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887" activeTab="0"/>
  </bookViews>
  <sheets>
    <sheet name="Таблица 1" sheetId="1" r:id="rId1"/>
    <sheet name="Лист1" sheetId="2" state="hidden" r:id="rId2"/>
    <sheet name="Лист3" sheetId="3" state="hidden" r:id="rId3"/>
    <sheet name="Лист2" sheetId="4" state="hidden" r:id="rId4"/>
    <sheet name="Таблица 2" sheetId="5" r:id="rId5"/>
  </sheets>
  <definedNames>
    <definedName name="_xlnm.Print_Titles" localSheetId="0">'Таблица 1'!$11:$11</definedName>
    <definedName name="_xlnm.Print_Titles" localSheetId="4">'Таблица 2'!$7:$7</definedName>
    <definedName name="_xlnm.Print_Area" localSheetId="0">'Таблица 1'!$A$1:$P$69</definedName>
    <definedName name="_xlnm.Print_Area" localSheetId="4">'Таблица 2'!$A$1:$AC$70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<sst xmlns="http://schemas.openxmlformats.org/spreadsheetml/2006/main" count="313" uniqueCount="134">
  <si>
    <t>Итого:</t>
  </si>
  <si>
    <t>кирпичные</t>
  </si>
  <si>
    <t>панельные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</si>
  <si>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</si>
  <si>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</si>
  <si>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</si>
  <si>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</si>
  <si>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</si>
  <si>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</si>
  <si>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всего:</t>
  </si>
  <si>
    <t>в том числе жилых помещений, находящихся в собственности граждан</t>
  </si>
  <si>
    <t>ввода в эксплуата-цию</t>
  </si>
  <si>
    <t>Плановая дата завершения работ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</si>
  <si>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</si>
  <si>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</si>
  <si>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многоквартирного дома</t>
  </si>
  <si>
    <t>Год</t>
  </si>
  <si>
    <t>Адрес многоквартирного дома</t>
  </si>
  <si>
    <t>№ п/п</t>
  </si>
  <si>
    <t>Таблица 1</t>
  </si>
  <si>
    <t>Таблица 2</t>
  </si>
  <si>
    <t>всего</t>
  </si>
  <si>
    <t>Установка коллективных (общедомовых) приборов учета и узлов управления</t>
  </si>
  <si>
    <t>холодного водоснабжения</t>
  </si>
  <si>
    <t>теплоснабжения</t>
  </si>
  <si>
    <t>электроснабжения</t>
  </si>
  <si>
    <t>холодное водоснабжение</t>
  </si>
  <si>
    <t>горячее водоснабжение</t>
  </si>
  <si>
    <t>водоотведение</t>
  </si>
  <si>
    <t>система отопления</t>
  </si>
  <si>
    <t>система газоснабжения</t>
  </si>
  <si>
    <t>система электроснабжения</t>
  </si>
  <si>
    <t>ед.</t>
  </si>
  <si>
    <t>кв.м.</t>
  </si>
  <si>
    <t xml:space="preserve">руб. </t>
  </si>
  <si>
    <t>куб.м.</t>
  </si>
  <si>
    <t>г. Калининград, ул. Садовая, д.7-13</t>
  </si>
  <si>
    <t>г. Калининград, ул. Тельмана, д. 34-34а</t>
  </si>
  <si>
    <t>г. Калининград, ул. Садовая, д. 39-45</t>
  </si>
  <si>
    <t>г. Калининград, ул. Г. Димитрова, д. 33-35</t>
  </si>
  <si>
    <t>г. Калининград, ул. Черниговская, д. 27-31</t>
  </si>
  <si>
    <t>г. Калининград, ул. Киевская, д. 141-145</t>
  </si>
  <si>
    <t>г. Калининград, ул. Киевская, д. 72</t>
  </si>
  <si>
    <t>г. Калининград, ул. Можайская, д. 47</t>
  </si>
  <si>
    <t>г. Калининград, ул. Марш. Новикова, д. 26-30</t>
  </si>
  <si>
    <t>г. Калининград, ул. Б. Песочная, д. 1-5, ул. М. Песочная, д. 1-3</t>
  </si>
  <si>
    <t>г. Калининград, ул. П. Морозова, д. 85-91</t>
  </si>
  <si>
    <t>г. Калининград, ул. Краснокаменная, д. 30</t>
  </si>
  <si>
    <t>г. Калининград, ул. Красноармейская, д. 7-11</t>
  </si>
  <si>
    <t>г. Калининград, ул. Новый вал, д. 29-33, ул. Багратиона, д. 58-64</t>
  </si>
  <si>
    <t>г. Калининград, ул. Красная, д. 16-18</t>
  </si>
  <si>
    <t>г. Калининград, ул. Минина и Пожарского, д. 16</t>
  </si>
  <si>
    <t>г. Калининград, ул. Тихорецкая, д. 5-7</t>
  </si>
  <si>
    <t>г. Калининград, ул. Печатная, д. 23-29</t>
  </si>
  <si>
    <t>г. Калининград, ул. Марш. Новикова, д. 10</t>
  </si>
  <si>
    <t>г. Калининград, ул. П. Морозова, д. 65-67</t>
  </si>
  <si>
    <t>г. Калининград, ул. Чернышевского, д. 82-84</t>
  </si>
  <si>
    <t>г. Калининград, ул. Беговая, д. 8-12</t>
  </si>
  <si>
    <t>г. Калининград, ул. Артиллерийская, д. 29</t>
  </si>
  <si>
    <t>г. Калининград, пер. Ремонтный, д. 17</t>
  </si>
  <si>
    <t>г. Калининград, ул. Беговая, д. 26-32</t>
  </si>
  <si>
    <t>г. Калининград, ул. Коммунистическая, д. 14</t>
  </si>
  <si>
    <t>г. Калининград, ул. Третьяковская, д. 9</t>
  </si>
  <si>
    <t>г. Калининград, ул. Красная, д. 7-9</t>
  </si>
  <si>
    <t>г. Калининград, ул. Юношеская, д. 10-16</t>
  </si>
  <si>
    <t>г. Калининград, ул. Колхозная, д. 26</t>
  </si>
  <si>
    <t>г. Калининград, ул. Восточная, д. 20-22, ул. Тихорецкая, д. 47-49</t>
  </si>
  <si>
    <t>г. Калининград, ул. Энгельса, д. 18</t>
  </si>
  <si>
    <t>г. Калининград, ул. П. Морозова, д. 68-80</t>
  </si>
  <si>
    <t>г. Калининград, ул. Солнечногорская, д. 27</t>
  </si>
  <si>
    <t>г. Калининград, ул. П. Морозова, д. 93-99</t>
  </si>
  <si>
    <t>Материал стен</t>
  </si>
  <si>
    <t>г. Калининград, ул. Сеченова, д. 7</t>
  </si>
  <si>
    <t>г. Калининград, ул. Восточная, д. 23-27</t>
  </si>
  <si>
    <t>г. Калининград, ул. Тихорецкая, д. 4-10</t>
  </si>
  <si>
    <t>г. Калининград, ул. Радищева, д.91-93</t>
  </si>
  <si>
    <t>г. Калининград,ул. П. Морозова,д.61-63</t>
  </si>
  <si>
    <t>г. Калининград, ул. М.Расковой, д.1</t>
  </si>
  <si>
    <t>г. Калининград, ул. Озерная, д.20-24</t>
  </si>
  <si>
    <t>г. Калининград, ул. Малоярославская, д.11</t>
  </si>
  <si>
    <t>г. Калининград, ул. Парковая аллея, д.34-42</t>
  </si>
  <si>
    <t xml:space="preserve">г. Калининград, ул. Клавы Назаровой, д.51-55 </t>
  </si>
  <si>
    <t>г. Калининград, ул.Химическая, д.17-17а</t>
  </si>
  <si>
    <t>г. Калининград, ул. В.Дубинина, д.29</t>
  </si>
  <si>
    <t>г. Калининград, ул. Ю. Гагарина, д.20</t>
  </si>
  <si>
    <t>г. Калининград, ул. Эпроновская, д.17</t>
  </si>
  <si>
    <t>г. Калининград, ул. Ю.Гагарина, д.6-8</t>
  </si>
  <si>
    <t>г. Калининград, ул. Ю.Гагарина, д.2-4</t>
  </si>
  <si>
    <t>завершения последнего капитально-го ремонта</t>
  </si>
  <si>
    <t>Количест-во этажей</t>
  </si>
  <si>
    <t>Общая площадь МКД,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</si>
  <si>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</si>
  <si>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</si>
  <si>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</si>
  <si>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Переустройство невентилируемой крыши на вентилируемую крышу, устройство выходов на кровлю</t>
  </si>
  <si>
    <t>Ремонт подвальных помещений</t>
  </si>
  <si>
    <t>Ремонт фасада без утепления</t>
  </si>
  <si>
    <t>Ремонт фасада с утеплением</t>
  </si>
  <si>
    <t>Ремонт фундамента</t>
  </si>
  <si>
    <t>Другие виды</t>
  </si>
  <si>
    <t>г. Калининград, ул. В. Котика, д. 1-23, 
ул. Коммунальная, д.50-54, 
ул. Маяковского, д. 9-11</t>
  </si>
  <si>
    <t>г. Калининград, ул. Коммунистическая, 
д. 32 - 32 «Б»</t>
  </si>
  <si>
    <t>г. Калининград, ул. Репина, д.3-5, 
ул. Брамса, д.28-32</t>
  </si>
  <si>
    <t>Реестр
многоквартирных домов, подлежащих капитальному ремонту, которым планируется предоставление финансовой поддержки по видам ремонта</t>
  </si>
  <si>
    <t>Количест-во подъез-дов</t>
  </si>
  <si>
    <t xml:space="preserve">К Р А Т К О С Р О Ч Н Ы Й  П Л А Н 
реализации региональной программы капитального ремонта общего имущества в многоквартирных домах, 
расположенных в границах городского округа «Город Калининград», на 2015 год </t>
  </si>
  <si>
    <t>г. Калининград, ул. Комсомольская, д.24а</t>
  </si>
  <si>
    <t>г. Калининград, просп. Мира, д. 175</t>
  </si>
  <si>
    <t>г. Калининград, ул. Коммунистическая                                                                                        д. 32 - 32 «Б»</t>
  </si>
  <si>
    <t>г. Калининград, ул. Марш. Новикова,                                д. 26-30</t>
  </si>
  <si>
    <t>г. Калининград, ул. Садовая, д. 7-13</t>
  </si>
  <si>
    <t>г. Калининград, ул. В. Котика, д. 1-23,                    ул. Коммунальная, д. 50-54,                                           ул. Маяковского, д. 9-11</t>
  </si>
  <si>
    <t>г. Калининград, ул. П. Морозова, д. 61-63</t>
  </si>
  <si>
    <t>г. Калининград, ул. М.Расковой, д. 1</t>
  </si>
  <si>
    <t>г. Калининград, ул. Озерная, д. 20-24</t>
  </si>
  <si>
    <t>г. Калининград, ул. Малоярославская, д. 11</t>
  </si>
  <si>
    <t>г. Калининград, ул. Парковая аллея, д. 34-42</t>
  </si>
  <si>
    <t xml:space="preserve">г. Калининград, ул. Клавы Назаровой,                   д. 51-55 </t>
  </si>
  <si>
    <t>г. Калининград, ул.Химическая, д. 17-17а</t>
  </si>
  <si>
    <t>г. Калининград, ул. В.Дубинина, д. 29</t>
  </si>
  <si>
    <t>г. Калининград, ул. Ю. Гагарина, д. 20</t>
  </si>
  <si>
    <t>г. Калининград, ул. Эпроновская, д. 17</t>
  </si>
  <si>
    <t>г. Калининград, ул. Ю.Гагарина, д. 6-8</t>
  </si>
  <si>
    <t>г. Калининград, ул. Ю.Гагарина, д. 2-4</t>
  </si>
  <si>
    <t>г. Калининград, ул. Репина, д. 3-5,             ул. Брамса, д. 28-32</t>
  </si>
  <si>
    <t>блочные</t>
  </si>
  <si>
    <t>г. Калининград, ул. Чернышевского,           д. 82-84</t>
  </si>
  <si>
    <t>г. Калининград, ул. Радищева, д. 91-93</t>
  </si>
  <si>
    <t>Перечень многоквартирных домов, подлежащих капитальному ремонту, которым планируется предоставление финансовой поддержки за счет средств областного и местного бюджетов</t>
  </si>
  <si>
    <t>31.12.2015</t>
  </si>
  <si>
    <t>г. Калининград,  ул. Батальная, д. 38-44, 
ул. Альпийская, д. 33-39,                                           ул. Автомобильная, д. 1-13,                                                 ул. Серж. Щедина, д. 14-26</t>
  </si>
  <si>
    <t>г. Калининград, ул. Комсомольская,                                                                   д. 24а</t>
  </si>
  <si>
    <t>г. Калининград,  ул. Батальная, д. 38-44,               ул. Альпийская, д. 33-39,                                                                         ул. Автомобильная,  д.1-13,                                                                                                                  ул. Серж. Щедина, д. 14-26</t>
  </si>
  <si>
    <t>Приложение
к постановлению администрации                                                                                                                                             городского округа «Город Калининград»
от 19 июня 2015 г.  № 977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</si>
</sst>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 ;[Red]\-#,##0.0\ "/>
    <numFmt numFmtId="166" formatCode="[$-419]mmmm\ yyyy;@"/>
    <numFmt numFmtId="167" formatCode="#,##0_ ;[Red]\-#,##0\ "/>
    <numFmt numFmtId="168" formatCode="#,##0.0"/>
    <numFmt numFmtId="169" formatCode="0.0"/>
    <numFmt numFmtId="170" formatCode="###\ ###\ ###\ ##0.00"/>
    <numFmt numFmtId="171" formatCode="[$-F400]h:mm:ss\ AM/PM"/>
  </numFmts>
  <fonts count="32"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9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34" applyNumberFormat="1" applyFont="1" applyFill="1" applyBorder="1" applyAlignment="1">
      <alignment horizontal="center"/>
      <protection/>
    </xf>
    <xf numFmtId="164" fontId="1" fillId="0" borderId="0" xfId="34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left" wrapText="1"/>
      <protection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11" fillId="0" borderId="15" xfId="62" applyNumberFormat="1" applyFont="1" applyFill="1" applyBorder="1" applyAlignment="1">
      <alignment horizontal="center" vertical="center"/>
      <protection/>
    </xf>
    <xf numFmtId="4" fontId="11" fillId="0" borderId="10" xfId="62" applyNumberFormat="1" applyFont="1" applyFill="1" applyBorder="1" applyAlignment="1">
      <alignment horizontal="center" vertical="center"/>
      <protection/>
    </xf>
    <xf numFmtId="49" fontId="11" fillId="24" borderId="10" xfId="62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18" xfId="0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_Доп.  ИНФ. по МКД от 14.08.201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="85" zoomScaleNormal="85" zoomScaleSheetLayoutView="85" zoomScalePageLayoutView="0" workbookViewId="0" topLeftCell="AD1">
      <selection activeCell="L1" sqref="L1:P1"/>
    </sheetView>
  </sheetViews>
  <sheetFormatPr defaultColWidth="9.140625" defaultRowHeight="15" outlineLevelRow="1"/>
  <cols>
    <col min="1" max="1" width="6.00390625" style="11" customWidth="1"/>
    <col min="2" max="2" width="41.00390625" style="2" customWidth="1"/>
    <col min="3" max="3" width="9.7109375" style="58" customWidth="1"/>
    <col min="4" max="4" width="11.00390625" style="14" customWidth="1"/>
    <col min="5" max="5" width="15.57421875" style="14" customWidth="1"/>
    <col min="6" max="7" width="9.140625" style="14" customWidth="1"/>
    <col min="8" max="8" width="14.00390625" style="14" customWidth="1"/>
    <col min="9" max="9" width="10.8515625" style="14" customWidth="1"/>
    <col min="10" max="10" width="12.8515625" style="14" customWidth="1"/>
    <col min="11" max="11" width="18.7109375" style="14" customWidth="1"/>
    <col min="12" max="12" width="14.57421875" style="26" customWidth="1"/>
    <col min="13" max="13" width="14.7109375" style="66" customWidth="1"/>
    <col min="14" max="14" width="15.00390625" style="66" customWidth="1"/>
    <col min="15" max="15" width="13.28125" style="66" customWidth="1"/>
    <col min="16" max="16" width="11.7109375" style="1" customWidth="1"/>
    <col min="17" max="71" width="9.140625" style="1" customWidth="1"/>
    <col min="72" max="16384" width="9.140625" style="2" customWidth="1"/>
  </cols>
  <sheetData>
    <row r="1" spans="1:16" ht="82.5" customHeight="1" outlineLevel="1">
      <c r="A1" s="9"/>
      <c r="B1" s="1"/>
      <c r="C1" s="60"/>
      <c r="D1" s="10"/>
      <c r="E1" s="10"/>
      <c r="F1" s="10"/>
      <c r="G1" s="10"/>
      <c r="H1" s="10"/>
      <c r="I1" s="10"/>
      <c r="J1" s="10"/>
      <c r="K1" s="1"/>
      <c r="L1" s="81" t="s">
        <v>133</v>
      </c>
      <c r="M1" s="82"/>
      <c r="N1" s="82"/>
      <c r="O1" s="82"/>
      <c r="P1" s="82"/>
    </row>
    <row r="2" spans="1:16" ht="16.5" customHeight="1" outlineLevel="1">
      <c r="A2" s="9"/>
      <c r="B2" s="1"/>
      <c r="C2" s="60"/>
      <c r="D2" s="10"/>
      <c r="E2" s="10"/>
      <c r="F2" s="10"/>
      <c r="G2" s="10"/>
      <c r="H2" s="10"/>
      <c r="I2" s="10"/>
      <c r="J2" s="10"/>
      <c r="K2" s="1"/>
      <c r="L2" s="70"/>
      <c r="M2" s="71"/>
      <c r="N2" s="71"/>
      <c r="O2" s="71"/>
      <c r="P2" s="71"/>
    </row>
    <row r="3" spans="1:15" ht="96" customHeight="1" outlineLevel="1">
      <c r="A3" s="87" t="s">
        <v>105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89"/>
      <c r="N3" s="89"/>
      <c r="O3" s="89"/>
    </row>
    <row r="4" spans="1:11" ht="11.25" customHeight="1" outlineLevel="1">
      <c r="A4" s="9"/>
      <c r="B4" s="1"/>
      <c r="C4" s="60"/>
      <c r="D4" s="10"/>
      <c r="E4" s="10"/>
      <c r="F4" s="10"/>
      <c r="G4" s="10"/>
      <c r="H4" s="10"/>
      <c r="I4" s="10"/>
      <c r="J4" s="10"/>
      <c r="K4" s="10"/>
    </row>
    <row r="5" spans="1:15" ht="51.75" customHeight="1" outlineLevel="1">
      <c r="A5" s="87" t="s">
        <v>128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9"/>
      <c r="M5" s="89"/>
      <c r="N5" s="89"/>
      <c r="O5" s="89"/>
    </row>
    <row r="6" spans="1:16" ht="33" customHeight="1" outlineLevel="1">
      <c r="A6" s="83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4"/>
      <c r="N6" s="84"/>
      <c r="O6" s="84"/>
      <c r="P6" s="84"/>
    </row>
    <row r="7" spans="1:16" s="10" customFormat="1" ht="32.25" customHeight="1">
      <c r="A7" s="85" t="s">
        <v>18</v>
      </c>
      <c r="B7" s="85" t="s">
        <v>17</v>
      </c>
      <c r="C7" s="85" t="s">
        <v>16</v>
      </c>
      <c r="D7" s="85"/>
      <c r="E7" s="85" t="s">
        <v>71</v>
      </c>
      <c r="F7" s="85" t="s">
        <v>89</v>
      </c>
      <c r="G7" s="85" t="s">
        <v>104</v>
      </c>
      <c r="H7" s="85" t="s">
        <v>90</v>
      </c>
      <c r="I7" s="85" t="s">
        <v>15</v>
      </c>
      <c r="J7" s="85"/>
      <c r="K7" s="85" t="s">
        <v>14</v>
      </c>
      <c r="L7" s="85" t="s">
        <v>13</v>
      </c>
      <c r="M7" s="85"/>
      <c r="N7" s="85"/>
      <c r="O7" s="85"/>
      <c r="P7" s="85" t="s">
        <v>12</v>
      </c>
    </row>
    <row r="8" spans="1:16" s="10" customFormat="1" ht="13.5" customHeight="1">
      <c r="A8" s="85"/>
      <c r="B8" s="85"/>
      <c r="C8" s="86" t="s">
        <v>11</v>
      </c>
      <c r="D8" s="85" t="s">
        <v>88</v>
      </c>
      <c r="E8" s="85"/>
      <c r="F8" s="85"/>
      <c r="G8" s="85"/>
      <c r="H8" s="85"/>
      <c r="I8" s="85" t="s">
        <v>9</v>
      </c>
      <c r="J8" s="85" t="s">
        <v>10</v>
      </c>
      <c r="K8" s="85"/>
      <c r="L8" s="85" t="s">
        <v>9</v>
      </c>
      <c r="M8" s="85" t="s">
        <v>8</v>
      </c>
      <c r="N8" s="85" t="s">
        <v>7</v>
      </c>
      <c r="O8" s="85" t="s">
        <v>6</v>
      </c>
      <c r="P8" s="85"/>
    </row>
    <row r="9" spans="1:16" s="10" customFormat="1" ht="90" customHeight="1">
      <c r="A9" s="85"/>
      <c r="B9" s="85"/>
      <c r="C9" s="86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s="10" customFormat="1" ht="15">
      <c r="A10" s="85"/>
      <c r="B10" s="85"/>
      <c r="C10" s="86"/>
      <c r="D10" s="85"/>
      <c r="E10" s="85"/>
      <c r="F10" s="85"/>
      <c r="G10" s="85"/>
      <c r="H10" s="31" t="s">
        <v>5</v>
      </c>
      <c r="I10" s="31" t="s">
        <v>5</v>
      </c>
      <c r="J10" s="31" t="s">
        <v>5</v>
      </c>
      <c r="K10" s="31" t="s">
        <v>4</v>
      </c>
      <c r="L10" s="31" t="s">
        <v>3</v>
      </c>
      <c r="M10" s="31" t="s">
        <v>3</v>
      </c>
      <c r="N10" s="31" t="s">
        <v>3</v>
      </c>
      <c r="O10" s="31" t="s">
        <v>3</v>
      </c>
      <c r="P10" s="85"/>
    </row>
    <row r="11" spans="1:16" s="10" customFormat="1" ht="15">
      <c r="A11" s="11">
        <v>1</v>
      </c>
      <c r="B11" s="11">
        <v>2</v>
      </c>
      <c r="C11" s="6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16" ht="15" outlineLevel="1">
      <c r="A12" s="31">
        <v>1</v>
      </c>
      <c r="B12" s="12" t="s">
        <v>36</v>
      </c>
      <c r="C12" s="61">
        <v>1976</v>
      </c>
      <c r="D12" s="11">
        <v>0</v>
      </c>
      <c r="E12" s="11" t="s">
        <v>125</v>
      </c>
      <c r="F12" s="31">
        <v>5</v>
      </c>
      <c r="G12" s="31">
        <v>4</v>
      </c>
      <c r="H12" s="73">
        <v>3495.6</v>
      </c>
      <c r="I12" s="73">
        <v>3495.6</v>
      </c>
      <c r="J12" s="73">
        <v>2431.2</v>
      </c>
      <c r="K12" s="74">
        <v>137</v>
      </c>
      <c r="L12" s="45">
        <v>4293787</v>
      </c>
      <c r="M12" s="67">
        <v>2146893.5</v>
      </c>
      <c r="N12" s="68">
        <v>2146893.5</v>
      </c>
      <c r="O12" s="68">
        <v>0</v>
      </c>
      <c r="P12" s="69" t="s">
        <v>129</v>
      </c>
    </row>
    <row r="13" spans="1:16" ht="15" outlineLevel="1">
      <c r="A13" s="31">
        <v>2</v>
      </c>
      <c r="B13" s="12" t="s">
        <v>37</v>
      </c>
      <c r="C13" s="61">
        <v>1945</v>
      </c>
      <c r="D13" s="11">
        <v>0</v>
      </c>
      <c r="E13" s="11" t="s">
        <v>1</v>
      </c>
      <c r="F13" s="31">
        <v>1</v>
      </c>
      <c r="G13" s="31">
        <v>2</v>
      </c>
      <c r="H13" s="73">
        <v>522.3</v>
      </c>
      <c r="I13" s="73">
        <v>522.3</v>
      </c>
      <c r="J13" s="73">
        <v>522.3</v>
      </c>
      <c r="K13" s="74">
        <v>17</v>
      </c>
      <c r="L13" s="45">
        <v>2854016</v>
      </c>
      <c r="M13" s="67">
        <v>1427008</v>
      </c>
      <c r="N13" s="68">
        <v>1427008</v>
      </c>
      <c r="O13" s="68">
        <v>0</v>
      </c>
      <c r="P13" s="69" t="s">
        <v>129</v>
      </c>
    </row>
    <row r="14" spans="1:16" ht="15" outlineLevel="1">
      <c r="A14" s="31">
        <v>3</v>
      </c>
      <c r="B14" s="12" t="s">
        <v>38</v>
      </c>
      <c r="C14" s="61">
        <v>1980</v>
      </c>
      <c r="D14" s="11">
        <v>0</v>
      </c>
      <c r="E14" s="11" t="s">
        <v>1</v>
      </c>
      <c r="F14" s="31">
        <v>5</v>
      </c>
      <c r="G14" s="31">
        <v>4</v>
      </c>
      <c r="H14" s="73">
        <v>2781.7</v>
      </c>
      <c r="I14" s="73">
        <v>2781.7</v>
      </c>
      <c r="J14" s="73">
        <v>2622.4</v>
      </c>
      <c r="K14" s="74">
        <v>141</v>
      </c>
      <c r="L14" s="45">
        <v>7205664</v>
      </c>
      <c r="M14" s="67">
        <v>3602832</v>
      </c>
      <c r="N14" s="68">
        <v>3602832</v>
      </c>
      <c r="O14" s="68">
        <v>0</v>
      </c>
      <c r="P14" s="69" t="s">
        <v>129</v>
      </c>
    </row>
    <row r="15" spans="1:16" ht="15" outlineLevel="1">
      <c r="A15" s="31">
        <f aca="true" t="shared" si="0" ref="A15:A67">A14+1</f>
        <v>4</v>
      </c>
      <c r="B15" s="12" t="s">
        <v>39</v>
      </c>
      <c r="C15" s="61">
        <v>1963</v>
      </c>
      <c r="D15" s="11">
        <v>0</v>
      </c>
      <c r="E15" s="11" t="s">
        <v>1</v>
      </c>
      <c r="F15" s="31">
        <v>5</v>
      </c>
      <c r="G15" s="31">
        <v>2</v>
      </c>
      <c r="H15" s="73">
        <v>1935.6</v>
      </c>
      <c r="I15" s="73">
        <v>1935.6</v>
      </c>
      <c r="J15" s="73">
        <v>694.6</v>
      </c>
      <c r="K15" s="74">
        <v>99</v>
      </c>
      <c r="L15" s="45">
        <v>7664918</v>
      </c>
      <c r="M15" s="67">
        <v>3832459</v>
      </c>
      <c r="N15" s="68">
        <v>3832459</v>
      </c>
      <c r="O15" s="68">
        <v>0</v>
      </c>
      <c r="P15" s="69" t="s">
        <v>129</v>
      </c>
    </row>
    <row r="16" spans="1:16" ht="15" outlineLevel="1">
      <c r="A16" s="31">
        <f t="shared" si="0"/>
        <v>5</v>
      </c>
      <c r="B16" s="12" t="s">
        <v>40</v>
      </c>
      <c r="C16" s="61">
        <v>1945</v>
      </c>
      <c r="D16" s="11">
        <v>0</v>
      </c>
      <c r="E16" s="11" t="s">
        <v>1</v>
      </c>
      <c r="F16" s="31">
        <v>4</v>
      </c>
      <c r="G16" s="31">
        <v>3</v>
      </c>
      <c r="H16" s="73">
        <v>1220.4</v>
      </c>
      <c r="I16" s="73">
        <v>1220.4</v>
      </c>
      <c r="J16" s="73">
        <v>999.6</v>
      </c>
      <c r="K16" s="74">
        <v>61</v>
      </c>
      <c r="L16" s="45">
        <v>6462898</v>
      </c>
      <c r="M16" s="67">
        <v>3231449</v>
      </c>
      <c r="N16" s="68">
        <v>3231449</v>
      </c>
      <c r="O16" s="68">
        <v>0</v>
      </c>
      <c r="P16" s="69" t="s">
        <v>129</v>
      </c>
    </row>
    <row r="17" spans="1:16" ht="15" outlineLevel="1">
      <c r="A17" s="31">
        <f t="shared" si="0"/>
        <v>6</v>
      </c>
      <c r="B17" s="12" t="s">
        <v>41</v>
      </c>
      <c r="C17" s="61">
        <v>1954</v>
      </c>
      <c r="D17" s="11">
        <v>0</v>
      </c>
      <c r="E17" s="11" t="s">
        <v>1</v>
      </c>
      <c r="F17" s="31">
        <v>3</v>
      </c>
      <c r="G17" s="31">
        <v>3</v>
      </c>
      <c r="H17" s="73">
        <v>1835</v>
      </c>
      <c r="I17" s="73">
        <v>1835</v>
      </c>
      <c r="J17" s="73">
        <v>1418.4</v>
      </c>
      <c r="K17" s="74">
        <v>77</v>
      </c>
      <c r="L17" s="45">
        <v>12931954</v>
      </c>
      <c r="M17" s="67">
        <v>6465977</v>
      </c>
      <c r="N17" s="68">
        <v>6465977</v>
      </c>
      <c r="O17" s="68">
        <v>0</v>
      </c>
      <c r="P17" s="69" t="s">
        <v>129</v>
      </c>
    </row>
    <row r="18" spans="1:16" ht="15" outlineLevel="1">
      <c r="A18" s="31">
        <f t="shared" si="0"/>
        <v>7</v>
      </c>
      <c r="B18" s="12" t="s">
        <v>42</v>
      </c>
      <c r="C18" s="61">
        <v>1945</v>
      </c>
      <c r="D18" s="11">
        <v>0</v>
      </c>
      <c r="E18" s="11" t="s">
        <v>1</v>
      </c>
      <c r="F18" s="31">
        <v>2</v>
      </c>
      <c r="G18" s="31">
        <v>1</v>
      </c>
      <c r="H18" s="73">
        <v>402.7</v>
      </c>
      <c r="I18" s="73">
        <v>402.7</v>
      </c>
      <c r="J18" s="73">
        <v>402.7</v>
      </c>
      <c r="K18" s="74">
        <v>18</v>
      </c>
      <c r="L18" s="45">
        <v>2347990</v>
      </c>
      <c r="M18" s="67">
        <v>1173995</v>
      </c>
      <c r="N18" s="68">
        <v>1173995</v>
      </c>
      <c r="O18" s="68">
        <v>0</v>
      </c>
      <c r="P18" s="69" t="s">
        <v>129</v>
      </c>
    </row>
    <row r="19" spans="1:16" ht="15" outlineLevel="1">
      <c r="A19" s="31">
        <f t="shared" si="0"/>
        <v>8</v>
      </c>
      <c r="B19" s="12" t="s">
        <v>43</v>
      </c>
      <c r="C19" s="61">
        <v>1957</v>
      </c>
      <c r="D19" s="11">
        <v>0</v>
      </c>
      <c r="E19" s="11" t="s">
        <v>1</v>
      </c>
      <c r="F19" s="31">
        <v>2</v>
      </c>
      <c r="G19" s="31">
        <v>1</v>
      </c>
      <c r="H19" s="73">
        <v>318.3</v>
      </c>
      <c r="I19" s="73">
        <v>318.3</v>
      </c>
      <c r="J19" s="73">
        <v>318.3</v>
      </c>
      <c r="K19" s="74">
        <v>23</v>
      </c>
      <c r="L19" s="45">
        <v>2520511</v>
      </c>
      <c r="M19" s="67">
        <v>1260255.5</v>
      </c>
      <c r="N19" s="68">
        <v>1260255.5</v>
      </c>
      <c r="O19" s="68">
        <v>0</v>
      </c>
      <c r="P19" s="69" t="s">
        <v>129</v>
      </c>
    </row>
    <row r="20" spans="1:16" ht="14.25" customHeight="1" outlineLevel="1">
      <c r="A20" s="31">
        <f t="shared" si="0"/>
        <v>9</v>
      </c>
      <c r="B20" s="12" t="s">
        <v>44</v>
      </c>
      <c r="C20" s="61">
        <v>1945</v>
      </c>
      <c r="D20" s="11">
        <v>0</v>
      </c>
      <c r="E20" s="11" t="s">
        <v>1</v>
      </c>
      <c r="F20" s="31">
        <v>3</v>
      </c>
      <c r="G20" s="31">
        <v>3</v>
      </c>
      <c r="H20" s="73">
        <v>2083.6</v>
      </c>
      <c r="I20" s="73">
        <v>2083.6</v>
      </c>
      <c r="J20" s="73">
        <v>1356.7</v>
      </c>
      <c r="K20" s="74">
        <v>56</v>
      </c>
      <c r="L20" s="45">
        <v>11835697</v>
      </c>
      <c r="M20" s="67">
        <v>5917848.5</v>
      </c>
      <c r="N20" s="68">
        <v>5917848.5</v>
      </c>
      <c r="O20" s="68">
        <v>0</v>
      </c>
      <c r="P20" s="69" t="s">
        <v>129</v>
      </c>
    </row>
    <row r="21" spans="1:16" ht="30" outlineLevel="1">
      <c r="A21" s="31">
        <f t="shared" si="0"/>
        <v>10</v>
      </c>
      <c r="B21" s="12" t="s">
        <v>45</v>
      </c>
      <c r="C21" s="61">
        <v>1945</v>
      </c>
      <c r="D21" s="11">
        <v>0</v>
      </c>
      <c r="E21" s="11" t="s">
        <v>1</v>
      </c>
      <c r="F21" s="31">
        <v>3</v>
      </c>
      <c r="G21" s="31">
        <v>5</v>
      </c>
      <c r="H21" s="73">
        <v>2162.5</v>
      </c>
      <c r="I21" s="73">
        <v>2162.5</v>
      </c>
      <c r="J21" s="73">
        <v>1974.6</v>
      </c>
      <c r="K21" s="74">
        <v>108</v>
      </c>
      <c r="L21" s="45">
        <v>8881935</v>
      </c>
      <c r="M21" s="67">
        <v>4440967.5</v>
      </c>
      <c r="N21" s="68">
        <v>4440967.5</v>
      </c>
      <c r="O21" s="68">
        <v>0</v>
      </c>
      <c r="P21" s="69" t="s">
        <v>129</v>
      </c>
    </row>
    <row r="22" spans="1:16" ht="15" outlineLevel="1">
      <c r="A22" s="31">
        <f t="shared" si="0"/>
        <v>11</v>
      </c>
      <c r="B22" s="12" t="s">
        <v>46</v>
      </c>
      <c r="C22" s="61">
        <v>1945</v>
      </c>
      <c r="D22" s="11">
        <v>0</v>
      </c>
      <c r="E22" s="11" t="s">
        <v>1</v>
      </c>
      <c r="F22" s="31">
        <v>3</v>
      </c>
      <c r="G22" s="31">
        <v>4</v>
      </c>
      <c r="H22" s="73">
        <v>840.4</v>
      </c>
      <c r="I22" s="73">
        <v>840.4</v>
      </c>
      <c r="J22" s="73">
        <v>770.5</v>
      </c>
      <c r="K22" s="74">
        <v>53</v>
      </c>
      <c r="L22" s="45">
        <v>7884590</v>
      </c>
      <c r="M22" s="67">
        <v>3942295</v>
      </c>
      <c r="N22" s="68">
        <v>3942295</v>
      </c>
      <c r="O22" s="68">
        <v>0</v>
      </c>
      <c r="P22" s="69" t="s">
        <v>129</v>
      </c>
    </row>
    <row r="23" spans="1:16" ht="15" outlineLevel="1">
      <c r="A23" s="31">
        <f t="shared" si="0"/>
        <v>12</v>
      </c>
      <c r="B23" s="12" t="s">
        <v>47</v>
      </c>
      <c r="C23" s="61">
        <v>1945</v>
      </c>
      <c r="D23" s="11">
        <v>0</v>
      </c>
      <c r="E23" s="11" t="s">
        <v>1</v>
      </c>
      <c r="F23" s="31">
        <v>2</v>
      </c>
      <c r="G23" s="31">
        <v>1</v>
      </c>
      <c r="H23" s="73">
        <v>156.4</v>
      </c>
      <c r="I23" s="73">
        <v>156.4</v>
      </c>
      <c r="J23" s="73">
        <v>156.4</v>
      </c>
      <c r="K23" s="74">
        <v>9</v>
      </c>
      <c r="L23" s="45">
        <v>2133322</v>
      </c>
      <c r="M23" s="67">
        <v>1066661</v>
      </c>
      <c r="N23" s="68">
        <v>1066661</v>
      </c>
      <c r="O23" s="68">
        <v>0</v>
      </c>
      <c r="P23" s="69" t="s">
        <v>129</v>
      </c>
    </row>
    <row r="24" spans="1:16" ht="15.75" customHeight="1" outlineLevel="1">
      <c r="A24" s="31">
        <f t="shared" si="0"/>
        <v>13</v>
      </c>
      <c r="B24" s="12" t="s">
        <v>48</v>
      </c>
      <c r="C24" s="61">
        <v>1964</v>
      </c>
      <c r="D24" s="11">
        <v>0</v>
      </c>
      <c r="E24" s="11" t="s">
        <v>125</v>
      </c>
      <c r="F24" s="31">
        <v>5</v>
      </c>
      <c r="G24" s="31">
        <v>3</v>
      </c>
      <c r="H24" s="73">
        <v>2639.9</v>
      </c>
      <c r="I24" s="73">
        <v>2639.9</v>
      </c>
      <c r="J24" s="73">
        <v>2262.4</v>
      </c>
      <c r="K24" s="74">
        <v>117</v>
      </c>
      <c r="L24" s="45">
        <v>2028162</v>
      </c>
      <c r="M24" s="67">
        <v>963376.95</v>
      </c>
      <c r="N24" s="68">
        <v>963376.9500000001</v>
      </c>
      <c r="O24" s="68">
        <v>101408.1</v>
      </c>
      <c r="P24" s="69" t="s">
        <v>129</v>
      </c>
    </row>
    <row r="25" spans="1:16" ht="45" outlineLevel="1">
      <c r="A25" s="31">
        <f t="shared" si="0"/>
        <v>14</v>
      </c>
      <c r="B25" s="12" t="s">
        <v>100</v>
      </c>
      <c r="C25" s="61">
        <v>1956</v>
      </c>
      <c r="D25" s="11">
        <v>0</v>
      </c>
      <c r="E25" s="11" t="s">
        <v>1</v>
      </c>
      <c r="F25" s="31">
        <v>2</v>
      </c>
      <c r="G25" s="31">
        <v>17</v>
      </c>
      <c r="H25" s="73">
        <v>4788.7</v>
      </c>
      <c r="I25" s="73">
        <v>4788.7</v>
      </c>
      <c r="J25" s="73">
        <v>4126.4</v>
      </c>
      <c r="K25" s="74">
        <v>169</v>
      </c>
      <c r="L25" s="45">
        <v>38396835</v>
      </c>
      <c r="M25" s="67">
        <v>19198417.5</v>
      </c>
      <c r="N25" s="68">
        <v>19198417.5</v>
      </c>
      <c r="O25" s="68">
        <v>0</v>
      </c>
      <c r="P25" s="69" t="s">
        <v>129</v>
      </c>
    </row>
    <row r="26" spans="1:16" ht="30" outlineLevel="1">
      <c r="A26" s="31">
        <f t="shared" si="0"/>
        <v>15</v>
      </c>
      <c r="B26" s="12" t="s">
        <v>101</v>
      </c>
      <c r="C26" s="61">
        <v>1945</v>
      </c>
      <c r="D26" s="11">
        <v>0</v>
      </c>
      <c r="E26" s="11" t="s">
        <v>1</v>
      </c>
      <c r="F26" s="31">
        <v>4</v>
      </c>
      <c r="G26" s="31">
        <v>3</v>
      </c>
      <c r="H26" s="73">
        <v>1714</v>
      </c>
      <c r="I26" s="73">
        <v>1714</v>
      </c>
      <c r="J26" s="73">
        <v>1370.5</v>
      </c>
      <c r="K26" s="74">
        <v>109</v>
      </c>
      <c r="L26" s="45">
        <v>7257675</v>
      </c>
      <c r="M26" s="67">
        <v>3628837.5</v>
      </c>
      <c r="N26" s="68">
        <v>3628837.5</v>
      </c>
      <c r="O26" s="68">
        <v>0</v>
      </c>
      <c r="P26" s="69" t="s">
        <v>129</v>
      </c>
    </row>
    <row r="27" spans="1:16" ht="30" outlineLevel="1">
      <c r="A27" s="31">
        <f t="shared" si="0"/>
        <v>16</v>
      </c>
      <c r="B27" s="12" t="s">
        <v>49</v>
      </c>
      <c r="C27" s="61">
        <v>1981</v>
      </c>
      <c r="D27" s="11">
        <v>0</v>
      </c>
      <c r="E27" s="11" t="s">
        <v>1</v>
      </c>
      <c r="F27" s="31">
        <v>5</v>
      </c>
      <c r="G27" s="31">
        <v>7</v>
      </c>
      <c r="H27" s="73">
        <v>5349.6</v>
      </c>
      <c r="I27" s="73">
        <v>5349.6</v>
      </c>
      <c r="J27" s="73">
        <v>4471.2</v>
      </c>
      <c r="K27" s="74">
        <v>201</v>
      </c>
      <c r="L27" s="45">
        <v>13749388</v>
      </c>
      <c r="M27" s="67">
        <v>6874694</v>
      </c>
      <c r="N27" s="68">
        <v>6874694</v>
      </c>
      <c r="O27" s="68">
        <v>0</v>
      </c>
      <c r="P27" s="69" t="s">
        <v>129</v>
      </c>
    </row>
    <row r="28" spans="1:16" ht="15" outlineLevel="1">
      <c r="A28" s="31">
        <f t="shared" si="0"/>
        <v>17</v>
      </c>
      <c r="B28" s="12" t="s">
        <v>50</v>
      </c>
      <c r="C28" s="61">
        <v>1945</v>
      </c>
      <c r="D28" s="11">
        <v>0</v>
      </c>
      <c r="E28" s="11" t="s">
        <v>1</v>
      </c>
      <c r="F28" s="31">
        <v>3</v>
      </c>
      <c r="G28" s="31">
        <v>2</v>
      </c>
      <c r="H28" s="73">
        <v>1493.1</v>
      </c>
      <c r="I28" s="73">
        <v>1493.1</v>
      </c>
      <c r="J28" s="73">
        <v>1391</v>
      </c>
      <c r="K28" s="74">
        <v>43</v>
      </c>
      <c r="L28" s="45">
        <v>9724167</v>
      </c>
      <c r="M28" s="67">
        <v>4862083.5</v>
      </c>
      <c r="N28" s="68">
        <v>4862083.5</v>
      </c>
      <c r="O28" s="68">
        <v>0</v>
      </c>
      <c r="P28" s="69" t="s">
        <v>129</v>
      </c>
    </row>
    <row r="29" spans="1:16" ht="30" outlineLevel="1">
      <c r="A29" s="31">
        <f t="shared" si="0"/>
        <v>18</v>
      </c>
      <c r="B29" s="12" t="s">
        <v>51</v>
      </c>
      <c r="C29" s="61">
        <v>1945</v>
      </c>
      <c r="D29" s="11">
        <v>0</v>
      </c>
      <c r="E29" s="11" t="s">
        <v>1</v>
      </c>
      <c r="F29" s="31">
        <v>2</v>
      </c>
      <c r="G29" s="31">
        <v>1</v>
      </c>
      <c r="H29" s="73">
        <v>263.5</v>
      </c>
      <c r="I29" s="73">
        <v>263.5</v>
      </c>
      <c r="J29" s="73">
        <v>263.5</v>
      </c>
      <c r="K29" s="74">
        <v>5</v>
      </c>
      <c r="L29" s="45">
        <v>479610</v>
      </c>
      <c r="M29" s="67">
        <v>239805</v>
      </c>
      <c r="N29" s="68">
        <v>239805</v>
      </c>
      <c r="O29" s="68">
        <v>0</v>
      </c>
      <c r="P29" s="69" t="s">
        <v>129</v>
      </c>
    </row>
    <row r="30" spans="1:16" ht="15" outlineLevel="1">
      <c r="A30" s="31">
        <f t="shared" si="0"/>
        <v>19</v>
      </c>
      <c r="B30" s="12" t="s">
        <v>52</v>
      </c>
      <c r="C30" s="61">
        <v>1945</v>
      </c>
      <c r="D30" s="11">
        <v>0</v>
      </c>
      <c r="E30" s="11" t="s">
        <v>1</v>
      </c>
      <c r="F30" s="31">
        <v>3</v>
      </c>
      <c r="G30" s="31">
        <v>2</v>
      </c>
      <c r="H30" s="73">
        <v>947.8</v>
      </c>
      <c r="I30" s="73">
        <v>947.8</v>
      </c>
      <c r="J30" s="73">
        <v>866.4</v>
      </c>
      <c r="K30" s="74">
        <v>52</v>
      </c>
      <c r="L30" s="45">
        <v>7234298</v>
      </c>
      <c r="M30" s="67">
        <v>3617149</v>
      </c>
      <c r="N30" s="68">
        <v>3617149</v>
      </c>
      <c r="O30" s="68">
        <v>0</v>
      </c>
      <c r="P30" s="69" t="s">
        <v>129</v>
      </c>
    </row>
    <row r="31" spans="1:16" ht="15" outlineLevel="1">
      <c r="A31" s="31">
        <f t="shared" si="0"/>
        <v>20</v>
      </c>
      <c r="B31" s="12" t="s">
        <v>53</v>
      </c>
      <c r="C31" s="61">
        <v>1977</v>
      </c>
      <c r="D31" s="11">
        <v>0</v>
      </c>
      <c r="E31" s="11" t="s">
        <v>125</v>
      </c>
      <c r="F31" s="31">
        <v>5</v>
      </c>
      <c r="G31" s="31">
        <v>4</v>
      </c>
      <c r="H31" s="73">
        <v>3424.3</v>
      </c>
      <c r="I31" s="73">
        <v>3424.3</v>
      </c>
      <c r="J31" s="73">
        <v>2585.5</v>
      </c>
      <c r="K31" s="74">
        <v>213</v>
      </c>
      <c r="L31" s="45">
        <v>12778224</v>
      </c>
      <c r="M31" s="67">
        <v>6389112</v>
      </c>
      <c r="N31" s="68">
        <v>6389112</v>
      </c>
      <c r="O31" s="68">
        <v>0</v>
      </c>
      <c r="P31" s="69" t="s">
        <v>129</v>
      </c>
    </row>
    <row r="32" spans="1:16" ht="15" outlineLevel="1">
      <c r="A32" s="31">
        <f t="shared" si="0"/>
        <v>21</v>
      </c>
      <c r="B32" s="12" t="s">
        <v>54</v>
      </c>
      <c r="C32" s="61">
        <v>1958</v>
      </c>
      <c r="D32" s="11">
        <v>0</v>
      </c>
      <c r="E32" s="11" t="s">
        <v>1</v>
      </c>
      <c r="F32" s="31">
        <v>2</v>
      </c>
      <c r="G32" s="31">
        <v>1</v>
      </c>
      <c r="H32" s="73">
        <v>348.1</v>
      </c>
      <c r="I32" s="73">
        <v>348.1</v>
      </c>
      <c r="J32" s="73">
        <v>306.8</v>
      </c>
      <c r="K32" s="74">
        <v>22</v>
      </c>
      <c r="L32" s="45">
        <v>3462321</v>
      </c>
      <c r="M32" s="67">
        <v>1731160.5</v>
      </c>
      <c r="N32" s="68">
        <v>1731160.5</v>
      </c>
      <c r="O32" s="68">
        <v>0</v>
      </c>
      <c r="P32" s="69" t="s">
        <v>129</v>
      </c>
    </row>
    <row r="33" spans="1:16" ht="15" outlineLevel="1">
      <c r="A33" s="31">
        <f t="shared" si="0"/>
        <v>22</v>
      </c>
      <c r="B33" s="12" t="s">
        <v>55</v>
      </c>
      <c r="C33" s="61">
        <v>1945</v>
      </c>
      <c r="D33" s="11">
        <v>0</v>
      </c>
      <c r="E33" s="11" t="s">
        <v>1</v>
      </c>
      <c r="F33" s="31">
        <v>3</v>
      </c>
      <c r="G33" s="31">
        <v>2</v>
      </c>
      <c r="H33" s="73">
        <v>435.5</v>
      </c>
      <c r="I33" s="73">
        <v>435.5</v>
      </c>
      <c r="J33" s="73">
        <v>245.2</v>
      </c>
      <c r="K33" s="74">
        <v>20</v>
      </c>
      <c r="L33" s="45">
        <v>5756813</v>
      </c>
      <c r="M33" s="67">
        <v>2878406.5</v>
      </c>
      <c r="N33" s="68">
        <v>2878406.5</v>
      </c>
      <c r="O33" s="68">
        <v>0</v>
      </c>
      <c r="P33" s="69" t="s">
        <v>129</v>
      </c>
    </row>
    <row r="34" spans="1:16" ht="30" outlineLevel="1">
      <c r="A34" s="31">
        <f t="shared" si="0"/>
        <v>23</v>
      </c>
      <c r="B34" s="12" t="s">
        <v>56</v>
      </c>
      <c r="C34" s="61">
        <v>1945</v>
      </c>
      <c r="D34" s="11">
        <v>0</v>
      </c>
      <c r="E34" s="11" t="s">
        <v>1</v>
      </c>
      <c r="F34" s="31">
        <v>2</v>
      </c>
      <c r="G34" s="31">
        <v>2</v>
      </c>
      <c r="H34" s="73">
        <v>538.8</v>
      </c>
      <c r="I34" s="73">
        <v>538.8</v>
      </c>
      <c r="J34" s="73">
        <v>483.8</v>
      </c>
      <c r="K34" s="74">
        <v>20</v>
      </c>
      <c r="L34" s="45">
        <v>3492304</v>
      </c>
      <c r="M34" s="67">
        <v>1746152</v>
      </c>
      <c r="N34" s="68">
        <v>1746152</v>
      </c>
      <c r="O34" s="68">
        <v>0</v>
      </c>
      <c r="P34" s="69" t="s">
        <v>129</v>
      </c>
    </row>
    <row r="35" spans="1:16" ht="60" customHeight="1" outlineLevel="1">
      <c r="A35" s="31">
        <f t="shared" si="0"/>
        <v>24</v>
      </c>
      <c r="B35" s="12" t="s">
        <v>130</v>
      </c>
      <c r="C35" s="61">
        <v>1945</v>
      </c>
      <c r="D35" s="11">
        <v>0</v>
      </c>
      <c r="E35" s="11" t="s">
        <v>1</v>
      </c>
      <c r="F35" s="31">
        <v>3</v>
      </c>
      <c r="G35" s="31">
        <v>22</v>
      </c>
      <c r="H35" s="73">
        <v>8312.3</v>
      </c>
      <c r="I35" s="73">
        <v>8312.3</v>
      </c>
      <c r="J35" s="73">
        <v>6633.5</v>
      </c>
      <c r="K35" s="74">
        <v>85</v>
      </c>
      <c r="L35" s="45">
        <v>67018657</v>
      </c>
      <c r="M35" s="67">
        <v>33509328.5</v>
      </c>
      <c r="N35" s="68">
        <v>33509328.5</v>
      </c>
      <c r="O35" s="68">
        <v>0</v>
      </c>
      <c r="P35" s="69" t="s">
        <v>129</v>
      </c>
    </row>
    <row r="36" spans="1:16" ht="15" outlineLevel="1">
      <c r="A36" s="31">
        <f t="shared" si="0"/>
        <v>25</v>
      </c>
      <c r="B36" s="12" t="s">
        <v>57</v>
      </c>
      <c r="C36" s="61">
        <v>1945</v>
      </c>
      <c r="D36" s="11">
        <v>0</v>
      </c>
      <c r="E36" s="11" t="s">
        <v>1</v>
      </c>
      <c r="F36" s="31">
        <v>2</v>
      </c>
      <c r="G36" s="31">
        <v>3</v>
      </c>
      <c r="H36" s="73">
        <v>531.5</v>
      </c>
      <c r="I36" s="73">
        <v>531.5</v>
      </c>
      <c r="J36" s="73">
        <v>399.6</v>
      </c>
      <c r="K36" s="74">
        <v>29</v>
      </c>
      <c r="L36" s="45">
        <v>5100711</v>
      </c>
      <c r="M36" s="67">
        <v>2550355.5</v>
      </c>
      <c r="N36" s="68">
        <v>2550355.5</v>
      </c>
      <c r="O36" s="68">
        <v>0</v>
      </c>
      <c r="P36" s="69" t="s">
        <v>129</v>
      </c>
    </row>
    <row r="37" spans="1:16" ht="15" outlineLevel="1">
      <c r="A37" s="31">
        <f t="shared" si="0"/>
        <v>26</v>
      </c>
      <c r="B37" s="12" t="s">
        <v>58</v>
      </c>
      <c r="C37" s="61">
        <v>1985</v>
      </c>
      <c r="D37" s="11">
        <v>0</v>
      </c>
      <c r="E37" s="11" t="s">
        <v>2</v>
      </c>
      <c r="F37" s="31">
        <v>5</v>
      </c>
      <c r="G37" s="31">
        <v>5</v>
      </c>
      <c r="H37" s="73">
        <v>3466.9</v>
      </c>
      <c r="I37" s="73">
        <v>3466.9</v>
      </c>
      <c r="J37" s="73">
        <v>2669.1</v>
      </c>
      <c r="K37" s="74">
        <v>195</v>
      </c>
      <c r="L37" s="45">
        <v>5959973</v>
      </c>
      <c r="M37" s="67">
        <v>2979986.5</v>
      </c>
      <c r="N37" s="68">
        <v>2979986.5</v>
      </c>
      <c r="O37" s="68">
        <v>0</v>
      </c>
      <c r="P37" s="69" t="s">
        <v>129</v>
      </c>
    </row>
    <row r="38" spans="1:16" ht="15" outlineLevel="1">
      <c r="A38" s="31">
        <f t="shared" si="0"/>
        <v>27</v>
      </c>
      <c r="B38" s="12" t="s">
        <v>59</v>
      </c>
      <c r="C38" s="61">
        <v>1945</v>
      </c>
      <c r="D38" s="11">
        <v>0</v>
      </c>
      <c r="E38" s="11" t="s">
        <v>1</v>
      </c>
      <c r="F38" s="31">
        <v>2</v>
      </c>
      <c r="G38" s="31">
        <v>1</v>
      </c>
      <c r="H38" s="73">
        <v>310.3</v>
      </c>
      <c r="I38" s="73">
        <v>310.3</v>
      </c>
      <c r="J38" s="73">
        <v>170.8</v>
      </c>
      <c r="K38" s="74">
        <v>21</v>
      </c>
      <c r="L38" s="45">
        <v>1508587</v>
      </c>
      <c r="M38" s="67">
        <v>754293.5</v>
      </c>
      <c r="N38" s="68">
        <v>754293.5</v>
      </c>
      <c r="O38" s="68">
        <v>0</v>
      </c>
      <c r="P38" s="69" t="s">
        <v>129</v>
      </c>
    </row>
    <row r="39" spans="1:16" ht="15" outlineLevel="1">
      <c r="A39" s="31">
        <f t="shared" si="0"/>
        <v>28</v>
      </c>
      <c r="B39" s="12" t="s">
        <v>60</v>
      </c>
      <c r="C39" s="61">
        <v>1945</v>
      </c>
      <c r="D39" s="11">
        <v>0</v>
      </c>
      <c r="E39" s="11" t="s">
        <v>1</v>
      </c>
      <c r="F39" s="31">
        <v>2</v>
      </c>
      <c r="G39" s="31">
        <v>4</v>
      </c>
      <c r="H39" s="73">
        <v>738.5</v>
      </c>
      <c r="I39" s="73">
        <v>738.5</v>
      </c>
      <c r="J39" s="73">
        <v>438.7</v>
      </c>
      <c r="K39" s="74">
        <v>43</v>
      </c>
      <c r="L39" s="45">
        <v>7519583</v>
      </c>
      <c r="M39" s="67">
        <v>3759791.5</v>
      </c>
      <c r="N39" s="68">
        <v>3759791.5</v>
      </c>
      <c r="O39" s="68">
        <v>0</v>
      </c>
      <c r="P39" s="69" t="s">
        <v>129</v>
      </c>
    </row>
    <row r="40" spans="1:16" ht="15.75" customHeight="1" outlineLevel="1">
      <c r="A40" s="31">
        <f t="shared" si="0"/>
        <v>29</v>
      </c>
      <c r="B40" s="12" t="s">
        <v>61</v>
      </c>
      <c r="C40" s="61">
        <v>1945</v>
      </c>
      <c r="D40" s="11">
        <v>0</v>
      </c>
      <c r="E40" s="11" t="s">
        <v>1</v>
      </c>
      <c r="F40" s="31">
        <v>3</v>
      </c>
      <c r="G40" s="31">
        <v>1</v>
      </c>
      <c r="H40" s="73">
        <v>440.7</v>
      </c>
      <c r="I40" s="73">
        <v>440.7</v>
      </c>
      <c r="J40" s="73">
        <v>407.6</v>
      </c>
      <c r="K40" s="74">
        <v>41</v>
      </c>
      <c r="L40" s="45">
        <v>1671726</v>
      </c>
      <c r="M40" s="67">
        <v>835863</v>
      </c>
      <c r="N40" s="68">
        <v>835863</v>
      </c>
      <c r="O40" s="68">
        <v>0</v>
      </c>
      <c r="P40" s="69" t="s">
        <v>129</v>
      </c>
    </row>
    <row r="41" spans="1:16" ht="15" outlineLevel="1">
      <c r="A41" s="31">
        <f t="shared" si="0"/>
        <v>30</v>
      </c>
      <c r="B41" s="12" t="s">
        <v>62</v>
      </c>
      <c r="C41" s="61">
        <v>1945</v>
      </c>
      <c r="D41" s="11">
        <v>0</v>
      </c>
      <c r="E41" s="11" t="s">
        <v>1</v>
      </c>
      <c r="F41" s="31">
        <v>2</v>
      </c>
      <c r="G41" s="31">
        <v>1</v>
      </c>
      <c r="H41" s="73">
        <v>237.7</v>
      </c>
      <c r="I41" s="73">
        <v>237.7</v>
      </c>
      <c r="J41" s="73">
        <v>237.7</v>
      </c>
      <c r="K41" s="74">
        <v>8</v>
      </c>
      <c r="L41" s="45">
        <v>1832482</v>
      </c>
      <c r="M41" s="67">
        <v>916241</v>
      </c>
      <c r="N41" s="68">
        <v>916241</v>
      </c>
      <c r="O41" s="68">
        <v>0</v>
      </c>
      <c r="P41" s="69" t="s">
        <v>129</v>
      </c>
    </row>
    <row r="42" spans="1:16" ht="15" outlineLevel="1">
      <c r="A42" s="31">
        <f t="shared" si="0"/>
        <v>31</v>
      </c>
      <c r="B42" s="12" t="s">
        <v>63</v>
      </c>
      <c r="C42" s="61">
        <v>1945</v>
      </c>
      <c r="D42" s="11">
        <v>0</v>
      </c>
      <c r="E42" s="11" t="s">
        <v>1</v>
      </c>
      <c r="F42" s="31">
        <v>3</v>
      </c>
      <c r="G42" s="31">
        <v>2</v>
      </c>
      <c r="H42" s="73">
        <v>2117.4</v>
      </c>
      <c r="I42" s="73">
        <v>2117.4</v>
      </c>
      <c r="J42" s="73">
        <v>1933.7</v>
      </c>
      <c r="K42" s="74">
        <v>63</v>
      </c>
      <c r="L42" s="45">
        <v>10862272</v>
      </c>
      <c r="M42" s="67">
        <v>5431136</v>
      </c>
      <c r="N42" s="68">
        <v>5431136</v>
      </c>
      <c r="O42" s="68">
        <v>0</v>
      </c>
      <c r="P42" s="69" t="s">
        <v>129</v>
      </c>
    </row>
    <row r="43" spans="1:16" ht="15" outlineLevel="1">
      <c r="A43" s="31">
        <f t="shared" si="0"/>
        <v>32</v>
      </c>
      <c r="B43" s="12" t="s">
        <v>64</v>
      </c>
      <c r="C43" s="61">
        <v>1945</v>
      </c>
      <c r="D43" s="11">
        <v>0</v>
      </c>
      <c r="E43" s="11" t="s">
        <v>1</v>
      </c>
      <c r="F43" s="31">
        <v>4</v>
      </c>
      <c r="G43" s="31">
        <v>4</v>
      </c>
      <c r="H43" s="73">
        <v>1460.1</v>
      </c>
      <c r="I43" s="73">
        <v>1460.1</v>
      </c>
      <c r="J43" s="73">
        <v>1318.7</v>
      </c>
      <c r="K43" s="74">
        <v>75</v>
      </c>
      <c r="L43" s="45">
        <v>5988103</v>
      </c>
      <c r="M43" s="67">
        <v>2994051.5</v>
      </c>
      <c r="N43" s="68">
        <v>2994051.5</v>
      </c>
      <c r="O43" s="68">
        <v>0</v>
      </c>
      <c r="P43" s="69" t="s">
        <v>129</v>
      </c>
    </row>
    <row r="44" spans="1:16" ht="15" outlineLevel="1">
      <c r="A44" s="31">
        <f t="shared" si="0"/>
        <v>33</v>
      </c>
      <c r="B44" s="12" t="s">
        <v>65</v>
      </c>
      <c r="C44" s="61">
        <v>1945</v>
      </c>
      <c r="D44" s="11">
        <v>0</v>
      </c>
      <c r="E44" s="11" t="s">
        <v>1</v>
      </c>
      <c r="F44" s="31">
        <v>3</v>
      </c>
      <c r="G44" s="31">
        <v>1</v>
      </c>
      <c r="H44" s="73">
        <v>881.4</v>
      </c>
      <c r="I44" s="73">
        <v>881.4</v>
      </c>
      <c r="J44" s="73">
        <v>881.4</v>
      </c>
      <c r="K44" s="74">
        <v>22</v>
      </c>
      <c r="L44" s="45">
        <v>4303252</v>
      </c>
      <c r="M44" s="67">
        <v>2151626</v>
      </c>
      <c r="N44" s="68">
        <v>2151626</v>
      </c>
      <c r="O44" s="68">
        <v>0</v>
      </c>
      <c r="P44" s="69" t="s">
        <v>129</v>
      </c>
    </row>
    <row r="45" spans="1:16" ht="30" outlineLevel="1">
      <c r="A45" s="31">
        <f t="shared" si="0"/>
        <v>34</v>
      </c>
      <c r="B45" s="12" t="s">
        <v>66</v>
      </c>
      <c r="C45" s="61">
        <v>1945</v>
      </c>
      <c r="D45" s="11">
        <v>0</v>
      </c>
      <c r="E45" s="11" t="s">
        <v>1</v>
      </c>
      <c r="F45" s="31">
        <v>3</v>
      </c>
      <c r="G45" s="31">
        <v>2</v>
      </c>
      <c r="H45" s="73">
        <v>1537.4</v>
      </c>
      <c r="I45" s="73">
        <v>1537.4</v>
      </c>
      <c r="J45" s="73">
        <v>1186.4</v>
      </c>
      <c r="K45" s="74">
        <v>80</v>
      </c>
      <c r="L45" s="45">
        <v>8155481</v>
      </c>
      <c r="M45" s="67">
        <v>4077740.5</v>
      </c>
      <c r="N45" s="68">
        <v>4077740.5</v>
      </c>
      <c r="O45" s="68">
        <v>0</v>
      </c>
      <c r="P45" s="69" t="s">
        <v>129</v>
      </c>
    </row>
    <row r="46" spans="1:16" ht="15" outlineLevel="1">
      <c r="A46" s="31">
        <f t="shared" si="0"/>
        <v>35</v>
      </c>
      <c r="B46" s="12" t="s">
        <v>67</v>
      </c>
      <c r="C46" s="61">
        <v>1945</v>
      </c>
      <c r="D46" s="11">
        <v>0</v>
      </c>
      <c r="E46" s="11" t="s">
        <v>1</v>
      </c>
      <c r="F46" s="31">
        <v>2</v>
      </c>
      <c r="G46" s="31">
        <v>1</v>
      </c>
      <c r="H46" s="73">
        <v>266.4</v>
      </c>
      <c r="I46" s="73">
        <v>266.4</v>
      </c>
      <c r="J46" s="73">
        <v>266.4</v>
      </c>
      <c r="K46" s="74">
        <v>8</v>
      </c>
      <c r="L46" s="45">
        <v>2560146</v>
      </c>
      <c r="M46" s="67">
        <v>1280073</v>
      </c>
      <c r="N46" s="68">
        <v>1280073</v>
      </c>
      <c r="O46" s="68">
        <v>0</v>
      </c>
      <c r="P46" s="69" t="s">
        <v>129</v>
      </c>
    </row>
    <row r="47" spans="1:16" ht="15" outlineLevel="1">
      <c r="A47" s="31">
        <f t="shared" si="0"/>
        <v>36</v>
      </c>
      <c r="B47" s="12" t="s">
        <v>68</v>
      </c>
      <c r="C47" s="61">
        <v>1945</v>
      </c>
      <c r="D47" s="11">
        <v>0</v>
      </c>
      <c r="E47" s="11" t="s">
        <v>1</v>
      </c>
      <c r="F47" s="31">
        <v>3</v>
      </c>
      <c r="G47" s="31">
        <v>7</v>
      </c>
      <c r="H47" s="73">
        <v>2386.6</v>
      </c>
      <c r="I47" s="73">
        <v>2386.6</v>
      </c>
      <c r="J47" s="73">
        <v>1997.3</v>
      </c>
      <c r="K47" s="74">
        <v>145</v>
      </c>
      <c r="L47" s="45">
        <v>19212162</v>
      </c>
      <c r="M47" s="67">
        <v>9606081</v>
      </c>
      <c r="N47" s="68">
        <v>9606081</v>
      </c>
      <c r="O47" s="68">
        <v>0</v>
      </c>
      <c r="P47" s="69" t="s">
        <v>129</v>
      </c>
    </row>
    <row r="48" spans="1:16" ht="15" outlineLevel="1">
      <c r="A48" s="31">
        <f t="shared" si="0"/>
        <v>37</v>
      </c>
      <c r="B48" s="12" t="s">
        <v>107</v>
      </c>
      <c r="C48" s="61">
        <v>1945</v>
      </c>
      <c r="D48" s="11">
        <v>0</v>
      </c>
      <c r="E48" s="11" t="s">
        <v>1</v>
      </c>
      <c r="F48" s="31">
        <v>2</v>
      </c>
      <c r="G48" s="31">
        <v>1</v>
      </c>
      <c r="H48" s="73">
        <v>381.8</v>
      </c>
      <c r="I48" s="73">
        <v>381.8</v>
      </c>
      <c r="J48" s="73">
        <v>381.8</v>
      </c>
      <c r="K48" s="74">
        <v>19</v>
      </c>
      <c r="L48" s="45">
        <v>2350302</v>
      </c>
      <c r="M48" s="67">
        <v>1175151</v>
      </c>
      <c r="N48" s="68">
        <v>1175151</v>
      </c>
      <c r="O48" s="68">
        <v>0</v>
      </c>
      <c r="P48" s="69" t="s">
        <v>129</v>
      </c>
    </row>
    <row r="49" spans="1:16" ht="15" outlineLevel="1">
      <c r="A49" s="31">
        <f t="shared" si="0"/>
        <v>38</v>
      </c>
      <c r="B49" s="12" t="s">
        <v>69</v>
      </c>
      <c r="C49" s="61">
        <v>1945</v>
      </c>
      <c r="D49" s="11">
        <v>0</v>
      </c>
      <c r="E49" s="11" t="s">
        <v>1</v>
      </c>
      <c r="F49" s="31">
        <v>1</v>
      </c>
      <c r="G49" s="31">
        <v>1</v>
      </c>
      <c r="H49" s="73">
        <v>131.5</v>
      </c>
      <c r="I49" s="73">
        <v>131.5</v>
      </c>
      <c r="J49" s="73">
        <v>102.8</v>
      </c>
      <c r="K49" s="74">
        <v>14</v>
      </c>
      <c r="L49" s="45">
        <v>1194440</v>
      </c>
      <c r="M49" s="67">
        <v>597220</v>
      </c>
      <c r="N49" s="68">
        <v>597220</v>
      </c>
      <c r="O49" s="68">
        <v>0</v>
      </c>
      <c r="P49" s="69" t="s">
        <v>129</v>
      </c>
    </row>
    <row r="50" spans="1:16" ht="15" outlineLevel="1">
      <c r="A50" s="31">
        <f t="shared" si="0"/>
        <v>39</v>
      </c>
      <c r="B50" s="12" t="s">
        <v>70</v>
      </c>
      <c r="C50" s="61">
        <v>1945</v>
      </c>
      <c r="D50" s="11">
        <v>0</v>
      </c>
      <c r="E50" s="11" t="s">
        <v>1</v>
      </c>
      <c r="F50" s="31">
        <v>3</v>
      </c>
      <c r="G50" s="31">
        <v>4</v>
      </c>
      <c r="H50" s="73">
        <v>834.8</v>
      </c>
      <c r="I50" s="73">
        <v>834.8</v>
      </c>
      <c r="J50" s="73">
        <v>730.5</v>
      </c>
      <c r="K50" s="74">
        <v>44</v>
      </c>
      <c r="L50" s="45">
        <v>8115627</v>
      </c>
      <c r="M50" s="67">
        <v>4057813.5</v>
      </c>
      <c r="N50" s="68">
        <v>4057813.5</v>
      </c>
      <c r="O50" s="68">
        <v>0</v>
      </c>
      <c r="P50" s="69" t="s">
        <v>129</v>
      </c>
    </row>
    <row r="51" spans="1:16" ht="15" outlineLevel="1">
      <c r="A51" s="31">
        <f t="shared" si="0"/>
        <v>40</v>
      </c>
      <c r="B51" s="12" t="s">
        <v>72</v>
      </c>
      <c r="C51" s="61">
        <v>1945</v>
      </c>
      <c r="D51" s="11">
        <v>0</v>
      </c>
      <c r="E51" s="11" t="s">
        <v>1</v>
      </c>
      <c r="F51" s="31">
        <v>1</v>
      </c>
      <c r="G51" s="31">
        <v>1</v>
      </c>
      <c r="H51" s="73">
        <v>100.5</v>
      </c>
      <c r="I51" s="73">
        <v>100.5</v>
      </c>
      <c r="J51" s="73">
        <v>100.5</v>
      </c>
      <c r="K51" s="74">
        <v>7</v>
      </c>
      <c r="L51" s="45">
        <v>1170254</v>
      </c>
      <c r="M51" s="67">
        <v>585127</v>
      </c>
      <c r="N51" s="68">
        <v>585127</v>
      </c>
      <c r="O51" s="68">
        <v>0</v>
      </c>
      <c r="P51" s="69" t="s">
        <v>129</v>
      </c>
    </row>
    <row r="52" spans="1:16" ht="15" outlineLevel="1">
      <c r="A52" s="31">
        <f t="shared" si="0"/>
        <v>41</v>
      </c>
      <c r="B52" s="12" t="s">
        <v>73</v>
      </c>
      <c r="C52" s="61">
        <v>1945</v>
      </c>
      <c r="D52" s="11">
        <v>0</v>
      </c>
      <c r="E52" s="11" t="s">
        <v>1</v>
      </c>
      <c r="F52" s="31">
        <v>3</v>
      </c>
      <c r="G52" s="31">
        <v>3</v>
      </c>
      <c r="H52" s="73">
        <v>1025.4</v>
      </c>
      <c r="I52" s="73">
        <v>1025.4</v>
      </c>
      <c r="J52" s="73">
        <v>626.1</v>
      </c>
      <c r="K52" s="74">
        <v>41</v>
      </c>
      <c r="L52" s="45">
        <v>8481530</v>
      </c>
      <c r="M52" s="67">
        <v>4240765</v>
      </c>
      <c r="N52" s="68">
        <v>4240765</v>
      </c>
      <c r="O52" s="68">
        <v>0</v>
      </c>
      <c r="P52" s="69" t="s">
        <v>129</v>
      </c>
    </row>
    <row r="53" spans="1:16" ht="15" outlineLevel="1">
      <c r="A53" s="31">
        <f t="shared" si="0"/>
        <v>42</v>
      </c>
      <c r="B53" s="12" t="s">
        <v>74</v>
      </c>
      <c r="C53" s="61">
        <v>1945</v>
      </c>
      <c r="D53" s="11">
        <v>0</v>
      </c>
      <c r="E53" s="11" t="s">
        <v>1</v>
      </c>
      <c r="F53" s="31">
        <v>3</v>
      </c>
      <c r="G53" s="31">
        <v>4</v>
      </c>
      <c r="H53" s="73">
        <v>1215.2</v>
      </c>
      <c r="I53" s="73">
        <v>1215.2</v>
      </c>
      <c r="J53" s="73">
        <v>778.1</v>
      </c>
      <c r="K53" s="74">
        <v>59</v>
      </c>
      <c r="L53" s="45">
        <v>12000094</v>
      </c>
      <c r="M53" s="67">
        <v>6000047</v>
      </c>
      <c r="N53" s="68">
        <v>6000047</v>
      </c>
      <c r="O53" s="68">
        <v>0</v>
      </c>
      <c r="P53" s="69" t="s">
        <v>129</v>
      </c>
    </row>
    <row r="54" spans="1:16" ht="15" outlineLevel="1">
      <c r="A54" s="31">
        <f t="shared" si="0"/>
        <v>43</v>
      </c>
      <c r="B54" s="12" t="s">
        <v>75</v>
      </c>
      <c r="C54" s="61">
        <v>1945</v>
      </c>
      <c r="D54" s="11">
        <v>0</v>
      </c>
      <c r="E54" s="11" t="s">
        <v>1</v>
      </c>
      <c r="F54" s="31">
        <v>1</v>
      </c>
      <c r="G54" s="31">
        <v>2</v>
      </c>
      <c r="H54" s="73">
        <v>179.1</v>
      </c>
      <c r="I54" s="73">
        <v>179.1</v>
      </c>
      <c r="J54" s="73">
        <v>139.1</v>
      </c>
      <c r="K54" s="74">
        <v>10</v>
      </c>
      <c r="L54" s="45">
        <v>3562699</v>
      </c>
      <c r="M54" s="67">
        <v>1781349.5</v>
      </c>
      <c r="N54" s="68">
        <v>1781349.5</v>
      </c>
      <c r="O54" s="68">
        <v>0</v>
      </c>
      <c r="P54" s="69" t="s">
        <v>129</v>
      </c>
    </row>
    <row r="55" spans="1:16" ht="15" outlineLevel="1">
      <c r="A55" s="31">
        <f t="shared" si="0"/>
        <v>44</v>
      </c>
      <c r="B55" s="12" t="s">
        <v>76</v>
      </c>
      <c r="C55" s="61">
        <v>1945</v>
      </c>
      <c r="D55" s="11">
        <v>0</v>
      </c>
      <c r="E55" s="11" t="s">
        <v>1</v>
      </c>
      <c r="F55" s="31">
        <v>3</v>
      </c>
      <c r="G55" s="31">
        <v>2</v>
      </c>
      <c r="H55" s="73">
        <v>412.6</v>
      </c>
      <c r="I55" s="73">
        <v>412.6</v>
      </c>
      <c r="J55" s="73">
        <v>379.2</v>
      </c>
      <c r="K55" s="74">
        <v>28</v>
      </c>
      <c r="L55" s="45">
        <v>5003378</v>
      </c>
      <c r="M55" s="67">
        <v>2126435.65</v>
      </c>
      <c r="N55" s="68">
        <v>2126435.65</v>
      </c>
      <c r="O55" s="68">
        <v>750506.7</v>
      </c>
      <c r="P55" s="69" t="s">
        <v>129</v>
      </c>
    </row>
    <row r="56" spans="1:16" ht="15" outlineLevel="1">
      <c r="A56" s="31">
        <f t="shared" si="0"/>
        <v>45</v>
      </c>
      <c r="B56" s="12" t="s">
        <v>77</v>
      </c>
      <c r="C56" s="61">
        <v>1945</v>
      </c>
      <c r="D56" s="11">
        <v>0</v>
      </c>
      <c r="E56" s="11" t="s">
        <v>1</v>
      </c>
      <c r="F56" s="31">
        <v>2</v>
      </c>
      <c r="G56" s="31">
        <v>1</v>
      </c>
      <c r="H56" s="73">
        <v>518.1</v>
      </c>
      <c r="I56" s="73">
        <v>518.1</v>
      </c>
      <c r="J56" s="73">
        <v>518.1</v>
      </c>
      <c r="K56" s="74">
        <v>11</v>
      </c>
      <c r="L56" s="45">
        <v>1877131</v>
      </c>
      <c r="M56" s="67">
        <v>797780.675</v>
      </c>
      <c r="N56" s="68">
        <v>797780.675</v>
      </c>
      <c r="O56" s="68">
        <v>281569.64</v>
      </c>
      <c r="P56" s="69" t="s">
        <v>129</v>
      </c>
    </row>
    <row r="57" spans="1:16" ht="15" outlineLevel="1">
      <c r="A57" s="31">
        <f t="shared" si="0"/>
        <v>46</v>
      </c>
      <c r="B57" s="12" t="s">
        <v>78</v>
      </c>
      <c r="C57" s="61">
        <v>1945</v>
      </c>
      <c r="D57" s="11">
        <v>0</v>
      </c>
      <c r="E57" s="11" t="s">
        <v>1</v>
      </c>
      <c r="F57" s="31">
        <v>3</v>
      </c>
      <c r="G57" s="31">
        <v>3</v>
      </c>
      <c r="H57" s="73">
        <v>788.6</v>
      </c>
      <c r="I57" s="73">
        <v>788.6</v>
      </c>
      <c r="J57" s="73">
        <v>745.2</v>
      </c>
      <c r="K57" s="74">
        <v>34</v>
      </c>
      <c r="L57" s="45">
        <v>4560255</v>
      </c>
      <c r="M57" s="67">
        <v>1938108.375</v>
      </c>
      <c r="N57" s="68">
        <v>1938108.375</v>
      </c>
      <c r="O57" s="68">
        <v>684038.24</v>
      </c>
      <c r="P57" s="69" t="s">
        <v>129</v>
      </c>
    </row>
    <row r="58" spans="1:16" ht="15" outlineLevel="1">
      <c r="A58" s="31">
        <f t="shared" si="0"/>
        <v>47</v>
      </c>
      <c r="B58" s="12" t="s">
        <v>79</v>
      </c>
      <c r="C58" s="61">
        <v>1945</v>
      </c>
      <c r="D58" s="11">
        <v>0</v>
      </c>
      <c r="E58" s="11" t="s">
        <v>1</v>
      </c>
      <c r="F58" s="31">
        <v>4</v>
      </c>
      <c r="G58" s="31">
        <v>1</v>
      </c>
      <c r="H58" s="73">
        <v>584.1</v>
      </c>
      <c r="I58" s="73">
        <v>584.1</v>
      </c>
      <c r="J58" s="73">
        <v>424.7</v>
      </c>
      <c r="K58" s="74">
        <v>25</v>
      </c>
      <c r="L58" s="45">
        <v>4704328</v>
      </c>
      <c r="M58" s="67">
        <v>1999339.4</v>
      </c>
      <c r="N58" s="68">
        <v>1999339.4</v>
      </c>
      <c r="O58" s="68">
        <v>705649.2</v>
      </c>
      <c r="P58" s="69" t="s">
        <v>129</v>
      </c>
    </row>
    <row r="59" spans="1:16" ht="15" customHeight="1" outlineLevel="1">
      <c r="A59" s="31">
        <f t="shared" si="0"/>
        <v>48</v>
      </c>
      <c r="B59" s="12" t="s">
        <v>80</v>
      </c>
      <c r="C59" s="61">
        <v>1945</v>
      </c>
      <c r="D59" s="11">
        <v>0</v>
      </c>
      <c r="E59" s="11" t="s">
        <v>1</v>
      </c>
      <c r="F59" s="31">
        <v>2</v>
      </c>
      <c r="G59" s="31">
        <v>5</v>
      </c>
      <c r="H59" s="73">
        <v>490</v>
      </c>
      <c r="I59" s="73">
        <v>490</v>
      </c>
      <c r="J59" s="73">
        <v>447.2</v>
      </c>
      <c r="K59" s="74">
        <v>23</v>
      </c>
      <c r="L59" s="45">
        <v>2625701</v>
      </c>
      <c r="M59" s="67">
        <v>1115922.925</v>
      </c>
      <c r="N59" s="68">
        <v>1115922.925</v>
      </c>
      <c r="O59" s="68">
        <v>393855.14</v>
      </c>
      <c r="P59" s="69" t="s">
        <v>129</v>
      </c>
    </row>
    <row r="60" spans="1:16" ht="16.5" customHeight="1" outlineLevel="1">
      <c r="A60" s="31">
        <f t="shared" si="0"/>
        <v>49</v>
      </c>
      <c r="B60" s="12" t="s">
        <v>81</v>
      </c>
      <c r="C60" s="61">
        <v>1945</v>
      </c>
      <c r="D60" s="11">
        <v>0</v>
      </c>
      <c r="E60" s="11" t="s">
        <v>1</v>
      </c>
      <c r="F60" s="31">
        <v>2</v>
      </c>
      <c r="G60" s="31">
        <v>3</v>
      </c>
      <c r="H60" s="73">
        <v>617</v>
      </c>
      <c r="I60" s="73">
        <v>617</v>
      </c>
      <c r="J60" s="73">
        <v>412.2</v>
      </c>
      <c r="K60" s="74">
        <v>27</v>
      </c>
      <c r="L60" s="45">
        <v>3316882</v>
      </c>
      <c r="M60" s="67">
        <v>1409674.85</v>
      </c>
      <c r="N60" s="68">
        <v>1409674.85</v>
      </c>
      <c r="O60" s="68">
        <v>497532.3</v>
      </c>
      <c r="P60" s="69" t="s">
        <v>129</v>
      </c>
    </row>
    <row r="61" spans="1:16" ht="15" outlineLevel="1">
      <c r="A61" s="31">
        <f t="shared" si="0"/>
        <v>50</v>
      </c>
      <c r="B61" s="12" t="s">
        <v>82</v>
      </c>
      <c r="C61" s="61">
        <v>1945</v>
      </c>
      <c r="D61" s="11">
        <v>0</v>
      </c>
      <c r="E61" s="11" t="s">
        <v>1</v>
      </c>
      <c r="F61" s="31">
        <v>3</v>
      </c>
      <c r="G61" s="31">
        <v>2</v>
      </c>
      <c r="H61" s="73">
        <v>1135.1</v>
      </c>
      <c r="I61" s="73">
        <v>1135.1</v>
      </c>
      <c r="J61" s="73">
        <v>669.1</v>
      </c>
      <c r="K61" s="74">
        <v>25</v>
      </c>
      <c r="L61" s="45">
        <v>3669983</v>
      </c>
      <c r="M61" s="67">
        <v>1559742.775</v>
      </c>
      <c r="N61" s="68">
        <v>1559742.775</v>
      </c>
      <c r="O61" s="68">
        <v>550497.44</v>
      </c>
      <c r="P61" s="69" t="s">
        <v>129</v>
      </c>
    </row>
    <row r="62" spans="1:16" ht="15" outlineLevel="1">
      <c r="A62" s="31">
        <f t="shared" si="0"/>
        <v>51</v>
      </c>
      <c r="B62" s="12" t="s">
        <v>83</v>
      </c>
      <c r="C62" s="61">
        <v>1945</v>
      </c>
      <c r="D62" s="11">
        <v>0</v>
      </c>
      <c r="E62" s="11" t="s">
        <v>1</v>
      </c>
      <c r="F62" s="31">
        <v>1</v>
      </c>
      <c r="G62" s="31">
        <v>1</v>
      </c>
      <c r="H62" s="73">
        <v>176.7</v>
      </c>
      <c r="I62" s="73">
        <v>176.7</v>
      </c>
      <c r="J62" s="73">
        <v>176.7</v>
      </c>
      <c r="K62" s="74">
        <v>6</v>
      </c>
      <c r="L62" s="45">
        <v>1367183</v>
      </c>
      <c r="M62" s="67">
        <v>581052.775</v>
      </c>
      <c r="N62" s="68">
        <v>581052.775</v>
      </c>
      <c r="O62" s="68">
        <v>205077.44</v>
      </c>
      <c r="P62" s="69" t="s">
        <v>129</v>
      </c>
    </row>
    <row r="63" spans="1:16" ht="15" outlineLevel="1">
      <c r="A63" s="31">
        <f t="shared" si="0"/>
        <v>52</v>
      </c>
      <c r="B63" s="12" t="s">
        <v>84</v>
      </c>
      <c r="C63" s="61">
        <v>1945</v>
      </c>
      <c r="D63" s="11">
        <v>0</v>
      </c>
      <c r="E63" s="11" t="s">
        <v>1</v>
      </c>
      <c r="F63" s="31">
        <v>3</v>
      </c>
      <c r="G63" s="31">
        <v>1</v>
      </c>
      <c r="H63" s="73">
        <v>883.2</v>
      </c>
      <c r="I63" s="73">
        <v>883.2</v>
      </c>
      <c r="J63" s="73">
        <v>206.3</v>
      </c>
      <c r="K63" s="74">
        <v>18</v>
      </c>
      <c r="L63" s="45">
        <v>1834152</v>
      </c>
      <c r="M63" s="67">
        <v>779514.6</v>
      </c>
      <c r="N63" s="68">
        <v>779514.6</v>
      </c>
      <c r="O63" s="68">
        <v>275122.8</v>
      </c>
      <c r="P63" s="69" t="s">
        <v>129</v>
      </c>
    </row>
    <row r="64" spans="1:16" ht="15" outlineLevel="1">
      <c r="A64" s="31">
        <f t="shared" si="0"/>
        <v>53</v>
      </c>
      <c r="B64" s="12" t="s">
        <v>85</v>
      </c>
      <c r="C64" s="61">
        <v>1950</v>
      </c>
      <c r="D64" s="11">
        <v>0</v>
      </c>
      <c r="E64" s="11" t="s">
        <v>1</v>
      </c>
      <c r="F64" s="31">
        <v>4</v>
      </c>
      <c r="G64" s="31">
        <v>1</v>
      </c>
      <c r="H64" s="73">
        <v>1778.1</v>
      </c>
      <c r="I64" s="73">
        <v>1778.1</v>
      </c>
      <c r="J64" s="73">
        <v>1028.3</v>
      </c>
      <c r="K64" s="74">
        <v>57</v>
      </c>
      <c r="L64" s="45">
        <v>5765843</v>
      </c>
      <c r="M64" s="67">
        <v>2450483.275</v>
      </c>
      <c r="N64" s="68">
        <v>2450483.275</v>
      </c>
      <c r="O64" s="68">
        <v>864876.44</v>
      </c>
      <c r="P64" s="69" t="s">
        <v>129</v>
      </c>
    </row>
    <row r="65" spans="1:16" ht="15" outlineLevel="1">
      <c r="A65" s="31">
        <f t="shared" si="0"/>
        <v>54</v>
      </c>
      <c r="B65" s="12" t="s">
        <v>86</v>
      </c>
      <c r="C65" s="61">
        <v>1945</v>
      </c>
      <c r="D65" s="11">
        <v>0</v>
      </c>
      <c r="E65" s="11" t="s">
        <v>1</v>
      </c>
      <c r="F65" s="31">
        <v>3</v>
      </c>
      <c r="G65" s="31">
        <v>2</v>
      </c>
      <c r="H65" s="73">
        <v>796.2</v>
      </c>
      <c r="I65" s="73">
        <v>796.2</v>
      </c>
      <c r="J65" s="73">
        <v>661.3</v>
      </c>
      <c r="K65" s="74">
        <v>27</v>
      </c>
      <c r="L65" s="45">
        <v>1905477</v>
      </c>
      <c r="M65" s="67">
        <v>809827.725</v>
      </c>
      <c r="N65" s="68">
        <v>809827.725</v>
      </c>
      <c r="O65" s="68">
        <v>285821.54</v>
      </c>
      <c r="P65" s="69" t="s">
        <v>129</v>
      </c>
    </row>
    <row r="66" spans="1:16" ht="15" outlineLevel="1">
      <c r="A66" s="31">
        <f t="shared" si="0"/>
        <v>55</v>
      </c>
      <c r="B66" s="12" t="s">
        <v>87</v>
      </c>
      <c r="C66" s="61">
        <v>1945</v>
      </c>
      <c r="D66" s="11">
        <v>0</v>
      </c>
      <c r="E66" s="11" t="s">
        <v>1</v>
      </c>
      <c r="F66" s="31">
        <v>3</v>
      </c>
      <c r="G66" s="31">
        <v>2</v>
      </c>
      <c r="H66" s="73">
        <v>671.9</v>
      </c>
      <c r="I66" s="73">
        <v>671.9</v>
      </c>
      <c r="J66" s="73">
        <v>618.3</v>
      </c>
      <c r="K66" s="74">
        <v>26</v>
      </c>
      <c r="L66" s="45">
        <v>1895279</v>
      </c>
      <c r="M66" s="67">
        <v>805493.54</v>
      </c>
      <c r="N66" s="68">
        <v>805493.54</v>
      </c>
      <c r="O66" s="68">
        <v>284291.92</v>
      </c>
      <c r="P66" s="69" t="s">
        <v>129</v>
      </c>
    </row>
    <row r="67" spans="1:16" ht="30" outlineLevel="1">
      <c r="A67" s="31">
        <f t="shared" si="0"/>
        <v>56</v>
      </c>
      <c r="B67" s="12" t="s">
        <v>102</v>
      </c>
      <c r="C67" s="61">
        <v>1945</v>
      </c>
      <c r="D67" s="11">
        <v>0</v>
      </c>
      <c r="E67" s="11" t="s">
        <v>1</v>
      </c>
      <c r="F67" s="31">
        <v>3</v>
      </c>
      <c r="G67" s="31">
        <v>5</v>
      </c>
      <c r="H67" s="73">
        <v>2743.6</v>
      </c>
      <c r="I67" s="73">
        <v>2743.6</v>
      </c>
      <c r="J67" s="73">
        <v>2453.5</v>
      </c>
      <c r="K67" s="74">
        <v>101</v>
      </c>
      <c r="L67" s="45">
        <v>20708410</v>
      </c>
      <c r="M67" s="67">
        <v>8801074.25</v>
      </c>
      <c r="N67" s="68">
        <v>8801074.25</v>
      </c>
      <c r="O67" s="68">
        <v>3106261.5</v>
      </c>
      <c r="P67" s="69" t="s">
        <v>129</v>
      </c>
    </row>
    <row r="68" spans="1:16" ht="15" outlineLevel="1">
      <c r="A68" s="31">
        <v>57</v>
      </c>
      <c r="B68" s="12" t="s">
        <v>106</v>
      </c>
      <c r="C68" s="61">
        <v>1945</v>
      </c>
      <c r="D68" s="11">
        <v>0</v>
      </c>
      <c r="E68" s="11" t="s">
        <v>1</v>
      </c>
      <c r="F68" s="31">
        <v>3</v>
      </c>
      <c r="G68" s="31">
        <v>1</v>
      </c>
      <c r="H68" s="73">
        <v>397.4</v>
      </c>
      <c r="I68" s="73">
        <v>397.4</v>
      </c>
      <c r="J68" s="73">
        <v>397.4</v>
      </c>
      <c r="K68" s="74">
        <v>16</v>
      </c>
      <c r="L68" s="45">
        <v>3606300</v>
      </c>
      <c r="M68" s="67">
        <v>1532677.5</v>
      </c>
      <c r="N68" s="68">
        <v>1532677.5</v>
      </c>
      <c r="O68" s="68">
        <v>540945</v>
      </c>
      <c r="P68" s="69" t="s">
        <v>129</v>
      </c>
    </row>
    <row r="69" spans="1:16" s="13" customFormat="1" ht="15">
      <c r="A69" s="31"/>
      <c r="B69" s="34" t="s">
        <v>0</v>
      </c>
      <c r="C69" s="75"/>
      <c r="D69" s="75"/>
      <c r="E69" s="75"/>
      <c r="F69" s="75"/>
      <c r="G69" s="76"/>
      <c r="H69" s="77">
        <f>SUM(H12:H68)</f>
        <v>78245.90000000004</v>
      </c>
      <c r="I69" s="77">
        <f>SUM(I12:I68)</f>
        <v>78245.90000000004</v>
      </c>
      <c r="J69" s="77">
        <f>SUM(J12:J68)</f>
        <v>62577.69999999999</v>
      </c>
      <c r="K69" s="78">
        <f>SUM(K12:K68)</f>
        <v>3203</v>
      </c>
      <c r="L69" s="72">
        <f>SUM(L12:L68)</f>
        <v>422785462</v>
      </c>
      <c r="M69" s="72">
        <f>SUM(M12:M68)+0.03</f>
        <v>206629004.29500002</v>
      </c>
      <c r="N69" s="72">
        <f>SUM(N12:N68)+0.03</f>
        <v>206629004.29500002</v>
      </c>
      <c r="O69" s="72">
        <f>SUM(O12:O68)</f>
        <v>9527453.399999999</v>
      </c>
      <c r="P69" s="31"/>
    </row>
    <row r="70" spans="1:11" ht="71.25" customHeight="1">
      <c r="A70" s="91"/>
      <c r="B70" s="91"/>
      <c r="C70" s="91"/>
      <c r="D70" s="91"/>
      <c r="E70" s="91"/>
      <c r="F70" s="62"/>
      <c r="G70" s="15"/>
      <c r="H70" s="15"/>
      <c r="I70" s="15"/>
      <c r="J70" s="15"/>
      <c r="K70" s="15"/>
    </row>
    <row r="71" spans="1:11" ht="25.5" customHeight="1">
      <c r="A71" s="16"/>
      <c r="B71" s="8"/>
      <c r="C71" s="62"/>
      <c r="D71" s="63"/>
      <c r="E71" s="62"/>
      <c r="F71" s="62"/>
      <c r="G71" s="15"/>
      <c r="H71" s="15"/>
      <c r="I71" s="15"/>
      <c r="J71" s="15"/>
      <c r="K71" s="15"/>
    </row>
    <row r="72" spans="1:11" ht="25.5" customHeight="1">
      <c r="A72" s="16"/>
      <c r="B72" s="8"/>
      <c r="C72" s="62"/>
      <c r="D72" s="63"/>
      <c r="E72" s="62"/>
      <c r="F72" s="62"/>
      <c r="G72" s="15"/>
      <c r="H72" s="15"/>
      <c r="I72" s="15"/>
      <c r="J72" s="15"/>
      <c r="K72" s="15"/>
    </row>
    <row r="73" spans="1:11" ht="63" customHeight="1">
      <c r="A73" s="91"/>
      <c r="B73" s="91"/>
      <c r="C73" s="91"/>
      <c r="D73" s="91"/>
      <c r="E73" s="91"/>
      <c r="F73" s="91"/>
      <c r="G73" s="15"/>
      <c r="H73" s="15"/>
      <c r="I73" s="15"/>
      <c r="J73" s="15"/>
      <c r="K73" s="15"/>
    </row>
    <row r="74" spans="1:11" ht="15">
      <c r="A74" s="17"/>
      <c r="B74" s="1"/>
      <c r="C74" s="60"/>
      <c r="D74" s="10"/>
      <c r="E74" s="10"/>
      <c r="F74" s="10"/>
      <c r="G74" s="10"/>
      <c r="H74" s="18"/>
      <c r="I74" s="19"/>
      <c r="J74" s="18"/>
      <c r="K74" s="20"/>
    </row>
    <row r="75" spans="1:11" ht="15">
      <c r="A75" s="17"/>
      <c r="B75" s="1"/>
      <c r="C75" s="64"/>
      <c r="D75" s="10"/>
      <c r="E75" s="10"/>
      <c r="F75" s="10"/>
      <c r="G75" s="10"/>
      <c r="H75" s="18"/>
      <c r="I75" s="19"/>
      <c r="J75" s="18"/>
      <c r="K75" s="20"/>
    </row>
    <row r="76" spans="1:11" ht="15">
      <c r="A76" s="17"/>
      <c r="B76" s="1"/>
      <c r="C76" s="64"/>
      <c r="D76" s="10"/>
      <c r="E76" s="10"/>
      <c r="F76" s="10"/>
      <c r="G76" s="10"/>
      <c r="H76" s="18"/>
      <c r="I76" s="19"/>
      <c r="J76" s="18"/>
      <c r="K76" s="20"/>
    </row>
    <row r="77" spans="1:11" ht="15">
      <c r="A77" s="17"/>
      <c r="B77" s="1"/>
      <c r="C77" s="64"/>
      <c r="D77" s="10"/>
      <c r="E77" s="10"/>
      <c r="F77" s="10"/>
      <c r="G77" s="10"/>
      <c r="H77" s="18"/>
      <c r="I77" s="19"/>
      <c r="J77" s="18"/>
      <c r="K77" s="20"/>
    </row>
    <row r="78" spans="1:11" ht="15">
      <c r="A78" s="17"/>
      <c r="B78" s="1"/>
      <c r="C78" s="64"/>
      <c r="D78" s="10"/>
      <c r="E78" s="10"/>
      <c r="F78" s="10"/>
      <c r="G78" s="10"/>
      <c r="H78" s="18"/>
      <c r="I78" s="19"/>
      <c r="J78" s="18"/>
      <c r="K78" s="20"/>
    </row>
    <row r="79" spans="1:11" ht="15">
      <c r="A79" s="17"/>
      <c r="B79" s="1"/>
      <c r="C79" s="64"/>
      <c r="D79" s="10"/>
      <c r="E79" s="10"/>
      <c r="F79" s="10"/>
      <c r="G79" s="10"/>
      <c r="H79" s="18"/>
      <c r="I79" s="19"/>
      <c r="J79" s="18"/>
      <c r="K79" s="20"/>
    </row>
    <row r="80" spans="1:11" ht="15">
      <c r="A80" s="17"/>
      <c r="B80" s="1"/>
      <c r="C80" s="64"/>
      <c r="D80" s="10"/>
      <c r="E80" s="10"/>
      <c r="F80" s="10"/>
      <c r="G80" s="10"/>
      <c r="H80" s="18"/>
      <c r="I80" s="18"/>
      <c r="J80" s="18"/>
      <c r="K80" s="20"/>
    </row>
    <row r="81" spans="1:11" ht="15">
      <c r="A81" s="17"/>
      <c r="B81" s="1"/>
      <c r="C81" s="64"/>
      <c r="D81" s="10"/>
      <c r="E81" s="10"/>
      <c r="F81" s="10"/>
      <c r="G81" s="21"/>
      <c r="H81" s="21"/>
      <c r="I81" s="19"/>
      <c r="J81" s="18"/>
      <c r="K81" s="20"/>
    </row>
    <row r="82" spans="1:11" ht="15">
      <c r="A82" s="17"/>
      <c r="B82" s="1"/>
      <c r="C82" s="64"/>
      <c r="D82" s="10"/>
      <c r="E82" s="10"/>
      <c r="F82" s="10"/>
      <c r="G82" s="21"/>
      <c r="H82" s="21"/>
      <c r="I82" s="19"/>
      <c r="J82" s="18"/>
      <c r="K82" s="21"/>
    </row>
    <row r="83" spans="1:11" ht="15">
      <c r="A83" s="17"/>
      <c r="B83" s="1"/>
      <c r="C83" s="64"/>
      <c r="D83" s="10"/>
      <c r="E83" s="10"/>
      <c r="F83" s="10"/>
      <c r="G83" s="21"/>
      <c r="H83" s="21"/>
      <c r="I83" s="19"/>
      <c r="J83" s="18"/>
      <c r="K83" s="21"/>
    </row>
    <row r="84" spans="1:11" ht="15">
      <c r="A84" s="90"/>
      <c r="B84" s="90"/>
      <c r="C84" s="24"/>
      <c r="D84" s="22"/>
      <c r="E84" s="22"/>
      <c r="F84" s="22"/>
      <c r="G84" s="22"/>
      <c r="H84" s="22"/>
      <c r="I84" s="23"/>
      <c r="J84" s="23"/>
      <c r="K84" s="24"/>
    </row>
    <row r="85" spans="1:11" ht="15">
      <c r="A85" s="9"/>
      <c r="B85" s="1"/>
      <c r="C85" s="60"/>
      <c r="D85" s="10"/>
      <c r="E85" s="10"/>
      <c r="F85" s="10"/>
      <c r="G85" s="10"/>
      <c r="H85" s="3"/>
      <c r="I85" s="25"/>
      <c r="J85" s="26"/>
      <c r="K85" s="10"/>
    </row>
    <row r="86" spans="1:11" ht="15">
      <c r="A86" s="9"/>
      <c r="B86" s="1"/>
      <c r="C86" s="60"/>
      <c r="D86" s="10"/>
      <c r="E86" s="10"/>
      <c r="F86" s="10"/>
      <c r="G86" s="10"/>
      <c r="H86" s="3"/>
      <c r="I86" s="25"/>
      <c r="J86" s="26"/>
      <c r="K86" s="10"/>
    </row>
    <row r="87" spans="1:11" ht="15">
      <c r="A87" s="9"/>
      <c r="B87" s="1"/>
      <c r="C87" s="60"/>
      <c r="D87" s="10"/>
      <c r="E87" s="10"/>
      <c r="F87" s="10"/>
      <c r="G87" s="10"/>
      <c r="H87" s="25"/>
      <c r="I87" s="25"/>
      <c r="J87" s="10"/>
      <c r="K87" s="10"/>
    </row>
    <row r="88" spans="1:11" ht="15">
      <c r="A88" s="9"/>
      <c r="B88" s="1"/>
      <c r="C88" s="60"/>
      <c r="D88" s="10"/>
      <c r="E88" s="10"/>
      <c r="F88" s="10"/>
      <c r="G88" s="10"/>
      <c r="H88" s="25"/>
      <c r="I88" s="25"/>
      <c r="J88" s="10"/>
      <c r="K88" s="10"/>
    </row>
    <row r="89" spans="1:11" ht="15">
      <c r="A89" s="9"/>
      <c r="B89" s="1"/>
      <c r="C89" s="60"/>
      <c r="D89" s="10"/>
      <c r="E89" s="10"/>
      <c r="F89" s="10"/>
      <c r="G89" s="10"/>
      <c r="H89" s="25"/>
      <c r="I89" s="25"/>
      <c r="J89" s="26"/>
      <c r="K89" s="10"/>
    </row>
    <row r="90" spans="1:11" ht="15">
      <c r="A90" s="9"/>
      <c r="B90" s="1"/>
      <c r="C90" s="60"/>
      <c r="D90" s="10"/>
      <c r="E90" s="10"/>
      <c r="F90" s="10"/>
      <c r="G90" s="10"/>
      <c r="H90" s="4"/>
      <c r="I90" s="5"/>
      <c r="J90" s="26"/>
      <c r="K90" s="10"/>
    </row>
    <row r="91" spans="1:11" ht="15">
      <c r="A91" s="9"/>
      <c r="B91" s="1"/>
      <c r="C91" s="60"/>
      <c r="D91" s="10"/>
      <c r="E91" s="10"/>
      <c r="F91" s="10"/>
      <c r="G91" s="10"/>
      <c r="H91" s="25"/>
      <c r="I91" s="25"/>
      <c r="J91" s="10"/>
      <c r="K91" s="10"/>
    </row>
    <row r="92" spans="1:11" ht="15">
      <c r="A92" s="9"/>
      <c r="B92" s="1"/>
      <c r="C92" s="60"/>
      <c r="D92" s="10"/>
      <c r="E92" s="10"/>
      <c r="F92" s="10"/>
      <c r="G92" s="10"/>
      <c r="H92" s="25"/>
      <c r="I92" s="25"/>
      <c r="J92" s="10"/>
      <c r="K92" s="10"/>
    </row>
    <row r="93" spans="1:11" ht="15">
      <c r="A93" s="9"/>
      <c r="B93" s="1"/>
      <c r="C93" s="60"/>
      <c r="D93" s="10"/>
      <c r="E93" s="10"/>
      <c r="F93" s="10"/>
      <c r="G93" s="10"/>
      <c r="H93" s="25"/>
      <c r="I93" s="25"/>
      <c r="J93" s="10"/>
      <c r="K93" s="10"/>
    </row>
    <row r="94" spans="1:11" ht="15">
      <c r="A94" s="9"/>
      <c r="B94" s="1"/>
      <c r="C94" s="60"/>
      <c r="D94" s="10"/>
      <c r="E94" s="10"/>
      <c r="F94" s="10"/>
      <c r="G94" s="10"/>
      <c r="H94" s="25"/>
      <c r="I94" s="25"/>
      <c r="J94" s="10"/>
      <c r="K94" s="10"/>
    </row>
    <row r="95" spans="1:11" ht="15">
      <c r="A95" s="9"/>
      <c r="B95" s="1"/>
      <c r="C95" s="60"/>
      <c r="D95" s="10"/>
      <c r="E95" s="10"/>
      <c r="F95" s="10"/>
      <c r="G95" s="10"/>
      <c r="H95" s="25"/>
      <c r="I95" s="25"/>
      <c r="J95" s="10"/>
      <c r="K95" s="10"/>
    </row>
    <row r="96" spans="1:11" ht="15">
      <c r="A96" s="9"/>
      <c r="B96" s="1"/>
      <c r="C96" s="60"/>
      <c r="D96" s="10"/>
      <c r="E96" s="10"/>
      <c r="F96" s="10"/>
      <c r="G96" s="10"/>
      <c r="H96" s="4"/>
      <c r="I96" s="5"/>
      <c r="J96" s="26"/>
      <c r="K96" s="10"/>
    </row>
    <row r="97" spans="1:11" ht="15">
      <c r="A97" s="9"/>
      <c r="B97" s="1"/>
      <c r="C97" s="60"/>
      <c r="D97" s="10"/>
      <c r="E97" s="10"/>
      <c r="F97" s="10"/>
      <c r="G97" s="10"/>
      <c r="H97" s="25"/>
      <c r="I97" s="25"/>
      <c r="J97" s="26"/>
      <c r="K97" s="10"/>
    </row>
    <row r="98" spans="1:11" ht="15">
      <c r="A98" s="9"/>
      <c r="B98" s="1"/>
      <c r="C98" s="60"/>
      <c r="D98" s="10"/>
      <c r="E98" s="10"/>
      <c r="F98" s="10"/>
      <c r="G98" s="10"/>
      <c r="H98" s="25"/>
      <c r="I98" s="25"/>
      <c r="J98" s="10"/>
      <c r="K98" s="10"/>
    </row>
    <row r="99" spans="1:11" ht="15">
      <c r="A99" s="9"/>
      <c r="B99" s="1"/>
      <c r="C99" s="60"/>
      <c r="D99" s="10"/>
      <c r="E99" s="10"/>
      <c r="F99" s="10"/>
      <c r="G99" s="10"/>
      <c r="H99" s="25"/>
      <c r="I99" s="25"/>
      <c r="J99" s="10"/>
      <c r="K99" s="10"/>
    </row>
    <row r="100" spans="1:11" ht="15">
      <c r="A100" s="9"/>
      <c r="B100" s="1"/>
      <c r="C100" s="60"/>
      <c r="D100" s="10"/>
      <c r="E100" s="10"/>
      <c r="F100" s="10"/>
      <c r="G100" s="10"/>
      <c r="H100" s="25"/>
      <c r="I100" s="25"/>
      <c r="J100" s="26"/>
      <c r="K100" s="10"/>
    </row>
    <row r="101" spans="1:11" ht="15">
      <c r="A101" s="9"/>
      <c r="B101" s="1"/>
      <c r="C101" s="60"/>
      <c r="D101" s="10"/>
      <c r="E101" s="10"/>
      <c r="F101" s="10"/>
      <c r="G101" s="10"/>
      <c r="H101" s="25"/>
      <c r="I101" s="25"/>
      <c r="J101" s="10"/>
      <c r="K101" s="10"/>
    </row>
    <row r="102" spans="1:11" ht="15">
      <c r="A102" s="9"/>
      <c r="B102" s="1"/>
      <c r="C102" s="60"/>
      <c r="D102" s="10"/>
      <c r="E102" s="10"/>
      <c r="F102" s="10"/>
      <c r="G102" s="10"/>
      <c r="H102" s="25"/>
      <c r="I102" s="25"/>
      <c r="J102" s="10"/>
      <c r="K102" s="10"/>
    </row>
    <row r="103" spans="1:11" ht="15">
      <c r="A103" s="9"/>
      <c r="B103" s="1"/>
      <c r="C103" s="60"/>
      <c r="D103" s="10"/>
      <c r="E103" s="10"/>
      <c r="F103" s="10"/>
      <c r="G103" s="10"/>
      <c r="H103" s="25"/>
      <c r="I103" s="25"/>
      <c r="J103" s="10"/>
      <c r="K103" s="10"/>
    </row>
    <row r="104" spans="1:11" ht="15">
      <c r="A104" s="9"/>
      <c r="B104" s="1"/>
      <c r="C104" s="60"/>
      <c r="D104" s="10"/>
      <c r="E104" s="10"/>
      <c r="F104" s="10"/>
      <c r="G104" s="10"/>
      <c r="H104" s="25"/>
      <c r="I104" s="25"/>
      <c r="J104" s="10"/>
      <c r="K104" s="10"/>
    </row>
    <row r="105" spans="1:11" ht="15">
      <c r="A105" s="9"/>
      <c r="B105" s="1"/>
      <c r="C105" s="60"/>
      <c r="D105" s="10"/>
      <c r="E105" s="10"/>
      <c r="F105" s="10"/>
      <c r="G105" s="10"/>
      <c r="H105" s="25"/>
      <c r="I105" s="25"/>
      <c r="J105" s="10"/>
      <c r="K105" s="10"/>
    </row>
    <row r="106" spans="1:11" ht="15">
      <c r="A106" s="9"/>
      <c r="B106" s="1"/>
      <c r="C106" s="60"/>
      <c r="D106" s="10"/>
      <c r="E106" s="10"/>
      <c r="F106" s="10"/>
      <c r="G106" s="10"/>
      <c r="H106" s="25"/>
      <c r="I106" s="25"/>
      <c r="J106" s="10"/>
      <c r="K106" s="10"/>
    </row>
    <row r="107" spans="1:11" ht="15">
      <c r="A107" s="9"/>
      <c r="B107" s="1"/>
      <c r="C107" s="60"/>
      <c r="D107" s="10"/>
      <c r="E107" s="10"/>
      <c r="F107" s="10"/>
      <c r="G107" s="10"/>
      <c r="H107" s="25"/>
      <c r="I107" s="25"/>
      <c r="J107" s="26"/>
      <c r="K107" s="10"/>
    </row>
    <row r="108" spans="1:11" ht="15">
      <c r="A108" s="90"/>
      <c r="B108" s="90"/>
      <c r="C108" s="24"/>
      <c r="D108" s="22"/>
      <c r="E108" s="22"/>
      <c r="F108" s="22"/>
      <c r="G108" s="22"/>
      <c r="H108" s="27"/>
      <c r="I108" s="27"/>
      <c r="J108" s="27"/>
      <c r="K108" s="27"/>
    </row>
    <row r="109" spans="1:11" ht="15">
      <c r="A109" s="28"/>
      <c r="B109" s="29"/>
      <c r="C109" s="65"/>
      <c r="D109" s="30"/>
      <c r="E109" s="30"/>
      <c r="F109" s="30"/>
      <c r="G109" s="30"/>
      <c r="H109" s="30"/>
      <c r="I109" s="30"/>
      <c r="J109" s="30"/>
      <c r="K109" s="30"/>
    </row>
  </sheetData>
  <sheetProtection/>
  <mergeCells count="27">
    <mergeCell ref="A3:O3"/>
    <mergeCell ref="A5:O5"/>
    <mergeCell ref="A108:B108"/>
    <mergeCell ref="A84:B84"/>
    <mergeCell ref="A73:F73"/>
    <mergeCell ref="A70:E70"/>
    <mergeCell ref="K7:K9"/>
    <mergeCell ref="I8:I9"/>
    <mergeCell ref="A7:A10"/>
    <mergeCell ref="H7:H9"/>
    <mergeCell ref="I7:J7"/>
    <mergeCell ref="J8:J9"/>
    <mergeCell ref="B7:B10"/>
    <mergeCell ref="C7:D7"/>
    <mergeCell ref="E7:E10"/>
    <mergeCell ref="C8:C10"/>
    <mergeCell ref="D8:D10"/>
    <mergeCell ref="L1:P1"/>
    <mergeCell ref="A6:P6"/>
    <mergeCell ref="L7:O7"/>
    <mergeCell ref="P7:P10"/>
    <mergeCell ref="L8:L9"/>
    <mergeCell ref="M8:M9"/>
    <mergeCell ref="N8:N9"/>
    <mergeCell ref="O8:O9"/>
    <mergeCell ref="F7:F10"/>
    <mergeCell ref="G7:G10"/>
  </mergeCells>
  <printOptions/>
  <pageMargins left="0.3937007874015748" right="0.1968503937007874" top="0.5905511811023623" bottom="0.3937007874015748" header="0.31496062992125984" footer="0.31496062992125984"/>
  <pageSetup fitToHeight="0" horizontalDpi="600" verticalDpi="600" orientation="landscape" paperSize="8" scale="61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80"/>
  <sheetViews>
    <sheetView view="pageBreakPreview" zoomScale="75" zoomScaleNormal="75" zoomScaleSheetLayoutView="75" zoomScalePageLayoutView="0" workbookViewId="0" topLeftCell="A25">
      <selection activeCell="B31" sqref="B31"/>
    </sheetView>
  </sheetViews>
  <sheetFormatPr defaultColWidth="9.140625" defaultRowHeight="15" outlineLevelRow="1"/>
  <cols>
    <col min="1" max="1" width="6.00390625" style="55" customWidth="1"/>
    <col min="2" max="2" width="38.140625" style="56" customWidth="1"/>
    <col min="3" max="3" width="18.8515625" style="59" customWidth="1"/>
    <col min="4" max="4" width="6.8515625" style="59" customWidth="1"/>
    <col min="5" max="5" width="7.57421875" style="59" customWidth="1"/>
    <col min="6" max="6" width="7.00390625" style="59" customWidth="1"/>
    <col min="7" max="7" width="7.8515625" style="59" customWidth="1"/>
    <col min="8" max="8" width="12.28125" style="59" customWidth="1"/>
    <col min="9" max="10" width="11.57421875" style="59" bestFit="1" customWidth="1"/>
    <col min="11" max="11" width="12.8515625" style="59" customWidth="1"/>
    <col min="12" max="12" width="12.57421875" style="59" bestFit="1" customWidth="1"/>
    <col min="13" max="13" width="5.7109375" style="59" customWidth="1"/>
    <col min="14" max="14" width="12.57421875" style="59" bestFit="1" customWidth="1"/>
    <col min="15" max="15" width="5.28125" style="55" customWidth="1"/>
    <col min="16" max="16" width="7.57421875" style="59" customWidth="1"/>
    <col min="17" max="17" width="9.140625" style="55" bestFit="1" customWidth="1"/>
    <col min="18" max="18" width="13.421875" style="59" customWidth="1"/>
    <col min="19" max="19" width="14.7109375" style="59" customWidth="1"/>
    <col min="20" max="20" width="9.8515625" style="55" bestFit="1" customWidth="1"/>
    <col min="21" max="21" width="13.00390625" style="59" bestFit="1" customWidth="1"/>
    <col min="22" max="22" width="9.140625" style="55" bestFit="1" customWidth="1"/>
    <col min="23" max="23" width="14.140625" style="59" bestFit="1" customWidth="1"/>
    <col min="24" max="24" width="9.140625" style="55" bestFit="1" customWidth="1"/>
    <col min="25" max="25" width="14.140625" style="59" bestFit="1" customWidth="1"/>
    <col min="26" max="26" width="6.57421875" style="55" bestFit="1" customWidth="1"/>
    <col min="27" max="27" width="12.421875" style="59" customWidth="1"/>
    <col min="28" max="28" width="11.7109375" style="59" bestFit="1" customWidth="1"/>
    <col min="29" max="29" width="2.57421875" style="32" customWidth="1"/>
    <col min="30" max="30" width="6.7109375" style="6" customWidth="1"/>
    <col min="31" max="37" width="9.140625" style="6" customWidth="1"/>
    <col min="38" max="16384" width="9.140625" style="7" customWidth="1"/>
  </cols>
  <sheetData>
    <row r="2" spans="1:28" ht="55.5" customHeight="1">
      <c r="A2" s="99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30">
      <c r="A3" s="36"/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"/>
      <c r="P3" s="37"/>
      <c r="Q3" s="36"/>
      <c r="R3" s="37"/>
      <c r="S3" s="37"/>
      <c r="T3" s="36"/>
      <c r="U3" s="37"/>
      <c r="V3" s="36"/>
      <c r="W3" s="37"/>
      <c r="X3" s="36"/>
      <c r="Y3" s="37"/>
      <c r="Z3" s="109" t="s">
        <v>20</v>
      </c>
      <c r="AA3" s="109"/>
      <c r="AB3" s="109"/>
    </row>
    <row r="4" spans="1:29" ht="48" customHeight="1">
      <c r="A4" s="92" t="s">
        <v>18</v>
      </c>
      <c r="B4" s="92" t="s">
        <v>17</v>
      </c>
      <c r="C4" s="95" t="s">
        <v>21</v>
      </c>
      <c r="D4" s="101" t="s">
        <v>22</v>
      </c>
      <c r="E4" s="102"/>
      <c r="F4" s="102"/>
      <c r="G4" s="103"/>
      <c r="H4" s="104" t="s">
        <v>91</v>
      </c>
      <c r="I4" s="105"/>
      <c r="J4" s="105"/>
      <c r="K4" s="105"/>
      <c r="L4" s="105"/>
      <c r="M4" s="105"/>
      <c r="N4" s="106"/>
      <c r="O4" s="93" t="s">
        <v>92</v>
      </c>
      <c r="P4" s="97"/>
      <c r="Q4" s="93" t="s">
        <v>93</v>
      </c>
      <c r="R4" s="97"/>
      <c r="S4" s="107" t="s">
        <v>94</v>
      </c>
      <c r="T4" s="93" t="s">
        <v>95</v>
      </c>
      <c r="U4" s="97"/>
      <c r="V4" s="93" t="s">
        <v>96</v>
      </c>
      <c r="W4" s="97"/>
      <c r="X4" s="93" t="s">
        <v>97</v>
      </c>
      <c r="Y4" s="97"/>
      <c r="Z4" s="93" t="s">
        <v>98</v>
      </c>
      <c r="AA4" s="97"/>
      <c r="AB4" s="93" t="s">
        <v>99</v>
      </c>
      <c r="AC4" s="33"/>
    </row>
    <row r="5" spans="1:29" ht="105.75">
      <c r="A5" s="79"/>
      <c r="B5" s="79"/>
      <c r="C5" s="96"/>
      <c r="D5" s="39" t="s">
        <v>21</v>
      </c>
      <c r="E5" s="39" t="s">
        <v>23</v>
      </c>
      <c r="F5" s="39" t="s">
        <v>24</v>
      </c>
      <c r="G5" s="39" t="s">
        <v>25</v>
      </c>
      <c r="H5" s="39" t="s">
        <v>21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94"/>
      <c r="P5" s="98"/>
      <c r="Q5" s="94"/>
      <c r="R5" s="98"/>
      <c r="S5" s="108"/>
      <c r="T5" s="94"/>
      <c r="U5" s="98"/>
      <c r="V5" s="94"/>
      <c r="W5" s="98"/>
      <c r="X5" s="94"/>
      <c r="Y5" s="98"/>
      <c r="Z5" s="94"/>
      <c r="AA5" s="98"/>
      <c r="AB5" s="94"/>
      <c r="AC5" s="33"/>
    </row>
    <row r="6" spans="1:29" ht="15">
      <c r="A6" s="80"/>
      <c r="B6" s="80"/>
      <c r="C6" s="40" t="s">
        <v>3</v>
      </c>
      <c r="D6" s="40" t="s">
        <v>3</v>
      </c>
      <c r="E6" s="40" t="s">
        <v>3</v>
      </c>
      <c r="F6" s="40" t="s">
        <v>3</v>
      </c>
      <c r="G6" s="40" t="s">
        <v>3</v>
      </c>
      <c r="H6" s="40" t="s">
        <v>3</v>
      </c>
      <c r="I6" s="40" t="s">
        <v>3</v>
      </c>
      <c r="J6" s="40" t="s">
        <v>3</v>
      </c>
      <c r="K6" s="40" t="s">
        <v>3</v>
      </c>
      <c r="L6" s="40" t="s">
        <v>3</v>
      </c>
      <c r="M6" s="40" t="s">
        <v>3</v>
      </c>
      <c r="N6" s="40" t="s">
        <v>3</v>
      </c>
      <c r="O6" s="41" t="s">
        <v>32</v>
      </c>
      <c r="P6" s="40" t="s">
        <v>3</v>
      </c>
      <c r="Q6" s="41" t="s">
        <v>33</v>
      </c>
      <c r="R6" s="40" t="s">
        <v>3</v>
      </c>
      <c r="S6" s="40" t="s">
        <v>34</v>
      </c>
      <c r="T6" s="41" t="s">
        <v>33</v>
      </c>
      <c r="U6" s="40" t="s">
        <v>3</v>
      </c>
      <c r="V6" s="41" t="s">
        <v>33</v>
      </c>
      <c r="W6" s="40" t="s">
        <v>3</v>
      </c>
      <c r="X6" s="41" t="s">
        <v>33</v>
      </c>
      <c r="Y6" s="40" t="s">
        <v>3</v>
      </c>
      <c r="Z6" s="41" t="s">
        <v>35</v>
      </c>
      <c r="AA6" s="40" t="s">
        <v>3</v>
      </c>
      <c r="AB6" s="38" t="s">
        <v>3</v>
      </c>
      <c r="AC6" s="33"/>
    </row>
    <row r="7" spans="1:29" ht="15">
      <c r="A7" s="42">
        <v>1</v>
      </c>
      <c r="B7" s="41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  <c r="Y7" s="42">
        <v>25</v>
      </c>
      <c r="Z7" s="42">
        <v>26</v>
      </c>
      <c r="AA7" s="42">
        <v>27</v>
      </c>
      <c r="AB7" s="43">
        <v>28</v>
      </c>
      <c r="AC7" s="33"/>
    </row>
    <row r="8" spans="1:29" ht="15" outlineLevel="1">
      <c r="A8" s="41">
        <v>1</v>
      </c>
      <c r="B8" s="44" t="s">
        <v>110</v>
      </c>
      <c r="C8" s="45">
        <f aca="true" t="shared" si="0" ref="C8:C64">E8+F8+G8+I8+J8+K8+L8+M8+N8+P8+R8+S8+U8+W8+Y8+AA8+AB8</f>
        <v>4293787</v>
      </c>
      <c r="D8" s="46"/>
      <c r="E8" s="47"/>
      <c r="F8" s="47"/>
      <c r="G8" s="47"/>
      <c r="H8" s="47">
        <f>I8+J8+K8+L8+M8+N8</f>
        <v>3921090</v>
      </c>
      <c r="I8" s="48">
        <v>465934</v>
      </c>
      <c r="J8" s="48">
        <v>521851</v>
      </c>
      <c r="K8" s="48"/>
      <c r="L8" s="48">
        <v>1541554</v>
      </c>
      <c r="M8" s="48"/>
      <c r="N8" s="48">
        <v>1391751</v>
      </c>
      <c r="O8" s="46"/>
      <c r="P8" s="46"/>
      <c r="Q8" s="48"/>
      <c r="R8" s="48"/>
      <c r="S8" s="46"/>
      <c r="T8" s="48"/>
      <c r="U8" s="48"/>
      <c r="V8" s="48"/>
      <c r="W8" s="48"/>
      <c r="X8" s="48"/>
      <c r="Y8" s="48"/>
      <c r="Z8" s="48"/>
      <c r="AA8" s="48"/>
      <c r="AB8" s="49">
        <v>372697</v>
      </c>
      <c r="AC8" s="33"/>
    </row>
    <row r="9" spans="1:29" ht="15" outlineLevel="1">
      <c r="A9" s="41">
        <v>2</v>
      </c>
      <c r="B9" s="44" t="s">
        <v>37</v>
      </c>
      <c r="C9" s="45">
        <f t="shared" si="0"/>
        <v>2854016</v>
      </c>
      <c r="D9" s="46"/>
      <c r="E9" s="47"/>
      <c r="F9" s="47"/>
      <c r="G9" s="47"/>
      <c r="H9" s="47">
        <f aca="true" t="shared" si="1" ref="H9:H64">I9+J9+K9+L9+M9+N9</f>
        <v>55971</v>
      </c>
      <c r="I9" s="48"/>
      <c r="J9" s="48"/>
      <c r="K9" s="48"/>
      <c r="L9" s="48"/>
      <c r="M9" s="48"/>
      <c r="N9" s="48">
        <v>55971</v>
      </c>
      <c r="O9" s="46"/>
      <c r="P9" s="46"/>
      <c r="Q9" s="48">
        <v>420</v>
      </c>
      <c r="R9" s="48">
        <v>1504065</v>
      </c>
      <c r="S9" s="46"/>
      <c r="T9" s="48"/>
      <c r="U9" s="48"/>
      <c r="V9" s="48"/>
      <c r="W9" s="51"/>
      <c r="X9" s="48">
        <v>209</v>
      </c>
      <c r="Y9" s="48">
        <v>1293980</v>
      </c>
      <c r="Z9" s="48"/>
      <c r="AA9" s="48"/>
      <c r="AB9" s="48"/>
      <c r="AC9" s="33"/>
    </row>
    <row r="10" spans="1:29" ht="15" outlineLevel="1">
      <c r="A10" s="41">
        <f aca="true" t="shared" si="2" ref="A10:A63">A9+1</f>
        <v>3</v>
      </c>
      <c r="B10" s="44" t="s">
        <v>38</v>
      </c>
      <c r="C10" s="45">
        <f t="shared" si="0"/>
        <v>7205664</v>
      </c>
      <c r="D10" s="46"/>
      <c r="E10" s="47"/>
      <c r="F10" s="47"/>
      <c r="G10" s="47"/>
      <c r="H10" s="47">
        <f t="shared" si="1"/>
        <v>3605858</v>
      </c>
      <c r="I10" s="48">
        <v>343876</v>
      </c>
      <c r="J10" s="48">
        <v>640922</v>
      </c>
      <c r="K10" s="48"/>
      <c r="L10" s="48">
        <v>2621060</v>
      </c>
      <c r="M10" s="52"/>
      <c r="N10" s="48"/>
      <c r="O10" s="46"/>
      <c r="P10" s="46"/>
      <c r="Q10" s="48">
        <v>874</v>
      </c>
      <c r="R10" s="48">
        <v>1282179</v>
      </c>
      <c r="S10" s="46"/>
      <c r="T10" s="48"/>
      <c r="U10" s="48"/>
      <c r="V10" s="48"/>
      <c r="W10" s="52"/>
      <c r="X10" s="48">
        <v>2038</v>
      </c>
      <c r="Y10" s="48">
        <v>2317627</v>
      </c>
      <c r="Z10" s="48"/>
      <c r="AA10" s="48"/>
      <c r="AB10" s="48"/>
      <c r="AC10" s="33"/>
    </row>
    <row r="11" spans="1:29" ht="15" outlineLevel="1">
      <c r="A11" s="41">
        <f t="shared" si="2"/>
        <v>4</v>
      </c>
      <c r="B11" s="44" t="s">
        <v>39</v>
      </c>
      <c r="C11" s="45">
        <f t="shared" si="0"/>
        <v>7664918</v>
      </c>
      <c r="D11" s="46"/>
      <c r="E11" s="47"/>
      <c r="F11" s="47"/>
      <c r="G11" s="47"/>
      <c r="H11" s="47">
        <f t="shared" si="1"/>
        <v>0</v>
      </c>
      <c r="I11" s="48"/>
      <c r="J11" s="48"/>
      <c r="K11" s="48"/>
      <c r="L11" s="48"/>
      <c r="M11" s="48"/>
      <c r="N11" s="48"/>
      <c r="O11" s="46"/>
      <c r="P11" s="46"/>
      <c r="Q11" s="48"/>
      <c r="R11" s="48"/>
      <c r="S11" s="46"/>
      <c r="T11" s="48">
        <v>484</v>
      </c>
      <c r="U11" s="48">
        <v>1625520</v>
      </c>
      <c r="V11" s="48">
        <v>1323</v>
      </c>
      <c r="W11" s="48">
        <v>2183768</v>
      </c>
      <c r="X11" s="48"/>
      <c r="Y11" s="48"/>
      <c r="Z11" s="48"/>
      <c r="AA11" s="48"/>
      <c r="AB11" s="49">
        <v>3855630</v>
      </c>
      <c r="AC11" s="33"/>
    </row>
    <row r="12" spans="1:29" ht="15" outlineLevel="1">
      <c r="A12" s="41">
        <f t="shared" si="2"/>
        <v>5</v>
      </c>
      <c r="B12" s="44" t="s">
        <v>40</v>
      </c>
      <c r="C12" s="45">
        <f t="shared" si="0"/>
        <v>6462898</v>
      </c>
      <c r="D12" s="46"/>
      <c r="E12" s="47"/>
      <c r="F12" s="47"/>
      <c r="G12" s="47"/>
      <c r="H12" s="47">
        <f t="shared" si="1"/>
        <v>0</v>
      </c>
      <c r="I12" s="48"/>
      <c r="J12" s="48"/>
      <c r="K12" s="48"/>
      <c r="L12" s="48"/>
      <c r="M12" s="48"/>
      <c r="N12" s="48"/>
      <c r="O12" s="46"/>
      <c r="P12" s="46"/>
      <c r="Q12" s="48"/>
      <c r="R12" s="48"/>
      <c r="S12" s="46"/>
      <c r="T12" s="48">
        <v>336</v>
      </c>
      <c r="U12" s="48">
        <v>203721</v>
      </c>
      <c r="V12" s="48"/>
      <c r="W12" s="52"/>
      <c r="X12" s="48">
        <v>1097</v>
      </c>
      <c r="Y12" s="48">
        <v>4559177</v>
      </c>
      <c r="Z12" s="48">
        <v>151</v>
      </c>
      <c r="AA12" s="48">
        <v>1700000</v>
      </c>
      <c r="AB12" s="48"/>
      <c r="AC12" s="33"/>
    </row>
    <row r="13" spans="1:29" ht="15" outlineLevel="1">
      <c r="A13" s="41">
        <f t="shared" si="2"/>
        <v>6</v>
      </c>
      <c r="B13" s="44" t="s">
        <v>41</v>
      </c>
      <c r="C13" s="45">
        <f t="shared" si="0"/>
        <v>12931954</v>
      </c>
      <c r="D13" s="46"/>
      <c r="E13" s="47"/>
      <c r="F13" s="47"/>
      <c r="G13" s="47"/>
      <c r="H13" s="47">
        <f t="shared" si="1"/>
        <v>1270154</v>
      </c>
      <c r="I13" s="48">
        <v>279293</v>
      </c>
      <c r="J13" s="48"/>
      <c r="K13" s="48"/>
      <c r="L13" s="48">
        <v>542916</v>
      </c>
      <c r="M13" s="48"/>
      <c r="N13" s="48">
        <v>447945</v>
      </c>
      <c r="O13" s="46"/>
      <c r="P13" s="46"/>
      <c r="Q13" s="48">
        <v>1276</v>
      </c>
      <c r="R13" s="48">
        <v>5284733</v>
      </c>
      <c r="S13" s="46"/>
      <c r="T13" s="48">
        <v>682</v>
      </c>
      <c r="U13" s="48">
        <v>2576062</v>
      </c>
      <c r="V13" s="48">
        <v>1825</v>
      </c>
      <c r="W13" s="48">
        <v>3801005</v>
      </c>
      <c r="X13" s="48"/>
      <c r="Y13" s="48"/>
      <c r="Z13" s="48"/>
      <c r="AA13" s="48"/>
      <c r="AB13" s="49"/>
      <c r="AC13" s="33"/>
    </row>
    <row r="14" spans="1:29" ht="15" outlineLevel="1">
      <c r="A14" s="41">
        <f t="shared" si="2"/>
        <v>7</v>
      </c>
      <c r="B14" s="44" t="s">
        <v>42</v>
      </c>
      <c r="C14" s="45">
        <f t="shared" si="0"/>
        <v>2347990</v>
      </c>
      <c r="D14" s="46"/>
      <c r="E14" s="47"/>
      <c r="F14" s="47"/>
      <c r="G14" s="47"/>
      <c r="H14" s="47">
        <f t="shared" si="1"/>
        <v>0</v>
      </c>
      <c r="I14" s="48"/>
      <c r="J14" s="48"/>
      <c r="K14" s="48"/>
      <c r="L14" s="48"/>
      <c r="M14" s="48"/>
      <c r="N14" s="48"/>
      <c r="O14" s="46"/>
      <c r="P14" s="46"/>
      <c r="Q14" s="48">
        <v>291</v>
      </c>
      <c r="R14" s="48">
        <v>1227359</v>
      </c>
      <c r="S14" s="46"/>
      <c r="T14" s="48">
        <v>41</v>
      </c>
      <c r="U14" s="48">
        <v>95175</v>
      </c>
      <c r="V14" s="48"/>
      <c r="W14" s="51"/>
      <c r="X14" s="48">
        <v>243</v>
      </c>
      <c r="Y14" s="48">
        <v>1025456</v>
      </c>
      <c r="Z14" s="48"/>
      <c r="AA14" s="48"/>
      <c r="AB14" s="48"/>
      <c r="AC14" s="33"/>
    </row>
    <row r="15" spans="1:29" ht="15" outlineLevel="1">
      <c r="A15" s="41">
        <f t="shared" si="2"/>
        <v>8</v>
      </c>
      <c r="B15" s="44" t="s">
        <v>43</v>
      </c>
      <c r="C15" s="45">
        <f t="shared" si="0"/>
        <v>2520511</v>
      </c>
      <c r="D15" s="46"/>
      <c r="E15" s="47"/>
      <c r="F15" s="47"/>
      <c r="G15" s="47"/>
      <c r="H15" s="47">
        <f t="shared" si="1"/>
        <v>0</v>
      </c>
      <c r="I15" s="48"/>
      <c r="J15" s="48"/>
      <c r="K15" s="48"/>
      <c r="L15" s="48"/>
      <c r="M15" s="48"/>
      <c r="N15" s="48"/>
      <c r="O15" s="46"/>
      <c r="P15" s="46"/>
      <c r="Q15" s="48">
        <v>280</v>
      </c>
      <c r="R15" s="48">
        <v>1122084</v>
      </c>
      <c r="S15" s="46"/>
      <c r="T15" s="48"/>
      <c r="U15" s="48"/>
      <c r="V15" s="48"/>
      <c r="W15" s="52"/>
      <c r="X15" s="48">
        <v>330</v>
      </c>
      <c r="Y15" s="48">
        <v>1398427</v>
      </c>
      <c r="Z15" s="48"/>
      <c r="AA15" s="48"/>
      <c r="AB15" s="49"/>
      <c r="AC15" s="33"/>
    </row>
    <row r="16" spans="1:29" ht="25.5" outlineLevel="1">
      <c r="A16" s="41">
        <f t="shared" si="2"/>
        <v>9</v>
      </c>
      <c r="B16" s="44" t="s">
        <v>109</v>
      </c>
      <c r="C16" s="45">
        <f t="shared" si="0"/>
        <v>11835697</v>
      </c>
      <c r="D16" s="46"/>
      <c r="E16" s="47"/>
      <c r="F16" s="47"/>
      <c r="G16" s="47"/>
      <c r="H16" s="47">
        <f t="shared" si="1"/>
        <v>1228979</v>
      </c>
      <c r="I16" s="48">
        <v>238978</v>
      </c>
      <c r="J16" s="48"/>
      <c r="K16" s="48"/>
      <c r="L16" s="48">
        <v>990001</v>
      </c>
      <c r="M16" s="48"/>
      <c r="N16" s="48"/>
      <c r="O16" s="46"/>
      <c r="P16" s="46"/>
      <c r="Q16" s="48">
        <v>1065</v>
      </c>
      <c r="R16" s="48">
        <v>4157726</v>
      </c>
      <c r="S16" s="46"/>
      <c r="T16" s="48">
        <v>671</v>
      </c>
      <c r="U16" s="48">
        <v>2385105</v>
      </c>
      <c r="V16" s="48">
        <v>1821</v>
      </c>
      <c r="W16" s="48">
        <v>4063887</v>
      </c>
      <c r="X16" s="48"/>
      <c r="Y16" s="48"/>
      <c r="Z16" s="48"/>
      <c r="AA16" s="48"/>
      <c r="AB16" s="48"/>
      <c r="AC16" s="33"/>
    </row>
    <row r="17" spans="1:29" ht="25.5" outlineLevel="1">
      <c r="A17" s="41">
        <f t="shared" si="2"/>
        <v>10</v>
      </c>
      <c r="B17" s="44" t="s">
        <v>45</v>
      </c>
      <c r="C17" s="45">
        <f t="shared" si="0"/>
        <v>8881935</v>
      </c>
      <c r="D17" s="46"/>
      <c r="E17" s="47"/>
      <c r="F17" s="47"/>
      <c r="G17" s="47"/>
      <c r="H17" s="47">
        <f t="shared" si="1"/>
        <v>1270054</v>
      </c>
      <c r="I17" s="48">
        <v>340910</v>
      </c>
      <c r="J17" s="48"/>
      <c r="K17" s="48">
        <v>255487</v>
      </c>
      <c r="L17" s="48"/>
      <c r="M17" s="48"/>
      <c r="N17" s="48">
        <v>673657</v>
      </c>
      <c r="O17" s="46"/>
      <c r="P17" s="46"/>
      <c r="Q17" s="48"/>
      <c r="R17" s="48"/>
      <c r="S17" s="46"/>
      <c r="T17" s="48">
        <v>523</v>
      </c>
      <c r="U17" s="48">
        <v>2011582</v>
      </c>
      <c r="V17" s="48">
        <v>2986</v>
      </c>
      <c r="W17" s="48">
        <v>5600299</v>
      </c>
      <c r="X17" s="48"/>
      <c r="Y17" s="48"/>
      <c r="Z17" s="48"/>
      <c r="AA17" s="48"/>
      <c r="AB17" s="48"/>
      <c r="AC17" s="33"/>
    </row>
    <row r="18" spans="1:29" ht="15" outlineLevel="1">
      <c r="A18" s="41">
        <f t="shared" si="2"/>
        <v>11</v>
      </c>
      <c r="B18" s="44" t="s">
        <v>46</v>
      </c>
      <c r="C18" s="45">
        <f t="shared" si="0"/>
        <v>7884590</v>
      </c>
      <c r="D18" s="46"/>
      <c r="E18" s="47"/>
      <c r="F18" s="47"/>
      <c r="G18" s="47"/>
      <c r="H18" s="47">
        <f t="shared" si="1"/>
        <v>0</v>
      </c>
      <c r="I18" s="48"/>
      <c r="J18" s="48"/>
      <c r="K18" s="48"/>
      <c r="L18" s="48"/>
      <c r="M18" s="48"/>
      <c r="N18" s="48"/>
      <c r="O18" s="46"/>
      <c r="P18" s="46"/>
      <c r="Q18" s="48">
        <v>940</v>
      </c>
      <c r="R18" s="48">
        <v>2863902</v>
      </c>
      <c r="S18" s="46"/>
      <c r="T18" s="48">
        <v>293</v>
      </c>
      <c r="U18" s="48">
        <v>1351208</v>
      </c>
      <c r="V18" s="51"/>
      <c r="W18" s="52"/>
      <c r="X18" s="48">
        <v>870</v>
      </c>
      <c r="Y18" s="48">
        <v>3669480</v>
      </c>
      <c r="Z18" s="48"/>
      <c r="AA18" s="48"/>
      <c r="AB18" s="48"/>
      <c r="AC18" s="33"/>
    </row>
    <row r="19" spans="1:29" ht="15" outlineLevel="1">
      <c r="A19" s="41">
        <f t="shared" si="2"/>
        <v>12</v>
      </c>
      <c r="B19" s="44" t="s">
        <v>47</v>
      </c>
      <c r="C19" s="45">
        <f t="shared" si="0"/>
        <v>2133322</v>
      </c>
      <c r="D19" s="46"/>
      <c r="E19" s="47"/>
      <c r="F19" s="47"/>
      <c r="G19" s="47"/>
      <c r="H19" s="47">
        <f t="shared" si="1"/>
        <v>0</v>
      </c>
      <c r="I19" s="48"/>
      <c r="J19" s="48"/>
      <c r="K19" s="48"/>
      <c r="L19" s="48"/>
      <c r="M19" s="48"/>
      <c r="N19" s="48"/>
      <c r="O19" s="46"/>
      <c r="P19" s="46"/>
      <c r="Q19" s="48">
        <v>143</v>
      </c>
      <c r="R19" s="48">
        <v>579573</v>
      </c>
      <c r="S19" s="46"/>
      <c r="T19" s="48">
        <v>75</v>
      </c>
      <c r="U19" s="48">
        <v>340874</v>
      </c>
      <c r="V19" s="48"/>
      <c r="W19" s="51"/>
      <c r="X19" s="48">
        <v>286</v>
      </c>
      <c r="Y19" s="48">
        <v>1212875</v>
      </c>
      <c r="Z19" s="48"/>
      <c r="AA19" s="48"/>
      <c r="AB19" s="48"/>
      <c r="AC19" s="33"/>
    </row>
    <row r="20" spans="1:29" ht="15" outlineLevel="1">
      <c r="A20" s="41">
        <f t="shared" si="2"/>
        <v>13</v>
      </c>
      <c r="B20" s="44" t="s">
        <v>48</v>
      </c>
      <c r="C20" s="45">
        <f t="shared" si="0"/>
        <v>2028162</v>
      </c>
      <c r="D20" s="46"/>
      <c r="E20" s="47"/>
      <c r="F20" s="47"/>
      <c r="G20" s="47"/>
      <c r="H20" s="47">
        <f t="shared" si="1"/>
        <v>0</v>
      </c>
      <c r="I20" s="48"/>
      <c r="J20" s="48"/>
      <c r="K20" s="48"/>
      <c r="L20" s="48"/>
      <c r="M20" s="48"/>
      <c r="N20" s="48"/>
      <c r="O20" s="46"/>
      <c r="P20" s="46"/>
      <c r="Q20" s="48"/>
      <c r="R20" s="48"/>
      <c r="S20" s="46"/>
      <c r="T20" s="48"/>
      <c r="U20" s="48"/>
      <c r="V20" s="48">
        <v>1220</v>
      </c>
      <c r="W20" s="48">
        <v>2028162</v>
      </c>
      <c r="X20" s="48"/>
      <c r="Y20" s="48"/>
      <c r="Z20" s="48"/>
      <c r="AA20" s="48"/>
      <c r="AB20" s="48"/>
      <c r="AC20" s="33"/>
    </row>
    <row r="21" spans="1:29" ht="38.25" outlineLevel="1">
      <c r="A21" s="41">
        <f t="shared" si="2"/>
        <v>14</v>
      </c>
      <c r="B21" s="44" t="s">
        <v>111</v>
      </c>
      <c r="C21" s="45">
        <f t="shared" si="0"/>
        <v>38396835</v>
      </c>
      <c r="D21" s="46"/>
      <c r="E21" s="47"/>
      <c r="F21" s="47"/>
      <c r="G21" s="47"/>
      <c r="H21" s="47">
        <f t="shared" si="1"/>
        <v>1706181</v>
      </c>
      <c r="I21" s="48">
        <v>918153</v>
      </c>
      <c r="J21" s="48"/>
      <c r="K21" s="48"/>
      <c r="L21" s="48"/>
      <c r="M21" s="48"/>
      <c r="N21" s="48">
        <v>788028</v>
      </c>
      <c r="O21" s="46"/>
      <c r="P21" s="46"/>
      <c r="Q21" s="48">
        <v>3499</v>
      </c>
      <c r="R21" s="48">
        <v>14064770</v>
      </c>
      <c r="S21" s="46"/>
      <c r="T21" s="48">
        <v>1748</v>
      </c>
      <c r="U21" s="48">
        <v>5074195</v>
      </c>
      <c r="V21" s="48"/>
      <c r="W21" s="52"/>
      <c r="X21" s="48">
        <v>4342</v>
      </c>
      <c r="Y21" s="48">
        <v>17551689</v>
      </c>
      <c r="Z21" s="48"/>
      <c r="AA21" s="48"/>
      <c r="AB21" s="48"/>
      <c r="AC21" s="33"/>
    </row>
    <row r="22" spans="1:29" ht="25.5" outlineLevel="1">
      <c r="A22" s="41">
        <f t="shared" si="2"/>
        <v>15</v>
      </c>
      <c r="B22" s="44" t="s">
        <v>108</v>
      </c>
      <c r="C22" s="45">
        <f t="shared" si="0"/>
        <v>7257675</v>
      </c>
      <c r="D22" s="46"/>
      <c r="E22" s="47"/>
      <c r="F22" s="47"/>
      <c r="G22" s="47"/>
      <c r="H22" s="47">
        <f t="shared" si="1"/>
        <v>0</v>
      </c>
      <c r="I22" s="48"/>
      <c r="J22" s="48"/>
      <c r="K22" s="48"/>
      <c r="L22" s="48"/>
      <c r="M22" s="48"/>
      <c r="N22" s="48"/>
      <c r="O22" s="46"/>
      <c r="P22" s="46"/>
      <c r="Q22" s="48">
        <v>560</v>
      </c>
      <c r="R22" s="48">
        <v>1013218</v>
      </c>
      <c r="S22" s="46"/>
      <c r="T22" s="48">
        <v>531</v>
      </c>
      <c r="U22" s="48">
        <v>547746</v>
      </c>
      <c r="V22" s="48"/>
      <c r="W22" s="48"/>
      <c r="X22" s="48"/>
      <c r="Y22" s="48"/>
      <c r="Z22" s="48">
        <v>25</v>
      </c>
      <c r="AA22" s="48">
        <v>5696711</v>
      </c>
      <c r="AB22" s="48"/>
      <c r="AC22" s="33"/>
    </row>
    <row r="23" spans="1:29" ht="25.5" outlineLevel="1">
      <c r="A23" s="41">
        <f t="shared" si="2"/>
        <v>16</v>
      </c>
      <c r="B23" s="44" t="s">
        <v>49</v>
      </c>
      <c r="C23" s="45">
        <f t="shared" si="0"/>
        <v>13749388</v>
      </c>
      <c r="D23" s="46"/>
      <c r="E23" s="47"/>
      <c r="F23" s="47"/>
      <c r="G23" s="47"/>
      <c r="H23" s="47">
        <f t="shared" si="1"/>
        <v>10598622</v>
      </c>
      <c r="I23" s="50">
        <v>853203</v>
      </c>
      <c r="J23" s="50">
        <v>1847302</v>
      </c>
      <c r="K23" s="50">
        <v>545907</v>
      </c>
      <c r="L23" s="50">
        <v>5252210</v>
      </c>
      <c r="M23" s="50"/>
      <c r="N23" s="50">
        <v>2100000</v>
      </c>
      <c r="O23" s="46"/>
      <c r="P23" s="46"/>
      <c r="Q23" s="50"/>
      <c r="R23" s="50"/>
      <c r="S23" s="46"/>
      <c r="T23" s="50">
        <v>1969</v>
      </c>
      <c r="U23" s="48">
        <v>1330619</v>
      </c>
      <c r="V23" s="48">
        <v>3650</v>
      </c>
      <c r="W23" s="50">
        <v>1820147</v>
      </c>
      <c r="X23" s="50"/>
      <c r="Y23" s="48"/>
      <c r="Z23" s="50"/>
      <c r="AA23" s="50"/>
      <c r="AB23" s="48"/>
      <c r="AC23" s="33"/>
    </row>
    <row r="24" spans="1:29" ht="15" outlineLevel="1">
      <c r="A24" s="41">
        <f t="shared" si="2"/>
        <v>17</v>
      </c>
      <c r="B24" s="44" t="s">
        <v>50</v>
      </c>
      <c r="C24" s="45">
        <f t="shared" si="0"/>
        <v>9724167</v>
      </c>
      <c r="D24" s="46"/>
      <c r="E24" s="47"/>
      <c r="F24" s="47"/>
      <c r="G24" s="47"/>
      <c r="H24" s="47">
        <f t="shared" si="1"/>
        <v>2763063.5</v>
      </c>
      <c r="I24" s="48">
        <v>402655</v>
      </c>
      <c r="J24" s="48"/>
      <c r="K24" s="48">
        <v>441920</v>
      </c>
      <c r="L24" s="48">
        <f>931553+586742.5</f>
        <v>1518295.5</v>
      </c>
      <c r="M24" s="48"/>
      <c r="N24" s="48">
        <v>400193</v>
      </c>
      <c r="O24" s="46"/>
      <c r="P24" s="46"/>
      <c r="Q24" s="48">
        <v>370</v>
      </c>
      <c r="R24" s="48">
        <f>Q24*4377.45</f>
        <v>1619656.5</v>
      </c>
      <c r="S24" s="46"/>
      <c r="T24" s="48">
        <v>469</v>
      </c>
      <c r="U24" s="48">
        <v>2160549</v>
      </c>
      <c r="V24" s="48">
        <v>1150</v>
      </c>
      <c r="W24" s="48">
        <v>3180898</v>
      </c>
      <c r="X24" s="48"/>
      <c r="Y24" s="48"/>
      <c r="Z24" s="48"/>
      <c r="AA24" s="48"/>
      <c r="AB24" s="48"/>
      <c r="AC24" s="33"/>
    </row>
    <row r="25" spans="1:29" ht="25.5" customHeight="1" outlineLevel="1">
      <c r="A25" s="41">
        <f t="shared" si="2"/>
        <v>18</v>
      </c>
      <c r="B25" s="44" t="s">
        <v>51</v>
      </c>
      <c r="C25" s="45">
        <f t="shared" si="0"/>
        <v>479610</v>
      </c>
      <c r="D25" s="46"/>
      <c r="E25" s="47"/>
      <c r="F25" s="47"/>
      <c r="G25" s="47"/>
      <c r="H25" s="47">
        <f t="shared" si="1"/>
        <v>0</v>
      </c>
      <c r="I25" s="48"/>
      <c r="J25" s="48"/>
      <c r="K25" s="48"/>
      <c r="L25" s="48"/>
      <c r="M25" s="48"/>
      <c r="N25" s="48"/>
      <c r="O25" s="46"/>
      <c r="P25" s="46"/>
      <c r="Q25" s="48"/>
      <c r="R25" s="48"/>
      <c r="S25" s="46"/>
      <c r="T25" s="48">
        <v>104</v>
      </c>
      <c r="U25" s="48">
        <v>479610</v>
      </c>
      <c r="V25" s="48"/>
      <c r="W25" s="48"/>
      <c r="X25" s="48"/>
      <c r="Y25" s="48"/>
      <c r="Z25" s="48"/>
      <c r="AA25" s="48"/>
      <c r="AB25" s="48"/>
      <c r="AC25" s="33"/>
    </row>
    <row r="26" spans="1:29" ht="15" outlineLevel="1">
      <c r="A26" s="41">
        <f t="shared" si="2"/>
        <v>19</v>
      </c>
      <c r="B26" s="44" t="s">
        <v>52</v>
      </c>
      <c r="C26" s="45">
        <f t="shared" si="0"/>
        <v>7234298</v>
      </c>
      <c r="D26" s="46"/>
      <c r="E26" s="47"/>
      <c r="F26" s="47"/>
      <c r="G26" s="47"/>
      <c r="H26" s="47">
        <f t="shared" si="1"/>
        <v>0</v>
      </c>
      <c r="I26" s="48"/>
      <c r="J26" s="48"/>
      <c r="K26" s="48"/>
      <c r="L26" s="48"/>
      <c r="M26" s="48"/>
      <c r="N26" s="48"/>
      <c r="O26" s="46"/>
      <c r="P26" s="46"/>
      <c r="Q26" s="48">
        <v>431</v>
      </c>
      <c r="R26" s="48">
        <v>1785047</v>
      </c>
      <c r="S26" s="46"/>
      <c r="T26" s="48">
        <v>344</v>
      </c>
      <c r="U26" s="48">
        <v>1347017</v>
      </c>
      <c r="V26" s="48"/>
      <c r="W26" s="51"/>
      <c r="X26" s="48">
        <v>965</v>
      </c>
      <c r="Y26" s="48">
        <v>4102234</v>
      </c>
      <c r="Z26" s="48"/>
      <c r="AA26" s="48"/>
      <c r="AB26" s="48"/>
      <c r="AC26" s="33"/>
    </row>
    <row r="27" spans="1:29" ht="15" outlineLevel="1">
      <c r="A27" s="41">
        <f t="shared" si="2"/>
        <v>20</v>
      </c>
      <c r="B27" s="44" t="s">
        <v>53</v>
      </c>
      <c r="C27" s="45">
        <f t="shared" si="0"/>
        <v>12778224</v>
      </c>
      <c r="D27" s="46"/>
      <c r="E27" s="47"/>
      <c r="F27" s="47"/>
      <c r="G27" s="47"/>
      <c r="H27" s="47">
        <f t="shared" si="1"/>
        <v>3390991</v>
      </c>
      <c r="I27" s="48"/>
      <c r="J27" s="48">
        <v>512965</v>
      </c>
      <c r="K27" s="48"/>
      <c r="L27" s="48">
        <v>2878026</v>
      </c>
      <c r="M27" s="48"/>
      <c r="N27" s="48"/>
      <c r="O27" s="46"/>
      <c r="P27" s="46"/>
      <c r="Q27" s="48">
        <v>950</v>
      </c>
      <c r="R27" s="48">
        <v>1544101</v>
      </c>
      <c r="S27" s="46"/>
      <c r="T27" s="48"/>
      <c r="U27" s="48"/>
      <c r="V27" s="48"/>
      <c r="W27" s="51"/>
      <c r="X27" s="48">
        <v>1845</v>
      </c>
      <c r="Y27" s="48">
        <v>7843132</v>
      </c>
      <c r="Z27" s="48"/>
      <c r="AA27" s="48"/>
      <c r="AB27" s="48"/>
      <c r="AC27" s="33"/>
    </row>
    <row r="28" spans="1:29" ht="15" outlineLevel="1">
      <c r="A28" s="41">
        <f t="shared" si="2"/>
        <v>21</v>
      </c>
      <c r="B28" s="44" t="s">
        <v>54</v>
      </c>
      <c r="C28" s="45">
        <f t="shared" si="0"/>
        <v>3462321</v>
      </c>
      <c r="D28" s="46"/>
      <c r="E28" s="47"/>
      <c r="F28" s="47"/>
      <c r="G28" s="47"/>
      <c r="H28" s="47">
        <f t="shared" si="1"/>
        <v>0</v>
      </c>
      <c r="I28" s="48"/>
      <c r="J28" s="48"/>
      <c r="K28" s="48"/>
      <c r="L28" s="48"/>
      <c r="M28" s="48"/>
      <c r="N28" s="48"/>
      <c r="O28" s="46"/>
      <c r="P28" s="46"/>
      <c r="Q28" s="48">
        <v>420</v>
      </c>
      <c r="R28" s="48">
        <v>1640838</v>
      </c>
      <c r="S28" s="46"/>
      <c r="T28" s="48"/>
      <c r="U28" s="48"/>
      <c r="V28" s="48"/>
      <c r="W28" s="51"/>
      <c r="X28" s="48">
        <v>440</v>
      </c>
      <c r="Y28" s="48">
        <v>1821483</v>
      </c>
      <c r="Z28" s="48"/>
      <c r="AA28" s="48"/>
      <c r="AB28" s="48"/>
      <c r="AC28" s="33"/>
    </row>
    <row r="29" spans="1:29" ht="15" outlineLevel="1">
      <c r="A29" s="41">
        <f t="shared" si="2"/>
        <v>22</v>
      </c>
      <c r="B29" s="44" t="s">
        <v>55</v>
      </c>
      <c r="C29" s="45">
        <f t="shared" si="0"/>
        <v>5756813</v>
      </c>
      <c r="D29" s="46"/>
      <c r="E29" s="47"/>
      <c r="F29" s="47"/>
      <c r="G29" s="47"/>
      <c r="H29" s="47">
        <f t="shared" si="1"/>
        <v>0</v>
      </c>
      <c r="I29" s="48"/>
      <c r="J29" s="48"/>
      <c r="K29" s="48"/>
      <c r="L29" s="48"/>
      <c r="M29" s="48"/>
      <c r="N29" s="48"/>
      <c r="O29" s="46"/>
      <c r="P29" s="46"/>
      <c r="Q29" s="48">
        <v>298</v>
      </c>
      <c r="R29" s="48">
        <v>1304480</v>
      </c>
      <c r="S29" s="46"/>
      <c r="T29" s="49">
        <v>165</v>
      </c>
      <c r="U29" s="48">
        <v>753079</v>
      </c>
      <c r="V29" s="48"/>
      <c r="W29" s="51"/>
      <c r="X29" s="48">
        <v>907</v>
      </c>
      <c r="Y29" s="48">
        <v>3699254</v>
      </c>
      <c r="Z29" s="48"/>
      <c r="AA29" s="48"/>
      <c r="AB29" s="48"/>
      <c r="AC29" s="33"/>
    </row>
    <row r="30" spans="1:29" ht="25.5" outlineLevel="1">
      <c r="A30" s="41">
        <f t="shared" si="2"/>
        <v>23</v>
      </c>
      <c r="B30" s="44" t="s">
        <v>126</v>
      </c>
      <c r="C30" s="45">
        <f t="shared" si="0"/>
        <v>3492304</v>
      </c>
      <c r="D30" s="46"/>
      <c r="E30" s="47"/>
      <c r="F30" s="47"/>
      <c r="G30" s="47"/>
      <c r="H30" s="47">
        <f t="shared" si="1"/>
        <v>0</v>
      </c>
      <c r="I30" s="48"/>
      <c r="J30" s="48"/>
      <c r="K30" s="48"/>
      <c r="L30" s="48"/>
      <c r="M30" s="48"/>
      <c r="N30" s="48"/>
      <c r="O30" s="46"/>
      <c r="P30" s="46"/>
      <c r="Q30" s="48">
        <v>460</v>
      </c>
      <c r="R30" s="48">
        <f>Q30*4377.45</f>
        <v>2013627</v>
      </c>
      <c r="S30" s="46"/>
      <c r="T30" s="48">
        <v>240</v>
      </c>
      <c r="U30" s="48">
        <f>180347+211757</f>
        <v>392104</v>
      </c>
      <c r="V30" s="48">
        <v>409</v>
      </c>
      <c r="W30" s="48">
        <v>1086573</v>
      </c>
      <c r="X30" s="48"/>
      <c r="Y30" s="48"/>
      <c r="Z30" s="48"/>
      <c r="AA30" s="48"/>
      <c r="AB30" s="48"/>
      <c r="AC30" s="33"/>
    </row>
    <row r="31" spans="1:29" ht="51" outlineLevel="1">
      <c r="A31" s="41">
        <f t="shared" si="2"/>
        <v>24</v>
      </c>
      <c r="B31" s="44" t="s">
        <v>132</v>
      </c>
      <c r="C31" s="45">
        <f t="shared" si="0"/>
        <v>67018657</v>
      </c>
      <c r="D31" s="46"/>
      <c r="E31" s="47"/>
      <c r="F31" s="47"/>
      <c r="G31" s="47"/>
      <c r="H31" s="47">
        <f t="shared" si="1"/>
        <v>11864481</v>
      </c>
      <c r="I31" s="48">
        <v>1991401</v>
      </c>
      <c r="J31" s="48"/>
      <c r="K31" s="48">
        <v>718987</v>
      </c>
      <c r="L31" s="48">
        <v>6145066</v>
      </c>
      <c r="M31" s="48"/>
      <c r="N31" s="48">
        <v>3009027</v>
      </c>
      <c r="O31" s="46"/>
      <c r="P31" s="46"/>
      <c r="Q31" s="48">
        <v>5411</v>
      </c>
      <c r="R31" s="48">
        <v>23686382</v>
      </c>
      <c r="S31" s="46"/>
      <c r="T31" s="48">
        <v>3798</v>
      </c>
      <c r="U31" s="48">
        <v>6608974</v>
      </c>
      <c r="V31" s="48">
        <v>9371</v>
      </c>
      <c r="W31" s="48">
        <v>24858820</v>
      </c>
      <c r="X31" s="48"/>
      <c r="Y31" s="48"/>
      <c r="Z31" s="48"/>
      <c r="AA31" s="48"/>
      <c r="AB31" s="48"/>
      <c r="AC31" s="33"/>
    </row>
    <row r="32" spans="1:29" ht="15" outlineLevel="1">
      <c r="A32" s="41">
        <f t="shared" si="2"/>
        <v>25</v>
      </c>
      <c r="B32" s="44" t="s">
        <v>57</v>
      </c>
      <c r="C32" s="45">
        <f t="shared" si="0"/>
        <v>5100711</v>
      </c>
      <c r="D32" s="46"/>
      <c r="E32" s="47"/>
      <c r="F32" s="47"/>
      <c r="G32" s="47"/>
      <c r="H32" s="47">
        <f t="shared" si="1"/>
        <v>0</v>
      </c>
      <c r="I32" s="48"/>
      <c r="J32" s="48"/>
      <c r="K32" s="48"/>
      <c r="L32" s="48"/>
      <c r="M32" s="48"/>
      <c r="N32" s="48"/>
      <c r="O32" s="46"/>
      <c r="P32" s="46"/>
      <c r="Q32" s="48">
        <v>560</v>
      </c>
      <c r="R32" s="48">
        <v>2451372</v>
      </c>
      <c r="S32" s="46"/>
      <c r="T32" s="48">
        <v>255</v>
      </c>
      <c r="U32" s="48">
        <v>238660</v>
      </c>
      <c r="V32" s="48"/>
      <c r="W32" s="52"/>
      <c r="X32" s="48">
        <v>629</v>
      </c>
      <c r="Y32" s="48">
        <v>2410679</v>
      </c>
      <c r="Z32" s="48"/>
      <c r="AA32" s="48"/>
      <c r="AB32" s="48"/>
      <c r="AC32" s="33"/>
    </row>
    <row r="33" spans="1:29" ht="15" outlineLevel="1">
      <c r="A33" s="41">
        <f t="shared" si="2"/>
        <v>26</v>
      </c>
      <c r="B33" s="44" t="s">
        <v>58</v>
      </c>
      <c r="C33" s="45">
        <f t="shared" si="0"/>
        <v>5959973</v>
      </c>
      <c r="D33" s="46"/>
      <c r="E33" s="47"/>
      <c r="F33" s="47"/>
      <c r="G33" s="47"/>
      <c r="H33" s="47">
        <f t="shared" si="1"/>
        <v>3427340</v>
      </c>
      <c r="I33" s="48">
        <v>555653</v>
      </c>
      <c r="J33" s="48"/>
      <c r="K33" s="48">
        <v>599000</v>
      </c>
      <c r="L33" s="48">
        <v>1706134</v>
      </c>
      <c r="M33" s="48"/>
      <c r="N33" s="48">
        <v>566553</v>
      </c>
      <c r="O33" s="46"/>
      <c r="P33" s="46"/>
      <c r="Q33" s="48">
        <v>1014</v>
      </c>
      <c r="R33" s="48">
        <v>1867503</v>
      </c>
      <c r="S33" s="46"/>
      <c r="T33" s="48">
        <v>620</v>
      </c>
      <c r="U33" s="48">
        <v>665130</v>
      </c>
      <c r="V33" s="48"/>
      <c r="W33" s="48"/>
      <c r="X33" s="48"/>
      <c r="Y33" s="48"/>
      <c r="Z33" s="48"/>
      <c r="AA33" s="48"/>
      <c r="AB33" s="48"/>
      <c r="AC33" s="33"/>
    </row>
    <row r="34" spans="1:29" ht="15" outlineLevel="1">
      <c r="A34" s="41">
        <f t="shared" si="2"/>
        <v>27</v>
      </c>
      <c r="B34" s="44" t="s">
        <v>59</v>
      </c>
      <c r="C34" s="45">
        <f t="shared" si="0"/>
        <v>1508587</v>
      </c>
      <c r="D34" s="46"/>
      <c r="E34" s="47"/>
      <c r="F34" s="47"/>
      <c r="G34" s="47"/>
      <c r="H34" s="47">
        <f t="shared" si="1"/>
        <v>73885</v>
      </c>
      <c r="I34" s="51"/>
      <c r="J34" s="51"/>
      <c r="K34" s="51"/>
      <c r="L34" s="51"/>
      <c r="M34" s="51"/>
      <c r="N34" s="48">
        <v>73885</v>
      </c>
      <c r="O34" s="46"/>
      <c r="P34" s="46"/>
      <c r="Q34" s="51"/>
      <c r="R34" s="51"/>
      <c r="S34" s="46"/>
      <c r="T34" s="48">
        <v>108</v>
      </c>
      <c r="U34" s="48">
        <v>493458</v>
      </c>
      <c r="V34" s="48">
        <v>402</v>
      </c>
      <c r="W34" s="48">
        <v>941244</v>
      </c>
      <c r="X34" s="51"/>
      <c r="Y34" s="48"/>
      <c r="Z34" s="51"/>
      <c r="AA34" s="51"/>
      <c r="AB34" s="48"/>
      <c r="AC34" s="33"/>
    </row>
    <row r="35" spans="1:29" ht="15" outlineLevel="1">
      <c r="A35" s="41">
        <f t="shared" si="2"/>
        <v>28</v>
      </c>
      <c r="B35" s="44" t="s">
        <v>60</v>
      </c>
      <c r="C35" s="45">
        <f t="shared" si="0"/>
        <v>7519583</v>
      </c>
      <c r="D35" s="46"/>
      <c r="E35" s="47"/>
      <c r="F35" s="47"/>
      <c r="G35" s="47"/>
      <c r="H35" s="47">
        <f t="shared" si="1"/>
        <v>0</v>
      </c>
      <c r="I35" s="48"/>
      <c r="J35" s="48"/>
      <c r="K35" s="48"/>
      <c r="L35" s="48"/>
      <c r="M35" s="48"/>
      <c r="N35" s="48"/>
      <c r="O35" s="46"/>
      <c r="P35" s="46"/>
      <c r="Q35" s="48">
        <v>780</v>
      </c>
      <c r="R35" s="48">
        <v>3414411</v>
      </c>
      <c r="S35" s="46"/>
      <c r="T35" s="48">
        <v>246</v>
      </c>
      <c r="U35" s="48">
        <v>1083341</v>
      </c>
      <c r="V35" s="48"/>
      <c r="W35" s="52"/>
      <c r="X35" s="48">
        <v>711</v>
      </c>
      <c r="Y35" s="48">
        <v>3021831</v>
      </c>
      <c r="Z35" s="48"/>
      <c r="AA35" s="48"/>
      <c r="AB35" s="48"/>
      <c r="AC35" s="33"/>
    </row>
    <row r="36" spans="1:29" ht="15" outlineLevel="1">
      <c r="A36" s="41">
        <f t="shared" si="2"/>
        <v>29</v>
      </c>
      <c r="B36" s="44" t="s">
        <v>61</v>
      </c>
      <c r="C36" s="45">
        <f t="shared" si="0"/>
        <v>1671726</v>
      </c>
      <c r="D36" s="46"/>
      <c r="E36" s="47"/>
      <c r="F36" s="47"/>
      <c r="G36" s="47"/>
      <c r="H36" s="47">
        <f t="shared" si="1"/>
        <v>0</v>
      </c>
      <c r="I36" s="48"/>
      <c r="J36" s="48"/>
      <c r="K36" s="48"/>
      <c r="L36" s="48"/>
      <c r="M36" s="48"/>
      <c r="N36" s="48"/>
      <c r="O36" s="46"/>
      <c r="P36" s="46"/>
      <c r="Q36" s="48"/>
      <c r="R36" s="48"/>
      <c r="S36" s="46"/>
      <c r="T36" s="48">
        <v>54</v>
      </c>
      <c r="U36" s="48">
        <v>247989</v>
      </c>
      <c r="V36" s="48">
        <v>547</v>
      </c>
      <c r="W36" s="48">
        <v>1423737</v>
      </c>
      <c r="X36" s="48"/>
      <c r="Y36" s="48"/>
      <c r="Z36" s="48"/>
      <c r="AA36" s="48"/>
      <c r="AB36" s="48"/>
      <c r="AC36" s="33"/>
    </row>
    <row r="37" spans="1:29" ht="15" outlineLevel="1">
      <c r="A37" s="41">
        <f t="shared" si="2"/>
        <v>30</v>
      </c>
      <c r="B37" s="44" t="s">
        <v>62</v>
      </c>
      <c r="C37" s="45">
        <f t="shared" si="0"/>
        <v>1832482</v>
      </c>
      <c r="D37" s="46"/>
      <c r="E37" s="47"/>
      <c r="F37" s="47"/>
      <c r="G37" s="47"/>
      <c r="H37" s="47">
        <f t="shared" si="1"/>
        <v>134175</v>
      </c>
      <c r="I37" s="48">
        <v>57756</v>
      </c>
      <c r="J37" s="48"/>
      <c r="K37" s="48">
        <v>56116</v>
      </c>
      <c r="L37" s="48"/>
      <c r="M37" s="48"/>
      <c r="N37" s="48">
        <v>20303</v>
      </c>
      <c r="O37" s="46"/>
      <c r="P37" s="46"/>
      <c r="Q37" s="48">
        <v>238</v>
      </c>
      <c r="R37" s="48">
        <v>789309</v>
      </c>
      <c r="S37" s="46"/>
      <c r="T37" s="48">
        <v>118</v>
      </c>
      <c r="U37" s="48">
        <v>106363</v>
      </c>
      <c r="V37" s="48">
        <v>311</v>
      </c>
      <c r="W37" s="48">
        <v>802635</v>
      </c>
      <c r="X37" s="48"/>
      <c r="Y37" s="48"/>
      <c r="Z37" s="48"/>
      <c r="AA37" s="48"/>
      <c r="AB37" s="48"/>
      <c r="AC37" s="33"/>
    </row>
    <row r="38" spans="1:29" ht="15" outlineLevel="1">
      <c r="A38" s="41">
        <f t="shared" si="2"/>
        <v>31</v>
      </c>
      <c r="B38" s="44" t="s">
        <v>63</v>
      </c>
      <c r="C38" s="45">
        <f t="shared" si="0"/>
        <v>10862272</v>
      </c>
      <c r="D38" s="46"/>
      <c r="E38" s="47"/>
      <c r="F38" s="47"/>
      <c r="G38" s="47"/>
      <c r="H38" s="47">
        <f t="shared" si="1"/>
        <v>0</v>
      </c>
      <c r="I38" s="48"/>
      <c r="J38" s="48"/>
      <c r="K38" s="48"/>
      <c r="L38" s="48"/>
      <c r="M38" s="48"/>
      <c r="N38" s="48"/>
      <c r="O38" s="46"/>
      <c r="P38" s="46"/>
      <c r="Q38" s="48">
        <v>1372</v>
      </c>
      <c r="R38" s="48">
        <v>5578194</v>
      </c>
      <c r="S38" s="46"/>
      <c r="T38" s="48"/>
      <c r="U38" s="48"/>
      <c r="V38" s="48">
        <v>2046</v>
      </c>
      <c r="W38" s="48">
        <v>5284078</v>
      </c>
      <c r="X38" s="48"/>
      <c r="Y38" s="48"/>
      <c r="Z38" s="48"/>
      <c r="AA38" s="48"/>
      <c r="AB38" s="48"/>
      <c r="AC38" s="33"/>
    </row>
    <row r="39" spans="1:29" ht="15" outlineLevel="1">
      <c r="A39" s="41">
        <f t="shared" si="2"/>
        <v>32</v>
      </c>
      <c r="B39" s="44" t="s">
        <v>64</v>
      </c>
      <c r="C39" s="45">
        <f t="shared" si="0"/>
        <v>5988103</v>
      </c>
      <c r="D39" s="46"/>
      <c r="E39" s="47"/>
      <c r="F39" s="47"/>
      <c r="G39" s="47"/>
      <c r="H39" s="47">
        <f t="shared" si="1"/>
        <v>2293005</v>
      </c>
      <c r="I39" s="48">
        <v>350526</v>
      </c>
      <c r="J39" s="48"/>
      <c r="K39" s="48">
        <v>217199</v>
      </c>
      <c r="L39" s="48">
        <v>1725280</v>
      </c>
      <c r="M39" s="48"/>
      <c r="N39" s="48"/>
      <c r="O39" s="46"/>
      <c r="P39" s="46"/>
      <c r="Q39" s="48">
        <v>720</v>
      </c>
      <c r="R39" s="48">
        <v>3131190</v>
      </c>
      <c r="S39" s="46"/>
      <c r="T39" s="48"/>
      <c r="U39" s="48"/>
      <c r="V39" s="48">
        <v>1936</v>
      </c>
      <c r="W39" s="48">
        <v>563908</v>
      </c>
      <c r="X39" s="48"/>
      <c r="Y39" s="48"/>
      <c r="Z39" s="48"/>
      <c r="AA39" s="48"/>
      <c r="AB39" s="48"/>
      <c r="AC39" s="33"/>
    </row>
    <row r="40" spans="1:29" ht="15" outlineLevel="1">
      <c r="A40" s="41">
        <f t="shared" si="2"/>
        <v>33</v>
      </c>
      <c r="B40" s="44" t="s">
        <v>65</v>
      </c>
      <c r="C40" s="45">
        <f t="shared" si="0"/>
        <v>4303252</v>
      </c>
      <c r="D40" s="46"/>
      <c r="E40" s="47"/>
      <c r="F40" s="47"/>
      <c r="G40" s="47"/>
      <c r="H40" s="47">
        <f t="shared" si="1"/>
        <v>473125</v>
      </c>
      <c r="I40" s="48">
        <v>227066</v>
      </c>
      <c r="J40" s="48"/>
      <c r="K40" s="48">
        <v>146272</v>
      </c>
      <c r="L40" s="48"/>
      <c r="M40" s="48"/>
      <c r="N40" s="48">
        <v>99787</v>
      </c>
      <c r="O40" s="46"/>
      <c r="P40" s="46"/>
      <c r="Q40" s="48">
        <v>470</v>
      </c>
      <c r="R40" s="48">
        <v>1721621</v>
      </c>
      <c r="S40" s="46"/>
      <c r="T40" s="48"/>
      <c r="U40" s="48"/>
      <c r="V40" s="48"/>
      <c r="W40" s="52"/>
      <c r="X40" s="48">
        <v>496</v>
      </c>
      <c r="Y40" s="48">
        <v>2108506</v>
      </c>
      <c r="Z40" s="48"/>
      <c r="AA40" s="48"/>
      <c r="AB40" s="48"/>
      <c r="AC40" s="33"/>
    </row>
    <row r="41" spans="1:29" ht="25.5" outlineLevel="1">
      <c r="A41" s="41">
        <f t="shared" si="2"/>
        <v>34</v>
      </c>
      <c r="B41" s="44" t="s">
        <v>66</v>
      </c>
      <c r="C41" s="45">
        <f t="shared" si="0"/>
        <v>8155481</v>
      </c>
      <c r="D41" s="46"/>
      <c r="E41" s="47"/>
      <c r="F41" s="47"/>
      <c r="G41" s="47"/>
      <c r="H41" s="47">
        <f t="shared" si="1"/>
        <v>453893</v>
      </c>
      <c r="I41" s="48">
        <v>243001</v>
      </c>
      <c r="J41" s="48"/>
      <c r="K41" s="48">
        <v>210892</v>
      </c>
      <c r="L41" s="48"/>
      <c r="M41" s="48"/>
      <c r="N41" s="48"/>
      <c r="O41" s="46"/>
      <c r="P41" s="46"/>
      <c r="Q41" s="48">
        <v>1037</v>
      </c>
      <c r="R41" s="48">
        <v>4538934</v>
      </c>
      <c r="S41" s="46"/>
      <c r="T41" s="48"/>
      <c r="U41" s="48"/>
      <c r="V41" s="48">
        <v>1328</v>
      </c>
      <c r="W41" s="48">
        <v>3162654</v>
      </c>
      <c r="X41" s="48"/>
      <c r="Y41" s="48"/>
      <c r="Z41" s="48"/>
      <c r="AA41" s="48"/>
      <c r="AB41" s="48"/>
      <c r="AC41" s="33"/>
    </row>
    <row r="42" spans="1:29" ht="15" outlineLevel="1">
      <c r="A42" s="41">
        <f t="shared" si="2"/>
        <v>35</v>
      </c>
      <c r="B42" s="44" t="s">
        <v>67</v>
      </c>
      <c r="C42" s="45">
        <f t="shared" si="0"/>
        <v>2560146</v>
      </c>
      <c r="D42" s="46"/>
      <c r="E42" s="47"/>
      <c r="F42" s="47"/>
      <c r="G42" s="47"/>
      <c r="H42" s="47">
        <f t="shared" si="1"/>
        <v>70887</v>
      </c>
      <c r="I42" s="48"/>
      <c r="J42" s="48"/>
      <c r="K42" s="48"/>
      <c r="L42" s="48"/>
      <c r="M42" s="48"/>
      <c r="N42" s="48">
        <v>70887</v>
      </c>
      <c r="O42" s="46"/>
      <c r="P42" s="46"/>
      <c r="Q42" s="48">
        <v>250</v>
      </c>
      <c r="R42" s="48">
        <v>1035410</v>
      </c>
      <c r="S42" s="46"/>
      <c r="T42" s="48"/>
      <c r="U42" s="48"/>
      <c r="V42" s="48"/>
      <c r="W42" s="51"/>
      <c r="X42" s="48">
        <v>342</v>
      </c>
      <c r="Y42" s="48">
        <v>1453849</v>
      </c>
      <c r="Z42" s="48"/>
      <c r="AA42" s="48"/>
      <c r="AB42" s="48"/>
      <c r="AC42" s="33"/>
    </row>
    <row r="43" spans="1:29" ht="15" outlineLevel="1">
      <c r="A43" s="41">
        <f t="shared" si="2"/>
        <v>36</v>
      </c>
      <c r="B43" s="44" t="s">
        <v>68</v>
      </c>
      <c r="C43" s="45">
        <f t="shared" si="0"/>
        <v>19212162</v>
      </c>
      <c r="D43" s="46"/>
      <c r="E43" s="47"/>
      <c r="F43" s="47"/>
      <c r="G43" s="47"/>
      <c r="H43" s="47">
        <f t="shared" si="1"/>
        <v>0</v>
      </c>
      <c r="I43" s="48"/>
      <c r="J43" s="48"/>
      <c r="K43" s="48"/>
      <c r="L43" s="48"/>
      <c r="M43" s="48"/>
      <c r="N43" s="48"/>
      <c r="O43" s="46"/>
      <c r="P43" s="46"/>
      <c r="Q43" s="48">
        <v>1664</v>
      </c>
      <c r="R43" s="48">
        <v>5686990</v>
      </c>
      <c r="S43" s="46"/>
      <c r="T43" s="48">
        <v>803</v>
      </c>
      <c r="U43" s="48">
        <v>3702678</v>
      </c>
      <c r="V43" s="48"/>
      <c r="W43" s="52"/>
      <c r="X43" s="48">
        <v>2632</v>
      </c>
      <c r="Y43" s="48">
        <v>9822494</v>
      </c>
      <c r="Z43" s="48"/>
      <c r="AA43" s="48"/>
      <c r="AB43" s="48"/>
      <c r="AC43" s="33"/>
    </row>
    <row r="44" spans="1:29" ht="15" outlineLevel="1">
      <c r="A44" s="41">
        <f t="shared" si="2"/>
        <v>37</v>
      </c>
      <c r="B44" s="44" t="s">
        <v>107</v>
      </c>
      <c r="C44" s="45">
        <f t="shared" si="0"/>
        <v>2350302</v>
      </c>
      <c r="D44" s="46"/>
      <c r="E44" s="47"/>
      <c r="F44" s="47"/>
      <c r="G44" s="47"/>
      <c r="H44" s="47">
        <f t="shared" si="1"/>
        <v>129374</v>
      </c>
      <c r="I44" s="48"/>
      <c r="J44" s="48"/>
      <c r="K44" s="48"/>
      <c r="L44" s="48"/>
      <c r="M44" s="48"/>
      <c r="N44" s="48">
        <v>129374</v>
      </c>
      <c r="O44" s="46"/>
      <c r="P44" s="46"/>
      <c r="Q44" s="48">
        <v>350</v>
      </c>
      <c r="R44" s="48">
        <v>1140149</v>
      </c>
      <c r="S44" s="46"/>
      <c r="T44" s="48">
        <v>152</v>
      </c>
      <c r="U44" s="48">
        <v>271555</v>
      </c>
      <c r="V44" s="48">
        <v>402</v>
      </c>
      <c r="W44" s="48">
        <v>809224</v>
      </c>
      <c r="X44" s="48"/>
      <c r="Y44" s="48"/>
      <c r="Z44" s="48"/>
      <c r="AA44" s="48"/>
      <c r="AB44" s="48"/>
      <c r="AC44" s="33"/>
    </row>
    <row r="45" spans="1:29" ht="15" outlineLevel="1">
      <c r="A45" s="41">
        <f t="shared" si="2"/>
        <v>38</v>
      </c>
      <c r="B45" s="44" t="s">
        <v>69</v>
      </c>
      <c r="C45" s="45">
        <f t="shared" si="0"/>
        <v>1194440</v>
      </c>
      <c r="D45" s="46"/>
      <c r="E45" s="47"/>
      <c r="F45" s="47"/>
      <c r="G45" s="47"/>
      <c r="H45" s="47">
        <f t="shared" si="1"/>
        <v>0</v>
      </c>
      <c r="I45" s="48"/>
      <c r="J45" s="48"/>
      <c r="K45" s="48"/>
      <c r="L45" s="48"/>
      <c r="M45" s="48"/>
      <c r="N45" s="48"/>
      <c r="O45" s="46"/>
      <c r="P45" s="46"/>
      <c r="Q45" s="48">
        <v>152</v>
      </c>
      <c r="R45" s="48">
        <v>536226</v>
      </c>
      <c r="S45" s="46"/>
      <c r="T45" s="48">
        <v>81</v>
      </c>
      <c r="U45" s="48">
        <v>209624</v>
      </c>
      <c r="V45" s="48">
        <v>164</v>
      </c>
      <c r="W45" s="48">
        <v>448590</v>
      </c>
      <c r="X45" s="48"/>
      <c r="Y45" s="48"/>
      <c r="Z45" s="48"/>
      <c r="AA45" s="48"/>
      <c r="AB45" s="48"/>
      <c r="AC45" s="33"/>
    </row>
    <row r="46" spans="1:29" ht="15" outlineLevel="1">
      <c r="A46" s="41">
        <f t="shared" si="2"/>
        <v>39</v>
      </c>
      <c r="B46" s="44" t="s">
        <v>70</v>
      </c>
      <c r="C46" s="45">
        <f t="shared" si="0"/>
        <v>8115627</v>
      </c>
      <c r="D46" s="46"/>
      <c r="E46" s="47"/>
      <c r="F46" s="47"/>
      <c r="G46" s="47"/>
      <c r="H46" s="47">
        <f t="shared" si="1"/>
        <v>0</v>
      </c>
      <c r="I46" s="48"/>
      <c r="J46" s="48"/>
      <c r="K46" s="48"/>
      <c r="L46" s="48"/>
      <c r="M46" s="48"/>
      <c r="N46" s="48"/>
      <c r="O46" s="46"/>
      <c r="P46" s="46"/>
      <c r="Q46" s="48">
        <v>657</v>
      </c>
      <c r="R46" s="48">
        <v>2872546</v>
      </c>
      <c r="S46" s="46"/>
      <c r="T46" s="48">
        <v>286</v>
      </c>
      <c r="U46" s="48">
        <v>831123</v>
      </c>
      <c r="V46" s="48"/>
      <c r="W46" s="52"/>
      <c r="X46" s="48">
        <v>1184</v>
      </c>
      <c r="Y46" s="48">
        <v>4411958</v>
      </c>
      <c r="Z46" s="48"/>
      <c r="AA46" s="48"/>
      <c r="AB46" s="48"/>
      <c r="AC46" s="33"/>
    </row>
    <row r="47" spans="1:29" ht="15" outlineLevel="1">
      <c r="A47" s="41">
        <f t="shared" si="2"/>
        <v>40</v>
      </c>
      <c r="B47" s="44" t="s">
        <v>72</v>
      </c>
      <c r="C47" s="45">
        <f t="shared" si="0"/>
        <v>1170254</v>
      </c>
      <c r="D47" s="46"/>
      <c r="E47" s="47"/>
      <c r="F47" s="47"/>
      <c r="G47" s="47"/>
      <c r="H47" s="47">
        <f t="shared" si="1"/>
        <v>0</v>
      </c>
      <c r="I47" s="51"/>
      <c r="J47" s="51"/>
      <c r="K47" s="51"/>
      <c r="L47" s="51"/>
      <c r="M47" s="51"/>
      <c r="N47" s="51"/>
      <c r="O47" s="46"/>
      <c r="P47" s="46"/>
      <c r="Q47" s="51">
        <v>124</v>
      </c>
      <c r="R47" s="51">
        <v>540182</v>
      </c>
      <c r="S47" s="46"/>
      <c r="T47" s="51">
        <v>59</v>
      </c>
      <c r="U47" s="51">
        <v>264550</v>
      </c>
      <c r="V47" s="48">
        <v>133</v>
      </c>
      <c r="W47" s="51">
        <v>365522</v>
      </c>
      <c r="X47" s="51"/>
      <c r="Y47" s="48"/>
      <c r="Z47" s="51"/>
      <c r="AA47" s="51"/>
      <c r="AB47" s="48"/>
      <c r="AC47" s="33"/>
    </row>
    <row r="48" spans="1:29" ht="15" outlineLevel="1">
      <c r="A48" s="41">
        <f t="shared" si="2"/>
        <v>41</v>
      </c>
      <c r="B48" s="44" t="s">
        <v>73</v>
      </c>
      <c r="C48" s="45">
        <f t="shared" si="0"/>
        <v>8481530</v>
      </c>
      <c r="D48" s="46"/>
      <c r="E48" s="47"/>
      <c r="F48" s="47"/>
      <c r="G48" s="47"/>
      <c r="H48" s="47">
        <f t="shared" si="1"/>
        <v>535048</v>
      </c>
      <c r="I48" s="48">
        <v>203608</v>
      </c>
      <c r="J48" s="48"/>
      <c r="K48" s="48">
        <v>204217</v>
      </c>
      <c r="L48" s="48"/>
      <c r="M48" s="48"/>
      <c r="N48" s="48">
        <v>127223</v>
      </c>
      <c r="O48" s="46"/>
      <c r="P48" s="46"/>
      <c r="Q48" s="48">
        <v>749</v>
      </c>
      <c r="R48" s="48">
        <v>3110340</v>
      </c>
      <c r="S48" s="46"/>
      <c r="T48" s="48">
        <v>341</v>
      </c>
      <c r="U48" s="48">
        <v>521357</v>
      </c>
      <c r="V48" s="48"/>
      <c r="W48" s="52"/>
      <c r="X48" s="48">
        <v>1015</v>
      </c>
      <c r="Y48" s="48">
        <v>4314785</v>
      </c>
      <c r="Z48" s="51"/>
      <c r="AA48" s="51"/>
      <c r="AB48" s="48"/>
      <c r="AC48" s="33"/>
    </row>
    <row r="49" spans="1:29" ht="15" outlineLevel="1">
      <c r="A49" s="41">
        <f t="shared" si="2"/>
        <v>42</v>
      </c>
      <c r="B49" s="44" t="s">
        <v>74</v>
      </c>
      <c r="C49" s="45">
        <f t="shared" si="0"/>
        <v>12000094</v>
      </c>
      <c r="D49" s="46"/>
      <c r="E49" s="47"/>
      <c r="F49" s="47"/>
      <c r="G49" s="47"/>
      <c r="H49" s="47">
        <f t="shared" si="1"/>
        <v>1137175</v>
      </c>
      <c r="I49" s="51">
        <v>486475</v>
      </c>
      <c r="J49" s="51"/>
      <c r="K49" s="51">
        <v>237033</v>
      </c>
      <c r="L49" s="51"/>
      <c r="M49" s="51"/>
      <c r="N49" s="51">
        <v>413667</v>
      </c>
      <c r="O49" s="46"/>
      <c r="P49" s="46"/>
      <c r="Q49" s="51">
        <v>1019</v>
      </c>
      <c r="R49" s="51">
        <v>4379024</v>
      </c>
      <c r="S49" s="46"/>
      <c r="T49" s="51">
        <v>350</v>
      </c>
      <c r="U49" s="51">
        <v>1612226</v>
      </c>
      <c r="V49" s="48"/>
      <c r="W49" s="51"/>
      <c r="X49" s="51">
        <v>1146</v>
      </c>
      <c r="Y49" s="48">
        <v>4871669</v>
      </c>
      <c r="Z49" s="51"/>
      <c r="AA49" s="51"/>
      <c r="AB49" s="48"/>
      <c r="AC49" s="33"/>
    </row>
    <row r="50" spans="1:29" ht="15" outlineLevel="1">
      <c r="A50" s="41">
        <f t="shared" si="2"/>
        <v>43</v>
      </c>
      <c r="B50" s="44" t="s">
        <v>127</v>
      </c>
      <c r="C50" s="45">
        <f t="shared" si="0"/>
        <v>3562699</v>
      </c>
      <c r="D50" s="46"/>
      <c r="E50" s="47"/>
      <c r="F50" s="47"/>
      <c r="G50" s="47"/>
      <c r="H50" s="47">
        <f t="shared" si="1"/>
        <v>126626</v>
      </c>
      <c r="I50" s="51">
        <v>27330</v>
      </c>
      <c r="J50" s="51"/>
      <c r="K50" s="51"/>
      <c r="L50" s="51"/>
      <c r="M50" s="51"/>
      <c r="N50" s="51">
        <v>99296</v>
      </c>
      <c r="O50" s="46"/>
      <c r="P50" s="46"/>
      <c r="Q50" s="51">
        <v>874</v>
      </c>
      <c r="R50" s="51">
        <v>2080806</v>
      </c>
      <c r="S50" s="46"/>
      <c r="T50" s="51"/>
      <c r="U50" s="51"/>
      <c r="V50" s="48">
        <v>328</v>
      </c>
      <c r="W50" s="51">
        <v>1355267</v>
      </c>
      <c r="X50" s="51"/>
      <c r="Y50" s="48"/>
      <c r="Z50" s="51"/>
      <c r="AA50" s="51"/>
      <c r="AB50" s="48"/>
      <c r="AC50" s="33"/>
    </row>
    <row r="51" spans="1:29" ht="15" outlineLevel="1">
      <c r="A51" s="41">
        <f t="shared" si="2"/>
        <v>44</v>
      </c>
      <c r="B51" s="44" t="s">
        <v>112</v>
      </c>
      <c r="C51" s="45">
        <f t="shared" si="0"/>
        <v>5003378</v>
      </c>
      <c r="D51" s="46"/>
      <c r="E51" s="47"/>
      <c r="F51" s="47"/>
      <c r="G51" s="47"/>
      <c r="H51" s="47">
        <f t="shared" si="1"/>
        <v>0</v>
      </c>
      <c r="I51" s="51"/>
      <c r="J51" s="51"/>
      <c r="K51" s="51"/>
      <c r="L51" s="51"/>
      <c r="M51" s="51"/>
      <c r="N51" s="51"/>
      <c r="O51" s="46"/>
      <c r="P51" s="46"/>
      <c r="Q51" s="51">
        <v>381</v>
      </c>
      <c r="R51" s="51">
        <v>1291307</v>
      </c>
      <c r="S51" s="46"/>
      <c r="T51" s="51">
        <v>126</v>
      </c>
      <c r="U51" s="51">
        <v>581988</v>
      </c>
      <c r="V51" s="48"/>
      <c r="W51" s="52"/>
      <c r="X51" s="51">
        <v>737</v>
      </c>
      <c r="Y51" s="51">
        <v>3130083</v>
      </c>
      <c r="Z51" s="51"/>
      <c r="AA51" s="51"/>
      <c r="AB51" s="51"/>
      <c r="AC51" s="33"/>
    </row>
    <row r="52" spans="1:29" ht="15" outlineLevel="1">
      <c r="A52" s="41">
        <f t="shared" si="2"/>
        <v>45</v>
      </c>
      <c r="B52" s="44" t="s">
        <v>113</v>
      </c>
      <c r="C52" s="45">
        <f t="shared" si="0"/>
        <v>1877131</v>
      </c>
      <c r="D52" s="46"/>
      <c r="E52" s="47"/>
      <c r="F52" s="47"/>
      <c r="G52" s="47"/>
      <c r="H52" s="47">
        <f t="shared" si="1"/>
        <v>193806</v>
      </c>
      <c r="I52" s="48"/>
      <c r="J52" s="48"/>
      <c r="K52" s="48">
        <v>193806</v>
      </c>
      <c r="L52" s="48"/>
      <c r="M52" s="48"/>
      <c r="N52" s="48"/>
      <c r="O52" s="46"/>
      <c r="P52" s="46"/>
      <c r="Q52" s="48"/>
      <c r="R52" s="48"/>
      <c r="S52" s="46"/>
      <c r="T52" s="48">
        <v>70</v>
      </c>
      <c r="U52" s="48">
        <v>466189</v>
      </c>
      <c r="V52" s="48">
        <v>474</v>
      </c>
      <c r="W52" s="48">
        <v>1217136</v>
      </c>
      <c r="X52" s="48"/>
      <c r="Y52" s="48"/>
      <c r="Z52" s="48"/>
      <c r="AA52" s="48"/>
      <c r="AB52" s="48"/>
      <c r="AC52" s="33"/>
    </row>
    <row r="53" spans="1:29" ht="15" outlineLevel="1">
      <c r="A53" s="41">
        <f t="shared" si="2"/>
        <v>46</v>
      </c>
      <c r="B53" s="44" t="s">
        <v>114</v>
      </c>
      <c r="C53" s="45">
        <f t="shared" si="0"/>
        <v>4560255</v>
      </c>
      <c r="D53" s="46"/>
      <c r="E53" s="47"/>
      <c r="F53" s="47"/>
      <c r="G53" s="47"/>
      <c r="H53" s="47">
        <f t="shared" si="1"/>
        <v>243794</v>
      </c>
      <c r="I53" s="48">
        <v>9592</v>
      </c>
      <c r="J53" s="48"/>
      <c r="K53" s="48">
        <v>16647</v>
      </c>
      <c r="L53" s="48"/>
      <c r="M53" s="48"/>
      <c r="N53" s="48">
        <v>217555</v>
      </c>
      <c r="O53" s="46"/>
      <c r="P53" s="46"/>
      <c r="Q53" s="48">
        <v>393</v>
      </c>
      <c r="R53" s="48">
        <f>1035256+904845.12</f>
        <v>1940101.12</v>
      </c>
      <c r="S53" s="46"/>
      <c r="T53" s="48">
        <v>170</v>
      </c>
      <c r="U53" s="48">
        <v>290253</v>
      </c>
      <c r="V53" s="48">
        <v>754</v>
      </c>
      <c r="W53" s="48">
        <f>V53*2766.72</f>
        <v>2086106.88</v>
      </c>
      <c r="X53" s="48"/>
      <c r="Y53" s="48"/>
      <c r="Z53" s="48"/>
      <c r="AA53" s="48"/>
      <c r="AB53" s="48"/>
      <c r="AC53" s="33"/>
    </row>
    <row r="54" spans="1:29" ht="15" outlineLevel="1">
      <c r="A54" s="41">
        <f t="shared" si="2"/>
        <v>47</v>
      </c>
      <c r="B54" s="44" t="s">
        <v>115</v>
      </c>
      <c r="C54" s="45">
        <f t="shared" si="0"/>
        <v>4704328</v>
      </c>
      <c r="D54" s="46"/>
      <c r="E54" s="47"/>
      <c r="F54" s="47"/>
      <c r="G54" s="47"/>
      <c r="H54" s="47">
        <f t="shared" si="1"/>
        <v>649982</v>
      </c>
      <c r="I54" s="48">
        <v>296737</v>
      </c>
      <c r="J54" s="48"/>
      <c r="K54" s="48">
        <v>120756</v>
      </c>
      <c r="L54" s="48"/>
      <c r="M54" s="48"/>
      <c r="N54" s="48">
        <v>232489</v>
      </c>
      <c r="O54" s="46"/>
      <c r="P54" s="46"/>
      <c r="Q54" s="48">
        <v>433</v>
      </c>
      <c r="R54" s="48">
        <v>1582013</v>
      </c>
      <c r="S54" s="46"/>
      <c r="T54" s="48">
        <v>173</v>
      </c>
      <c r="U54" s="48">
        <v>797812</v>
      </c>
      <c r="V54" s="48">
        <v>1025</v>
      </c>
      <c r="W54" s="48">
        <v>1292345</v>
      </c>
      <c r="X54" s="48"/>
      <c r="Y54" s="48"/>
      <c r="Z54" s="48">
        <v>108</v>
      </c>
      <c r="AA54" s="48">
        <v>347171</v>
      </c>
      <c r="AB54" s="51">
        <v>35005</v>
      </c>
      <c r="AC54" s="33"/>
    </row>
    <row r="55" spans="1:29" ht="15" outlineLevel="1">
      <c r="A55" s="41">
        <f t="shared" si="2"/>
        <v>48</v>
      </c>
      <c r="B55" s="44" t="s">
        <v>116</v>
      </c>
      <c r="C55" s="45">
        <f t="shared" si="0"/>
        <v>2625701</v>
      </c>
      <c r="D55" s="46"/>
      <c r="E55" s="47"/>
      <c r="F55" s="47"/>
      <c r="G55" s="47"/>
      <c r="H55" s="47">
        <f t="shared" si="1"/>
        <v>0</v>
      </c>
      <c r="I55" s="48"/>
      <c r="J55" s="48"/>
      <c r="K55" s="48"/>
      <c r="L55" s="48"/>
      <c r="M55" s="48"/>
      <c r="N55" s="48"/>
      <c r="O55" s="46"/>
      <c r="P55" s="46"/>
      <c r="Q55" s="48">
        <v>577</v>
      </c>
      <c r="R55" s="48">
        <v>2523291</v>
      </c>
      <c r="S55" s="46"/>
      <c r="T55" s="48"/>
      <c r="U55" s="48"/>
      <c r="V55" s="48">
        <v>405</v>
      </c>
      <c r="W55" s="48">
        <v>102410</v>
      </c>
      <c r="X55" s="48"/>
      <c r="Y55" s="48"/>
      <c r="Z55" s="48"/>
      <c r="AA55" s="48"/>
      <c r="AB55" s="48"/>
      <c r="AC55" s="33"/>
    </row>
    <row r="56" spans="1:29" ht="25.5" outlineLevel="1">
      <c r="A56" s="41">
        <f t="shared" si="2"/>
        <v>49</v>
      </c>
      <c r="B56" s="44" t="s">
        <v>117</v>
      </c>
      <c r="C56" s="45">
        <f t="shared" si="0"/>
        <v>3316882</v>
      </c>
      <c r="D56" s="46"/>
      <c r="E56" s="47"/>
      <c r="F56" s="47"/>
      <c r="G56" s="47"/>
      <c r="H56" s="47">
        <f t="shared" si="1"/>
        <v>61274</v>
      </c>
      <c r="I56" s="48"/>
      <c r="J56" s="48"/>
      <c r="K56" s="48">
        <v>61274</v>
      </c>
      <c r="L56" s="48"/>
      <c r="M56" s="48"/>
      <c r="N56" s="48"/>
      <c r="O56" s="46"/>
      <c r="P56" s="46"/>
      <c r="Q56" s="48"/>
      <c r="R56" s="48"/>
      <c r="S56" s="46"/>
      <c r="T56" s="48">
        <v>368</v>
      </c>
      <c r="U56" s="48">
        <v>1083733</v>
      </c>
      <c r="V56" s="48">
        <v>785</v>
      </c>
      <c r="W56" s="48">
        <v>2171875</v>
      </c>
      <c r="X56" s="48"/>
      <c r="Y56" s="48"/>
      <c r="Z56" s="48"/>
      <c r="AA56" s="48"/>
      <c r="AB56" s="48"/>
      <c r="AC56" s="33"/>
    </row>
    <row r="57" spans="1:29" ht="15" outlineLevel="1">
      <c r="A57" s="41">
        <f t="shared" si="2"/>
        <v>50</v>
      </c>
      <c r="B57" s="44" t="s">
        <v>118</v>
      </c>
      <c r="C57" s="45">
        <f t="shared" si="0"/>
        <v>3669983</v>
      </c>
      <c r="D57" s="46"/>
      <c r="E57" s="47"/>
      <c r="F57" s="47"/>
      <c r="G57" s="47"/>
      <c r="H57" s="47">
        <f t="shared" si="1"/>
        <v>403828</v>
      </c>
      <c r="I57" s="48">
        <v>184255</v>
      </c>
      <c r="J57" s="48"/>
      <c r="K57" s="48">
        <v>111211</v>
      </c>
      <c r="L57" s="48"/>
      <c r="M57" s="48"/>
      <c r="N57" s="48">
        <v>108362</v>
      </c>
      <c r="O57" s="46"/>
      <c r="P57" s="46"/>
      <c r="Q57" s="52"/>
      <c r="R57" s="51"/>
      <c r="S57" s="46"/>
      <c r="T57" s="48">
        <v>327</v>
      </c>
      <c r="U57" s="48">
        <v>887764</v>
      </c>
      <c r="V57" s="48">
        <v>1001</v>
      </c>
      <c r="W57" s="48">
        <v>2378391</v>
      </c>
      <c r="X57" s="48"/>
      <c r="Y57" s="48"/>
      <c r="Z57" s="48"/>
      <c r="AA57" s="48"/>
      <c r="AB57" s="48"/>
      <c r="AC57" s="33"/>
    </row>
    <row r="58" spans="1:29" ht="15" outlineLevel="1">
      <c r="A58" s="41">
        <f t="shared" si="2"/>
        <v>51</v>
      </c>
      <c r="B58" s="44" t="s">
        <v>119</v>
      </c>
      <c r="C58" s="45">
        <f t="shared" si="0"/>
        <v>1367183</v>
      </c>
      <c r="D58" s="46"/>
      <c r="E58" s="47"/>
      <c r="F58" s="47"/>
      <c r="G58" s="47"/>
      <c r="H58" s="47">
        <f t="shared" si="1"/>
        <v>0</v>
      </c>
      <c r="I58" s="48"/>
      <c r="J58" s="48"/>
      <c r="K58" s="48"/>
      <c r="L58" s="48"/>
      <c r="M58" s="48"/>
      <c r="N58" s="48"/>
      <c r="O58" s="46"/>
      <c r="P58" s="46"/>
      <c r="Q58" s="48">
        <v>246</v>
      </c>
      <c r="R58" s="48">
        <v>857770</v>
      </c>
      <c r="S58" s="46"/>
      <c r="T58" s="48"/>
      <c r="U58" s="48"/>
      <c r="V58" s="48">
        <v>193</v>
      </c>
      <c r="W58" s="48">
        <v>509413</v>
      </c>
      <c r="X58" s="48"/>
      <c r="Y58" s="48"/>
      <c r="Z58" s="48"/>
      <c r="AA58" s="48"/>
      <c r="AB58" s="48"/>
      <c r="AC58" s="33"/>
    </row>
    <row r="59" spans="1:29" ht="15" outlineLevel="1">
      <c r="A59" s="41">
        <f t="shared" si="2"/>
        <v>52</v>
      </c>
      <c r="B59" s="44" t="s">
        <v>120</v>
      </c>
      <c r="C59" s="45">
        <f t="shared" si="0"/>
        <v>1834152</v>
      </c>
      <c r="D59" s="46"/>
      <c r="E59" s="47"/>
      <c r="F59" s="47"/>
      <c r="G59" s="47"/>
      <c r="H59" s="47">
        <f t="shared" si="1"/>
        <v>0</v>
      </c>
      <c r="I59" s="48"/>
      <c r="J59" s="48"/>
      <c r="K59" s="48"/>
      <c r="L59" s="48"/>
      <c r="M59" s="48"/>
      <c r="N59" s="48"/>
      <c r="O59" s="46"/>
      <c r="P59" s="46"/>
      <c r="Q59" s="48">
        <v>419</v>
      </c>
      <c r="R59" s="48">
        <v>1834152</v>
      </c>
      <c r="S59" s="46"/>
      <c r="T59" s="48"/>
      <c r="U59" s="48"/>
      <c r="V59" s="48"/>
      <c r="W59" s="48"/>
      <c r="X59" s="48"/>
      <c r="Y59" s="48"/>
      <c r="Z59" s="48"/>
      <c r="AA59" s="48"/>
      <c r="AB59" s="48"/>
      <c r="AC59" s="33"/>
    </row>
    <row r="60" spans="1:29" ht="15" outlineLevel="1">
      <c r="A60" s="41">
        <f t="shared" si="2"/>
        <v>53</v>
      </c>
      <c r="B60" s="44" t="s">
        <v>121</v>
      </c>
      <c r="C60" s="45">
        <f t="shared" si="0"/>
        <v>5765843</v>
      </c>
      <c r="D60" s="46"/>
      <c r="E60" s="47"/>
      <c r="F60" s="47"/>
      <c r="G60" s="47"/>
      <c r="H60" s="47">
        <f t="shared" si="1"/>
        <v>2793709</v>
      </c>
      <c r="I60" s="48">
        <v>256355</v>
      </c>
      <c r="J60" s="48"/>
      <c r="K60" s="48">
        <v>104993</v>
      </c>
      <c r="L60" s="48">
        <v>1732361</v>
      </c>
      <c r="M60" s="48"/>
      <c r="N60" s="48">
        <v>700000</v>
      </c>
      <c r="O60" s="46"/>
      <c r="P60" s="46"/>
      <c r="Q60" s="48"/>
      <c r="R60" s="48"/>
      <c r="S60" s="46"/>
      <c r="T60" s="52"/>
      <c r="U60" s="51"/>
      <c r="V60" s="48">
        <v>1151</v>
      </c>
      <c r="W60" s="48">
        <v>2972134</v>
      </c>
      <c r="X60" s="48"/>
      <c r="Y60" s="48"/>
      <c r="Z60" s="48"/>
      <c r="AA60" s="48"/>
      <c r="AB60" s="48"/>
      <c r="AC60" s="33"/>
    </row>
    <row r="61" spans="1:29" ht="15" outlineLevel="1">
      <c r="A61" s="41">
        <f t="shared" si="2"/>
        <v>54</v>
      </c>
      <c r="B61" s="44" t="s">
        <v>122</v>
      </c>
      <c r="C61" s="45">
        <f t="shared" si="0"/>
        <v>1905477</v>
      </c>
      <c r="D61" s="46"/>
      <c r="E61" s="47"/>
      <c r="F61" s="47"/>
      <c r="G61" s="47"/>
      <c r="H61" s="47">
        <f t="shared" si="1"/>
        <v>373082</v>
      </c>
      <c r="I61" s="48">
        <v>88773</v>
      </c>
      <c r="J61" s="48"/>
      <c r="K61" s="48">
        <v>77522</v>
      </c>
      <c r="L61" s="48"/>
      <c r="M61" s="48"/>
      <c r="N61" s="48">
        <v>206787</v>
      </c>
      <c r="O61" s="46"/>
      <c r="P61" s="46"/>
      <c r="Q61" s="48"/>
      <c r="R61" s="48"/>
      <c r="S61" s="46"/>
      <c r="T61" s="48"/>
      <c r="U61" s="48"/>
      <c r="V61" s="48">
        <v>670</v>
      </c>
      <c r="W61" s="48">
        <v>1532395</v>
      </c>
      <c r="X61" s="48"/>
      <c r="Y61" s="48"/>
      <c r="Z61" s="48"/>
      <c r="AA61" s="48"/>
      <c r="AB61" s="48"/>
      <c r="AC61" s="33"/>
    </row>
    <row r="62" spans="1:29" ht="15" outlineLevel="1">
      <c r="A62" s="41">
        <f t="shared" si="2"/>
        <v>55</v>
      </c>
      <c r="B62" s="44" t="s">
        <v>123</v>
      </c>
      <c r="C62" s="45">
        <f t="shared" si="0"/>
        <v>1895279</v>
      </c>
      <c r="D62" s="46"/>
      <c r="E62" s="47"/>
      <c r="F62" s="47"/>
      <c r="G62" s="47"/>
      <c r="H62" s="47">
        <f t="shared" si="1"/>
        <v>350057</v>
      </c>
      <c r="I62" s="48">
        <v>79903</v>
      </c>
      <c r="J62" s="48"/>
      <c r="K62" s="48">
        <v>73929</v>
      </c>
      <c r="L62" s="48"/>
      <c r="M62" s="48"/>
      <c r="N62" s="48">
        <v>196225</v>
      </c>
      <c r="O62" s="46"/>
      <c r="P62" s="46"/>
      <c r="Q62" s="48"/>
      <c r="R62" s="48"/>
      <c r="S62" s="46"/>
      <c r="T62" s="48"/>
      <c r="U62" s="48"/>
      <c r="V62" s="48">
        <v>652</v>
      </c>
      <c r="W62" s="48">
        <v>1545222</v>
      </c>
      <c r="X62" s="48"/>
      <c r="Y62" s="48"/>
      <c r="Z62" s="48"/>
      <c r="AA62" s="48"/>
      <c r="AB62" s="48"/>
      <c r="AC62" s="33"/>
    </row>
    <row r="63" spans="1:29" ht="25.5" outlineLevel="1">
      <c r="A63" s="41">
        <f t="shared" si="2"/>
        <v>56</v>
      </c>
      <c r="B63" s="44" t="s">
        <v>124</v>
      </c>
      <c r="C63" s="45">
        <f t="shared" si="0"/>
        <v>20708410</v>
      </c>
      <c r="D63" s="46"/>
      <c r="E63" s="47"/>
      <c r="F63" s="47"/>
      <c r="G63" s="47"/>
      <c r="H63" s="47">
        <f t="shared" si="1"/>
        <v>4214037</v>
      </c>
      <c r="I63" s="48">
        <v>746898</v>
      </c>
      <c r="J63" s="48"/>
      <c r="K63" s="48">
        <v>585951</v>
      </c>
      <c r="L63" s="48">
        <v>2037289</v>
      </c>
      <c r="M63" s="48"/>
      <c r="N63" s="48">
        <v>843899</v>
      </c>
      <c r="O63" s="46"/>
      <c r="P63" s="46"/>
      <c r="Q63" s="48">
        <v>1700</v>
      </c>
      <c r="R63" s="48">
        <v>7441665</v>
      </c>
      <c r="S63" s="46"/>
      <c r="T63" s="48"/>
      <c r="U63" s="48"/>
      <c r="V63" s="48">
        <v>3272</v>
      </c>
      <c r="W63" s="48">
        <v>9052708</v>
      </c>
      <c r="X63" s="48"/>
      <c r="Y63" s="48"/>
      <c r="Z63" s="48"/>
      <c r="AA63" s="48"/>
      <c r="AB63" s="48"/>
      <c r="AC63" s="33"/>
    </row>
    <row r="64" spans="1:29" ht="30" customHeight="1" outlineLevel="1">
      <c r="A64" s="41">
        <v>57</v>
      </c>
      <c r="B64" s="12" t="s">
        <v>131</v>
      </c>
      <c r="C64" s="45">
        <f t="shared" si="0"/>
        <v>3606300</v>
      </c>
      <c r="D64" s="46"/>
      <c r="E64" s="47"/>
      <c r="F64" s="47"/>
      <c r="G64" s="47"/>
      <c r="H64" s="47">
        <f t="shared" si="1"/>
        <v>380500</v>
      </c>
      <c r="I64" s="53">
        <v>138000</v>
      </c>
      <c r="J64" s="53"/>
      <c r="K64" s="53">
        <v>84500</v>
      </c>
      <c r="L64" s="53"/>
      <c r="M64" s="53"/>
      <c r="N64" s="53">
        <v>158000</v>
      </c>
      <c r="O64" s="46"/>
      <c r="P64" s="46"/>
      <c r="Q64" s="53">
        <v>286</v>
      </c>
      <c r="R64" s="53">
        <v>1045800</v>
      </c>
      <c r="S64" s="46"/>
      <c r="T64" s="53">
        <v>87</v>
      </c>
      <c r="U64" s="48">
        <v>400000</v>
      </c>
      <c r="V64" s="48"/>
      <c r="W64" s="53"/>
      <c r="X64" s="53">
        <v>419</v>
      </c>
      <c r="Y64" s="48">
        <v>1780000</v>
      </c>
      <c r="Z64" s="53"/>
      <c r="AA64" s="53"/>
      <c r="AB64" s="48"/>
      <c r="AC64" s="33"/>
    </row>
    <row r="65" spans="1:29" ht="15">
      <c r="A65" s="41"/>
      <c r="B65" s="54" t="s">
        <v>0</v>
      </c>
      <c r="C65" s="46">
        <f>SUM(C8:C64)</f>
        <v>422785462</v>
      </c>
      <c r="D65" s="46"/>
      <c r="E65" s="46"/>
      <c r="F65" s="46"/>
      <c r="G65" s="46"/>
      <c r="H65" s="46">
        <f>SUM(H8:H64)</f>
        <v>60194046.5</v>
      </c>
      <c r="I65" s="46">
        <f>SUM(I8:I64)</f>
        <v>9786331</v>
      </c>
      <c r="J65" s="46">
        <f>SUM(J8:J64)</f>
        <v>3523040</v>
      </c>
      <c r="K65" s="46">
        <f>SUM(K8:K64)</f>
        <v>5063619</v>
      </c>
      <c r="L65" s="46">
        <f>SUM(L8:L64)</f>
        <v>28690192.5</v>
      </c>
      <c r="M65" s="46"/>
      <c r="N65" s="46">
        <f>SUM(N8:N64)</f>
        <v>13130864</v>
      </c>
      <c r="O65" s="46"/>
      <c r="P65" s="46"/>
      <c r="Q65" s="46">
        <f>SUM(Q8:Q64)</f>
        <v>34153</v>
      </c>
      <c r="R65" s="46">
        <f>SUM(R8:R64)</f>
        <v>130084046.62</v>
      </c>
      <c r="S65" s="46"/>
      <c r="T65" s="46">
        <f aca="true" t="shared" si="3" ref="T65:AB65">SUM(T8:T64)</f>
        <v>17267</v>
      </c>
      <c r="U65" s="46">
        <f t="shared" si="3"/>
        <v>44038933</v>
      </c>
      <c r="V65" s="46">
        <f t="shared" si="3"/>
        <v>41734</v>
      </c>
      <c r="W65" s="46">
        <f t="shared" si="3"/>
        <v>88640553.88</v>
      </c>
      <c r="X65" s="46">
        <f t="shared" si="3"/>
        <v>22883</v>
      </c>
      <c r="Y65" s="46">
        <f t="shared" si="3"/>
        <v>87820668</v>
      </c>
      <c r="Z65" s="46">
        <f t="shared" si="3"/>
        <v>284</v>
      </c>
      <c r="AA65" s="46">
        <f t="shared" si="3"/>
        <v>7743882</v>
      </c>
      <c r="AB65" s="46">
        <f t="shared" si="3"/>
        <v>4263332</v>
      </c>
      <c r="AC65" s="33"/>
    </row>
    <row r="66" spans="3:28" ht="15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3:28" ht="15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3:28" ht="15"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3:28" ht="15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</row>
    <row r="70" spans="3:28" ht="15"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3:28" ht="15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</row>
    <row r="72" spans="3:28" ht="1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  <row r="73" spans="3:28" ht="1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3:28" ht="1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3:28" ht="15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</row>
    <row r="76" spans="3:28" ht="15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</row>
    <row r="77" spans="3:28" ht="15"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</row>
    <row r="78" spans="3:28" ht="15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3:28" ht="15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3:28" ht="15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</sheetData>
  <sheetProtection/>
  <mergeCells count="15">
    <mergeCell ref="A2:AB2"/>
    <mergeCell ref="D4:G4"/>
    <mergeCell ref="H4:N4"/>
    <mergeCell ref="O4:P5"/>
    <mergeCell ref="Q4:R5"/>
    <mergeCell ref="T4:U5"/>
    <mergeCell ref="S4:S5"/>
    <mergeCell ref="V4:W5"/>
    <mergeCell ref="X4:Y5"/>
    <mergeCell ref="Z3:AB3"/>
    <mergeCell ref="A4:A6"/>
    <mergeCell ref="AB4:AB5"/>
    <mergeCell ref="C4:C5"/>
    <mergeCell ref="B4:B6"/>
    <mergeCell ref="Z4:AA5"/>
  </mergeCells>
  <printOptions/>
  <pageMargins left="0.3937007874015748" right="0" top="0.7874015748031497" bottom="0.7874015748031497" header="0.31496062992125984" footer="0.31496062992125984"/>
  <pageSetup firstPageNumber="10" useFirstPageNumber="1" fitToHeight="0" horizontalDpi="600" verticalDpi="600" orientation="landscape" paperSize="8" scale="43" r:id="rId1"/>
  <headerFooter alignWithMargins="0">
    <oddHeader>&amp;C&amp;"Times New Roman,обычный"&amp;14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Филонов Андрей Валерьевич</dc:creator>
  <cp:keywords/>
  <dc:description/>
  <cp:lastModifiedBy>Колесникова Наталья Юрьевна (UIR-NK - Колесникова)</cp:lastModifiedBy>
  <cp:lastPrinted>2015-06-17T07:58:05Z</cp:lastPrinted>
  <dcterms:created xsi:type="dcterms:W3CDTF">2014-11-11T14:49:16Z</dcterms:created>
  <dcterms:modified xsi:type="dcterms:W3CDTF">2015-06-23T09:46:17Z</dcterms:modified>
  <cp:category/>
  <cp:version/>
  <cp:contentType/>
  <cp:contentStatus/>
</cp:coreProperties>
</file>