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'Лист1'!$A$460</definedName>
    <definedName name="_ftn4" localSheetId="0">'Лист1'!$A$461</definedName>
    <definedName name="_ftnref1" localSheetId="0">'Лист1'!#REF!</definedName>
    <definedName name="_ftnref4" localSheetId="0">'Лист1'!#REF!</definedName>
    <definedName name="_xlnm.Print_Titles" localSheetId="0">'Лист1'!$14:$15</definedName>
    <definedName name="_xlnm.Print_Area" localSheetId="0">'Лист1'!$A$1:$Z$459</definedName>
  </definedNames>
  <calcPr fullCalcOnLoad="1"/>
</workbook>
</file>

<file path=xl/sharedStrings.xml><?xml version="1.0" encoding="utf-8"?>
<sst xmlns="http://schemas.openxmlformats.org/spreadsheetml/2006/main" count="1756" uniqueCount="418">
  <si>
    <t>Наименование показателя</t>
  </si>
  <si>
    <t>Раздел</t>
  </si>
  <si>
    <t>Общегосударственные вопросы</t>
  </si>
  <si>
    <t>000 00 00</t>
  </si>
  <si>
    <t>Функционирование высшего должностного лица субъекта Российской Федерации и органа местного самоуправления</t>
  </si>
  <si>
    <t> 01</t>
  </si>
  <si>
    <t>02 </t>
  </si>
  <si>
    <t>000 00 00 </t>
  </si>
  <si>
    <t>000 </t>
  </si>
  <si>
    <t>Руководство и управление в сфере установленных функций</t>
  </si>
  <si>
    <t>001 00 00</t>
  </si>
  <si>
    <t>Центральный аппарат</t>
  </si>
  <si>
    <t>Высшее должностное лицо органа местного самоуправления</t>
  </si>
  <si>
    <t xml:space="preserve">001 00 00 </t>
  </si>
  <si>
    <t>Функционирование законодательных (представительных) органов государственной власти и местного самоуправления</t>
  </si>
  <si>
    <t>Глава законодательной (представительной) власти местного самоуправления</t>
  </si>
  <si>
    <t>Члены законодательной (представительной) власти местного самоуправления</t>
  </si>
  <si>
    <t> 000 00 00</t>
  </si>
  <si>
    <t>Обеспечение проведения выборов и референдумов</t>
  </si>
  <si>
    <t>000 00 00</t>
  </si>
  <si>
    <t>Члены избирательной комиссии местного самоуправления</t>
  </si>
  <si>
    <t>Обеспечение деятельности подведомственных учреждений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</si>
  <si>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</si>
  <si>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</si>
  <si>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</si>
  <si>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</si>
  <si>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Резервные фонды</t>
  </si>
  <si>
    <t>070 00 00</t>
  </si>
  <si>
    <t xml:space="preserve">Резервные фонды  органов исполнительной власти субъектов Российской Федерации </t>
  </si>
  <si>
    <t>Резервные фонды органов местного самоуправления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</si>
  <si>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</si>
  <si>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</si>
  <si>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</si>
  <si>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Обеспечение функционирования аппаратов фондов поддержки научной и (или) научно-технической деятельности</t>
  </si>
  <si>
    <t>Выполнение научно исследовательских и опытно-конструкторских работ по государственным контрактам</t>
  </si>
  <si>
    <t>Другие общегосударственные вопросы</t>
  </si>
  <si>
    <t>Территориальные органы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</si>
  <si>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</si>
  <si>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</si>
  <si>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</si>
  <si>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Строительство объектов для нужд отрасли</t>
  </si>
  <si>
    <t>Непрограммные инвестиции в основные фонды</t>
  </si>
  <si>
    <t xml:space="preserve">102 00 00 </t>
  </si>
  <si>
    <t>Строительство объектов общегражданского назначения</t>
  </si>
  <si>
    <t>102 00 00</t>
  </si>
  <si>
    <t>Дотации и субвенции</t>
  </si>
  <si>
    <t>517 00 00</t>
  </si>
  <si>
    <t>Фонд реформирования региональных и муниципальных финансов</t>
  </si>
  <si>
    <t>518 00 00</t>
  </si>
  <si>
    <t>Субсидии на реформирование и оздоровление региональных и муниципальных финансов, развитие социальной инфраструктуры, повышение эффективности бюджетных расходов, поддержку экономических реформ</t>
  </si>
  <si>
    <t>Фонд компенсаций</t>
  </si>
  <si>
    <t>519 00 00</t>
  </si>
  <si>
    <t>Региональные целевые программы</t>
  </si>
  <si>
    <t>522 00 00</t>
  </si>
  <si>
    <t>Национальная оборона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</si>
  <si>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</si>
  <si>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</si>
  <si>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</si>
  <si>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</si>
  <si>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</si>
  <si>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Реализация государственных функций, связанных с обеспечением национальной обороны</t>
  </si>
  <si>
    <t>214 00 00</t>
  </si>
  <si>
    <t>Проведение мероприятий по медицинскому освидетельствованию при постановке на первоначальный воинский учет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</si>
  <si>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</si>
  <si>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</si>
  <si>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</si>
  <si>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</si>
  <si>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</si>
  <si>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</si>
  <si>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</si>
  <si>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Гражданский персонал</t>
  </si>
  <si>
    <t>Обеспечение функционирования органов в сфере национальной безопасности и правоохранительной деятельности</t>
  </si>
  <si>
    <t>Пособия и компенсации военнослужащим, приравненным к ним лицам, а также уволенным из их числа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</si>
  <si>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</si>
  <si>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</si>
  <si>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</si>
  <si>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</si>
  <si>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</si>
  <si>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</si>
  <si>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</si>
  <si>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Обеспечение противопожарной безопасности</t>
  </si>
  <si>
    <t>Другие вопросы в области национальной безопасности и правоохранительной деятельности</t>
  </si>
  <si>
    <t>Федеральная целевая программа «Социально-экономическое развитие Республики Башкортостан до 2006 года»</t>
  </si>
  <si>
    <t>100 52 00</t>
  </si>
  <si>
    <t>Субсидии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</si>
  <si>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</si>
  <si>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247 00 00</t>
  </si>
  <si>
    <t>Выполнение других обязательств  государства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</si>
  <si>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</si>
  <si>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Национальная  экономика</t>
  </si>
  <si>
    <t>Топливо и энергетика</t>
  </si>
  <si>
    <t>Федеральная целевая программа «Энергоэффективная экономика» на 2002-2005 годы и на перспективу до 2010 года</t>
  </si>
  <si>
    <t>100 43 00</t>
  </si>
  <si>
    <t>Подпрограмма «Энергоэффективность топливно-энергетического комплекса»</t>
  </si>
  <si>
    <t>100 43 01</t>
  </si>
  <si>
    <t>Подпрограмма «Энергоэффективность в сфере потребления»</t>
  </si>
  <si>
    <t>100 43 03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</si>
  <si>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</si>
  <si>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</si>
  <si>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</si>
  <si>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248 00 00</t>
  </si>
  <si>
    <t>Субвенции на реализацию программ местного развития и обеспечение занятости для шахтерских городов и поселков</t>
  </si>
  <si>
    <t xml:space="preserve">Транспорт                                                            </t>
  </si>
  <si>
    <t>Дорожное хозяйство</t>
  </si>
  <si>
    <t>315 00 00</t>
  </si>
  <si>
    <t>Отдельные мероприятия в области дорожного хозяйства</t>
  </si>
  <si>
    <t xml:space="preserve">315 00 00 </t>
  </si>
  <si>
    <t xml:space="preserve">Другие виды транспорта </t>
  </si>
  <si>
    <t>317 00 00</t>
  </si>
  <si>
    <t>Отдельные мероприятия по другим видам транспорта</t>
  </si>
  <si>
    <t>Связь и информатика</t>
  </si>
  <si>
    <t>Информационные технологии и связь</t>
  </si>
  <si>
    <t>330 00 00</t>
  </si>
  <si>
    <t>Почтовая связь</t>
  </si>
  <si>
    <t>Информатика</t>
  </si>
  <si>
    <t>Отдельные мероприятия связи и информатики</t>
  </si>
  <si>
    <t>Другие вопросы в области национальной экономики</t>
  </si>
  <si>
    <t>Президентская программа развития социально-экономической и культурной базы возрождения российских немцев на 1997-2006 годы</t>
  </si>
  <si>
    <t>100 08 00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</si>
  <si>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</si>
  <si>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</si>
  <si>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</si>
  <si>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</si>
  <si>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Федеральная целевая программа «Экономическое и социальное развитие Дальнего Востока и Забайкалья на 1996-2005 и до 2010 года»</t>
  </si>
  <si>
    <t>100 46 00</t>
  </si>
  <si>
    <t>Федеральная целевая программа «Социально-экономическое развитие Курильских островов Сахалинской области (1994-2005 годы)»</t>
  </si>
  <si>
    <t>100 47 00</t>
  </si>
  <si>
    <t>Федеральная целевая программа «Юг России»</t>
  </si>
  <si>
    <t>100 48 00</t>
  </si>
  <si>
    <t>Федеральная целевая программа «Социально-экономическое развитие Республики Татарстан до 2006 года»</t>
  </si>
  <si>
    <t>100 49 00</t>
  </si>
  <si>
    <t>Подпрограмма «Сохранение и развитие исторического центра г.Казани»</t>
  </si>
  <si>
    <t>100 49 01</t>
  </si>
  <si>
    <t>Мероприятия по реализации федеральной целевой программы «Социально-экономическое развитие Республики Татарстан до 2006 года»</t>
  </si>
  <si>
    <t>100 49 02</t>
  </si>
  <si>
    <t>Дотации на реализацию мероприятий федеральных целевых программ регионального развития</t>
  </si>
  <si>
    <t>Федеральная целевая программа  «Сокращение различий в социально- экономическом развитии регионов Российской Федерации (2002-2010 годы и до 2015 года)»</t>
  </si>
  <si>
    <t>100 51 00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</si>
  <si>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</si>
  <si>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</si>
  <si>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Работы по гидрометеорологии и мониторингу окружающей среды</t>
  </si>
  <si>
    <t>Мероприятия в области строительства, архитектуры и градостроительства</t>
  </si>
  <si>
    <t>338 00 00</t>
  </si>
  <si>
    <t>Мероприятия в области застройки территорий</t>
  </si>
  <si>
    <t>Реализация государственных функций в области национальной экономики</t>
  </si>
  <si>
    <t>340 00 00</t>
  </si>
  <si>
    <t>Субсидирование процентных ставок по привлеченным кредитам</t>
  </si>
  <si>
    <t>Мероприятия по землеустройству и землепользованию</t>
  </si>
  <si>
    <t>Мероприятия в области гражданской промышленности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</si>
  <si>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</si>
  <si>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</si>
  <si>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</si>
  <si>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Жилищно-коммунальное хозяйство</t>
  </si>
  <si>
    <t>Жилищное хозяйство</t>
  </si>
  <si>
    <t xml:space="preserve">Поддержка жилищного хозяйства </t>
  </si>
  <si>
    <t>350 00 00</t>
  </si>
  <si>
    <t>Мероприятия в области жилищного хозяйства по строительству, реконструкции, приобретению жилых домов</t>
  </si>
  <si>
    <t>Коммунальное хозяйство</t>
  </si>
  <si>
    <t xml:space="preserve">Поддержка коммунального хозяйства </t>
  </si>
  <si>
    <t>351 00 00</t>
  </si>
  <si>
    <t>Мероприятия в области коммунального хозяйства по развитию, реконструкции и замене инженерных сетей</t>
  </si>
  <si>
    <t>Мероприятия по благоустройству городских и сельских поселений</t>
  </si>
  <si>
    <t>Другие вопросы в области жилищно-коммунального хозяйства</t>
  </si>
  <si>
    <t>Фонд софинансирования социальных расходов</t>
  </si>
  <si>
    <t>515 00 00</t>
  </si>
  <si>
    <t>Охрана окружающей среды</t>
  </si>
  <si>
    <t>Сбор и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</si>
  <si>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</si>
  <si>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</si>
  <si>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</si>
  <si>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</si>
  <si>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Состояние окружающей среды и природопользования</t>
  </si>
  <si>
    <t>410 00 00</t>
  </si>
  <si>
    <t>Природоохранные мероприятия</t>
  </si>
  <si>
    <t>Природоохранные учреждения</t>
  </si>
  <si>
    <t>411 00 00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</si>
  <si>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</si>
  <si>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</si>
  <si>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Федеральная целевая программа «Экология и природные ресурсы России (2002-2010 годы)»</t>
  </si>
  <si>
    <t>100 22 00</t>
  </si>
  <si>
    <t>Подпрограмма «Водные ресурсы и водные объекты»</t>
  </si>
  <si>
    <t xml:space="preserve">100 22 03 </t>
  </si>
  <si>
    <t>100 22 03</t>
  </si>
  <si>
    <t>Подпрограмма «Охрана озера Байкал и Байкальской природной территории"</t>
  </si>
  <si>
    <t>100 22 09</t>
  </si>
  <si>
    <t>Реализация государственных функций в области охраны окружающей среды</t>
  </si>
  <si>
    <t>412 00 00</t>
  </si>
  <si>
    <t>Образование</t>
  </si>
  <si>
    <t>Дошкольное образование</t>
  </si>
  <si>
    <t>Детские дошкольные учреждения</t>
  </si>
  <si>
    <t>420 00 00</t>
  </si>
  <si>
    <t>Общее образование</t>
  </si>
  <si>
    <t>Школы-детские сады, школы начальные, неполные средние и средние</t>
  </si>
  <si>
    <t>421 00 00</t>
  </si>
  <si>
    <t>Школы-интернаты</t>
  </si>
  <si>
    <t>422 00 00</t>
  </si>
  <si>
    <t>Учреждения по внешкольной работе с детьми</t>
  </si>
  <si>
    <t>423 00 00</t>
  </si>
  <si>
    <t>Детские дома</t>
  </si>
  <si>
    <t>424 00 00</t>
  </si>
  <si>
    <t>Специальные (коррекционные) учреждения</t>
  </si>
  <si>
    <t>433 00 00</t>
  </si>
  <si>
    <t>Начальное профессиональное образование</t>
  </si>
  <si>
    <t>Профессионально-технические училища</t>
  </si>
  <si>
    <t>425 00 00</t>
  </si>
  <si>
    <t>Специальные профессионально-технические училища</t>
  </si>
  <si>
    <t>426 00 00</t>
  </si>
  <si>
    <t>Среднее профессиональное образование</t>
  </si>
  <si>
    <t>Средние специальные учебные заведения</t>
  </si>
  <si>
    <t>427 00 00</t>
  </si>
  <si>
    <t>Переподготовка и повышение квалификации</t>
  </si>
  <si>
    <t>429 00 00</t>
  </si>
  <si>
    <t>Переподготовка и повышение квалификации кадров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</si>
  <si>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</si>
  <si>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</si>
  <si>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</si>
  <si>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</si>
  <si>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Мероприятия по организации оздоровительной кампании детей и подростков</t>
  </si>
  <si>
    <t xml:space="preserve">432 00 00 </t>
  </si>
  <si>
    <t>Оздоровление детей и подростков</t>
  </si>
  <si>
    <t>432 00 00</t>
  </si>
  <si>
    <t>Другие вопросы в области образования</t>
  </si>
  <si>
    <t>Федеральная целевая программа «Сохранение и развитие архитектуры исторических городов (2002-2010 годы)»</t>
  </si>
  <si>
    <t>100 31 00</t>
  </si>
  <si>
    <t>Подпрограмма «Сохранение и развитие исторического центра г. Санкт-Петербурга»</t>
  </si>
  <si>
    <t>100 31 01</t>
  </si>
  <si>
    <t>Подпрограмма «Возрождение, строительство, реконструкция и реставрация исторических малых и средних городов России в условиях экономической реформы"</t>
  </si>
  <si>
    <t>100 31 02</t>
  </si>
  <si>
    <t>Подпрограмма «Сохранение и развитие исторического центра г. Владимира»</t>
  </si>
  <si>
    <t>100 31 03</t>
  </si>
  <si>
    <t xml:space="preserve">Учреждения, обеспечивающие предоставление услуг в сфере образования </t>
  </si>
  <si>
    <t>435 00 00</t>
  </si>
  <si>
    <t>Мероприятия в области образования</t>
  </si>
  <si>
    <t>436 00 00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</si>
  <si>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</si>
  <si>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</si>
  <si>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Культура, кинематография, средства массовой информации</t>
  </si>
  <si>
    <t xml:space="preserve">Культура </t>
  </si>
  <si>
    <t>Дворцы и дома культуры, другие учреждения культуры и средств массовой информации</t>
  </si>
  <si>
    <t>440 00 00</t>
  </si>
  <si>
    <t>Библиотеки</t>
  </si>
  <si>
    <t>442 00 00</t>
  </si>
  <si>
    <t>Театры, цирки, концертные и другие организации исполнительских искусств</t>
  </si>
  <si>
    <t>443 00 00</t>
  </si>
  <si>
    <t>Государственная поддержка в сфере культуры, кинематографии и средств массовой информации</t>
  </si>
  <si>
    <t>450 00 00</t>
  </si>
  <si>
    <t>Кинематография</t>
  </si>
  <si>
    <t>Мероприятия в сфере культуры, кинематографии и средств массовой информации</t>
  </si>
  <si>
    <t>Телевидение и радиовещание</t>
  </si>
  <si>
    <t>Телерадиокомпании</t>
  </si>
  <si>
    <t>453 00 00</t>
  </si>
  <si>
    <t>Периодическая печать и издательства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</si>
  <si>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</si>
  <si>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</si>
  <si>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</si>
  <si>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</si>
  <si>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</si>
  <si>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</si>
  <si>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Другие вопросы в области культуры, кинематографии, средств массовой информации</t>
  </si>
  <si>
    <t>Федеральная целевая программа «Культура России (2001-2005 годы)»</t>
  </si>
  <si>
    <t>100 02 00</t>
  </si>
  <si>
    <t>Подпрограмма «Развитие культуры и сохранение культурного наследия России»</t>
  </si>
  <si>
    <t>100 02 01</t>
  </si>
  <si>
    <t>Подпрограмма «Архивы России»</t>
  </si>
  <si>
    <t>100 02 03</t>
  </si>
  <si>
    <t xml:space="preserve">450 00 00 </t>
  </si>
  <si>
    <t>Здравоохранение и спорт</t>
  </si>
  <si>
    <t>Здравоохранение</t>
  </si>
  <si>
    <t>Учреждения, обеспечивающие предоставление услуг в сфере здравоохранения</t>
  </si>
  <si>
    <t>469 00 00</t>
  </si>
  <si>
    <t>Больницы, клиники, госпитали, медико-санитарные части</t>
  </si>
  <si>
    <t>470 00 00</t>
  </si>
  <si>
    <t>Поликлиники, амбулатории, диагностические центры</t>
  </si>
  <si>
    <t>471 00 00</t>
  </si>
  <si>
    <t>Станции переливания крови</t>
  </si>
  <si>
    <t>472 00 00</t>
  </si>
  <si>
    <t>Родильные дома</t>
  </si>
  <si>
    <t>476 00 00</t>
  </si>
  <si>
    <t>Станции скорой и неотложной помощи</t>
  </si>
  <si>
    <t>477 00 00</t>
  </si>
  <si>
    <t>Дома ребенка</t>
  </si>
  <si>
    <t>486 00 00</t>
  </si>
  <si>
    <t>Спорт и физическая культура</t>
  </si>
  <si>
    <t>Центры спортивной подготовки, сборные команды</t>
  </si>
  <si>
    <t>482 00 00</t>
  </si>
  <si>
    <t>Спортивные команды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</si>
  <si>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</si>
  <si>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</si>
  <si>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</si>
  <si>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</si>
  <si>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Федеральная целевая программа «Дети России» на 2003-2006 годы</t>
  </si>
  <si>
    <t>100 13 00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</si>
  <si>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</si>
  <si>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</si>
  <si>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</si>
  <si>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</si>
  <si>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</si>
  <si>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</si>
  <si>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Дома-интернаты для престарелых и инвалидов</t>
  </si>
  <si>
    <t>501 00 00</t>
  </si>
  <si>
    <t>Учреждения социального обслуживания населения</t>
  </si>
  <si>
    <t>506 00 00</t>
  </si>
  <si>
    <t>Социальное обеспечение населения</t>
  </si>
  <si>
    <t>Мероприятия в области социальной политики</t>
  </si>
  <si>
    <t>Меры социальной поддержки граждан</t>
  </si>
  <si>
    <t>505 00 00</t>
  </si>
  <si>
    <t>Субсидии на предоставление мер социальной поддержки реабилитированных лиц и лиц, признанных пострадавшими от политических репрессий</t>
  </si>
  <si>
    <t xml:space="preserve">Предоставление льгот ветеранам труда за счет средств бюджетов субъектов Российской Федерации и местных бюджетов </t>
  </si>
  <si>
    <t xml:space="preserve">Предоставление льгот труженикам тыла за счет средств бюджетов субъектов Российской Федерации и местных бюджетов </t>
  </si>
  <si>
    <t>Меры социальной поддержки для лиц, награжденных знаком «Почетный донор России»</t>
  </si>
  <si>
    <t>Субвенции на оплату жилищно-коммунальных услуг отдельным категориям граждан</t>
  </si>
  <si>
    <t>Борьба с беспризорностью, опека, попечительство</t>
  </si>
  <si>
    <t>Мероприятия по борьбе с беспризорностью, по опеке и попечительству</t>
  </si>
  <si>
    <t>511 00 00</t>
  </si>
  <si>
    <t>Перевозка несовершеннолетних, самостоятельно ушедших из семей, детских домов, школ-интернатов, специальных учебно-воспитательных учреждений</t>
  </si>
  <si>
    <t>Прочие мероприятия по борьбе с беспризорностью, по опеке и попечительству</t>
  </si>
  <si>
    <t xml:space="preserve">511 00 00 </t>
  </si>
  <si>
    <t>Другие вопросы в области социальной политики</t>
  </si>
  <si>
    <t>Федеральная целевая программа «Социальная поддержка инвалидов на 2000-2005 годы»</t>
  </si>
  <si>
    <t>100 07 00</t>
  </si>
  <si>
    <t>Подпрограмма «Дети-инвалиды»</t>
  </si>
  <si>
    <t>100 13 01</t>
  </si>
  <si>
    <t>Подпрограмма «Дети-сироты»</t>
  </si>
  <si>
    <t>100 13 04</t>
  </si>
  <si>
    <t>Оказание социальной помощи</t>
  </si>
  <si>
    <t>Реализация государственных функций в области социальной политики</t>
  </si>
  <si>
    <t>514 00 00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</si>
  <si>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</si>
  <si>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03</t>
  </si>
  <si>
    <t>02</t>
  </si>
  <si>
    <t>00</t>
  </si>
  <si>
    <t>01</t>
  </si>
  <si>
    <t>09</t>
  </si>
  <si>
    <t>08</t>
  </si>
  <si>
    <t>06</t>
  </si>
  <si>
    <t>07</t>
  </si>
  <si>
    <t>05</t>
  </si>
  <si>
    <t>2090000</t>
  </si>
  <si>
    <t>04</t>
  </si>
  <si>
    <t>Сумма (тыс. руб.)</t>
  </si>
  <si>
    <t>Подраздел</t>
  </si>
  <si>
    <t>Целевая статья</t>
  </si>
  <si>
    <t>Вид расхода</t>
  </si>
  <si>
    <t>000</t>
  </si>
  <si>
    <t>005</t>
  </si>
  <si>
    <t xml:space="preserve">Функционирование высших органов исполнительной власти субъектов Российской Федерации, местных администраций </t>
  </si>
  <si>
    <t>010</t>
  </si>
  <si>
    <t>026</t>
  </si>
  <si>
    <t>027</t>
  </si>
  <si>
    <t>092</t>
  </si>
  <si>
    <t>214</t>
  </si>
  <si>
    <t>197</t>
  </si>
  <si>
    <t>Предоставление субсидий</t>
  </si>
  <si>
    <t>411</t>
  </si>
  <si>
    <t>500</t>
  </si>
  <si>
    <t xml:space="preserve">Предоставление льгот многодетным семьям за счет средств бюджетов субъектов Российской Федерации </t>
  </si>
  <si>
    <t>483</t>
  </si>
  <si>
    <t xml:space="preserve">Субсидии на возмещение расходов, связанных с реализацией федеральных законов в части мер социальной поддержки отдельных категорий граждан в предыдущие годы </t>
  </si>
  <si>
    <t>2</t>
  </si>
  <si>
    <t>3</t>
  </si>
  <si>
    <t>4</t>
  </si>
  <si>
    <t>5</t>
  </si>
  <si>
    <t>Структура расходов городского бюджета на 2005 год</t>
  </si>
  <si>
    <t xml:space="preserve">в разрезе функциональной классификации </t>
  </si>
  <si>
    <t>всего</t>
  </si>
  <si>
    <t>к решению городского Совета</t>
  </si>
  <si>
    <t>Учреждения по внешкольной работе с детьми                                 ( в т.ч. музыкальные школы)</t>
  </si>
  <si>
    <t>Изменения (областные)</t>
  </si>
  <si>
    <t>Изменения (ЦБФ, аренда, платные)</t>
  </si>
  <si>
    <t>Утверждено на 2005 год</t>
  </si>
  <si>
    <t>Изменения (направление взаимных)</t>
  </si>
  <si>
    <t>Изменения (прошли)</t>
  </si>
  <si>
    <t>Изменения (Непомнящих)</t>
  </si>
  <si>
    <t>482</t>
  </si>
  <si>
    <t>207 00 00</t>
  </si>
  <si>
    <t>252</t>
  </si>
  <si>
    <t>Обеспечение деятельности военных комиссариатов</t>
  </si>
  <si>
    <t>(тыс. руб.)</t>
  </si>
  <si>
    <t>Изменения (областная инвестиционная)</t>
  </si>
  <si>
    <t>213</t>
  </si>
  <si>
    <t>285</t>
  </si>
  <si>
    <t>Государственная поддержка в сфере образования</t>
  </si>
  <si>
    <t>Изменения (Шитиков)</t>
  </si>
  <si>
    <t>Изменения (надо)</t>
  </si>
  <si>
    <t>Изменения (субсидии населению)</t>
  </si>
  <si>
    <t>депутатов Калининграда</t>
  </si>
  <si>
    <t>Приложение  № 17</t>
  </si>
  <si>
    <t>аренда</t>
  </si>
  <si>
    <t>аппарат</t>
  </si>
  <si>
    <t>Правоохранительные</t>
  </si>
  <si>
    <t>Мероприятия в сфере культуры, средств массовой информации</t>
  </si>
  <si>
    <t>453</t>
  </si>
  <si>
    <t>327</t>
  </si>
  <si>
    <t>Мероприятия в сфере культуры, кинемотографии и средств массовой информации</t>
  </si>
  <si>
    <t>Централизованные бухгалтерии</t>
  </si>
  <si>
    <t>Здрав</t>
  </si>
  <si>
    <t>Централизованный бухгалтерии</t>
  </si>
  <si>
    <t>485 00 00</t>
  </si>
  <si>
    <t>455</t>
  </si>
  <si>
    <t>Реализация государственных функций в области здравоохранения</t>
  </si>
  <si>
    <t>412</t>
  </si>
  <si>
    <t>Соцпол</t>
  </si>
  <si>
    <t>755</t>
  </si>
  <si>
    <t>Другие пособия и компенсации</t>
  </si>
  <si>
    <t xml:space="preserve"> (образование)</t>
  </si>
  <si>
    <t>Изменения (Карпушенко)</t>
  </si>
  <si>
    <t>Изменения (Мусевич)</t>
  </si>
  <si>
    <t>ЖКХ</t>
  </si>
  <si>
    <t>100 04 04</t>
  </si>
  <si>
    <t>ФЦП" Жилище" на 2002-2010 годы</t>
  </si>
  <si>
    <t>Подпрограмма "Переселение граждан РФ из ветхого и аварийного жилищного фонда"</t>
  </si>
  <si>
    <t>093 00 00</t>
  </si>
  <si>
    <t>Учреждения по обеспечению хозяйственного обслуживания</t>
  </si>
  <si>
    <t xml:space="preserve">337 00 00 </t>
  </si>
  <si>
    <t>Учреждения, обеспечивающие предоставление услуг в сфере мониторинга окружающей среды</t>
  </si>
  <si>
    <t>Приложение  № 10</t>
  </si>
  <si>
    <t xml:space="preserve">№ 371 от 22.12.2004 г. </t>
  </si>
  <si>
    <t>№   237    от 06 июля 2005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</si>
</sst>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5">
    <font>
      <sz val="10"/>
      <name val="Arial Cyr"/>
      <family val="0"/>
    </font>
    <font>
      <sz val="12"/>
      <name val="Times New Roman"/>
      <family val="1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u val="single"/>
      <sz val="12"/>
      <color indexed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0" xfId="0" applyAlignment="1">
      <alignment/>
    </xf>
    <xf numFmtId="49" fontId="2" fillId="0" borderId="3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49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5" fillId="0" borderId="5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9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/>
    </xf>
    <xf numFmtId="0" fontId="12" fillId="0" borderId="0" xfId="15" applyFont="1" applyAlignment="1">
      <alignment/>
    </xf>
    <xf numFmtId="49" fontId="9" fillId="0" borderId="4" xfId="0" applyNumberFormat="1" applyFont="1" applyBorder="1" applyAlignment="1">
      <alignment horizontal="center" wrapText="1"/>
    </xf>
    <xf numFmtId="3" fontId="9" fillId="0" borderId="5" xfId="0" applyNumberFormat="1" applyFont="1" applyBorder="1" applyAlignment="1">
      <alignment/>
    </xf>
    <xf numFmtId="49" fontId="8" fillId="0" borderId="4" xfId="0" applyNumberFormat="1" applyFont="1" applyBorder="1" applyAlignment="1">
      <alignment horizontal="center" wrapText="1"/>
    </xf>
    <xf numFmtId="3" fontId="8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49" fontId="8" fillId="0" borderId="4" xfId="0" applyNumberFormat="1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49" fontId="8" fillId="0" borderId="4" xfId="0" applyNumberFormat="1" applyFont="1" applyBorder="1" applyAlignment="1">
      <alignment horizontal="center" wrapText="1"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ref3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06"/>
  <sheetViews>
    <sheetView tabSelected="1" view="pageBreakPreview" zoomScaleSheetLayoutView="100" workbookViewId="0" topLeftCell="B1">
      <selection activeCell="D4" sqref="D4:Z4"/>
    </sheetView>
  </sheetViews>
  <sheetFormatPr defaultColWidth="9.00390625" defaultRowHeight="12.75"/>
  <cols>
    <col min="1" max="1" width="31.75390625" style="0" customWidth="1"/>
    <col min="2" max="3" width="9.125" style="6" customWidth="1"/>
    <col min="4" max="4" width="12.75390625" style="6" customWidth="1"/>
    <col min="5" max="5" width="13.00390625" style="6" customWidth="1"/>
    <col min="6" max="6" width="17.00390625" style="7" hidden="1" customWidth="1"/>
    <col min="7" max="7" width="10.125" style="0" hidden="1" customWidth="1"/>
    <col min="8" max="8" width="9.125" style="0" hidden="1" customWidth="1"/>
    <col min="9" max="9" width="9.375" style="0" hidden="1" customWidth="1"/>
    <col min="10" max="10" width="9.625" style="0" hidden="1" customWidth="1"/>
    <col min="11" max="11" width="9.125" style="0" hidden="1" customWidth="1"/>
    <col min="12" max="14" width="10.75390625" style="0" hidden="1" customWidth="1"/>
    <col min="15" max="17" width="9.125" style="0" hidden="1" customWidth="1"/>
    <col min="18" max="18" width="10.00390625" style="0" hidden="1" customWidth="1"/>
    <col min="19" max="21" width="9.125" style="0" hidden="1" customWidth="1"/>
    <col min="22" max="23" width="9.25390625" style="0" hidden="1" customWidth="1"/>
    <col min="24" max="25" width="9.125" style="0" hidden="1" customWidth="1"/>
    <col min="26" max="26" width="17.00390625" style="0" customWidth="1"/>
  </cols>
  <sheetData>
    <row r="1" spans="1:26" ht="16.5" customHeight="1">
      <c r="A1" s="13"/>
      <c r="B1" s="13"/>
      <c r="C1" s="13"/>
      <c r="D1" s="39" t="s">
        <v>415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ht="16.5" customHeight="1">
      <c r="A2" s="13"/>
      <c r="B2" s="13"/>
      <c r="C2" s="13"/>
      <c r="D2" s="39" t="s">
        <v>365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16.5" customHeight="1">
      <c r="A3" s="13"/>
      <c r="B3" s="13"/>
      <c r="C3" s="13"/>
      <c r="D3" s="39" t="s">
        <v>385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6" ht="16.5" customHeight="1">
      <c r="A4" s="13"/>
      <c r="B4" s="13"/>
      <c r="C4" s="13"/>
      <c r="D4" s="39" t="s">
        <v>417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16.5" customHeight="1">
      <c r="A5" s="13"/>
      <c r="B5" s="13"/>
      <c r="C5" s="13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ht="16.5" customHeight="1">
      <c r="A6" s="13"/>
      <c r="B6" s="13"/>
      <c r="C6" s="13"/>
      <c r="D6" s="39" t="s">
        <v>386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6" ht="16.5" customHeight="1">
      <c r="A7" s="13"/>
      <c r="B7" s="13"/>
      <c r="C7" s="13"/>
      <c r="D7" s="39" t="s">
        <v>365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6" ht="16.5" customHeight="1">
      <c r="A8" s="13"/>
      <c r="B8" s="13"/>
      <c r="C8" s="13"/>
      <c r="D8" s="39" t="s">
        <v>385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 ht="16.5" customHeight="1">
      <c r="A9" s="13"/>
      <c r="B9" s="13"/>
      <c r="C9" s="13"/>
      <c r="D9" s="39" t="s">
        <v>416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ht="16.5" customHeight="1">
      <c r="A10" s="13"/>
      <c r="B10" s="13"/>
      <c r="C10" s="13"/>
      <c r="D10" s="14"/>
      <c r="E10" s="14"/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6.5" customHeight="1">
      <c r="A11" s="43" t="s">
        <v>362</v>
      </c>
      <c r="B11" s="43"/>
      <c r="C11" s="43"/>
      <c r="D11" s="43"/>
      <c r="E11" s="43"/>
      <c r="F11" s="43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6.5" customHeight="1">
      <c r="A12" s="42" t="s">
        <v>363</v>
      </c>
      <c r="B12" s="42"/>
      <c r="C12" s="42"/>
      <c r="D12" s="42"/>
      <c r="E12" s="42"/>
      <c r="F12" s="42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6.5" customHeight="1" thickBot="1">
      <c r="A13" s="15"/>
      <c r="B13" s="16"/>
      <c r="C13" s="16"/>
      <c r="D13" s="16"/>
      <c r="E13" s="16"/>
      <c r="F13" s="17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2" t="s">
        <v>377</v>
      </c>
    </row>
    <row r="14" spans="1:26" s="3" customFormat="1" ht="28.5" customHeight="1">
      <c r="A14" s="48" t="s">
        <v>0</v>
      </c>
      <c r="B14" s="50" t="s">
        <v>1</v>
      </c>
      <c r="C14" s="50" t="s">
        <v>340</v>
      </c>
      <c r="D14" s="50" t="s">
        <v>341</v>
      </c>
      <c r="E14" s="50" t="s">
        <v>342</v>
      </c>
      <c r="F14" s="46" t="s">
        <v>339</v>
      </c>
      <c r="G14" s="40" t="s">
        <v>367</v>
      </c>
      <c r="H14" s="40" t="s">
        <v>370</v>
      </c>
      <c r="I14" s="40" t="s">
        <v>378</v>
      </c>
      <c r="J14" s="40" t="s">
        <v>384</v>
      </c>
      <c r="K14" s="40" t="s">
        <v>405</v>
      </c>
      <c r="L14" s="44" t="s">
        <v>372</v>
      </c>
      <c r="M14" s="44" t="s">
        <v>382</v>
      </c>
      <c r="N14" s="44" t="s">
        <v>406</v>
      </c>
      <c r="O14" s="40" t="s">
        <v>371</v>
      </c>
      <c r="P14" s="40" t="s">
        <v>383</v>
      </c>
      <c r="Q14" s="40" t="s">
        <v>387</v>
      </c>
      <c r="R14" s="40" t="s">
        <v>404</v>
      </c>
      <c r="S14" s="40" t="s">
        <v>388</v>
      </c>
      <c r="T14" s="40" t="s">
        <v>389</v>
      </c>
      <c r="U14" s="40" t="s">
        <v>395</v>
      </c>
      <c r="V14" s="40" t="s">
        <v>401</v>
      </c>
      <c r="W14" s="40" t="s">
        <v>407</v>
      </c>
      <c r="X14" s="40"/>
      <c r="Y14" s="40" t="s">
        <v>368</v>
      </c>
      <c r="Z14" s="40" t="s">
        <v>369</v>
      </c>
    </row>
    <row r="15" spans="1:26" s="3" customFormat="1" ht="28.5" customHeight="1" thickBot="1">
      <c r="A15" s="49"/>
      <c r="B15" s="51"/>
      <c r="C15" s="51"/>
      <c r="D15" s="51"/>
      <c r="E15" s="51"/>
      <c r="F15" s="47"/>
      <c r="G15" s="41"/>
      <c r="H15" s="41"/>
      <c r="I15" s="41"/>
      <c r="J15" s="41"/>
      <c r="K15" s="41"/>
      <c r="L15" s="45"/>
      <c r="M15" s="45"/>
      <c r="N15" s="45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ht="16.5">
      <c r="A16" s="1">
        <v>1</v>
      </c>
      <c r="B16" s="4" t="s">
        <v>358</v>
      </c>
      <c r="C16" s="4" t="s">
        <v>359</v>
      </c>
      <c r="D16" s="4" t="s">
        <v>360</v>
      </c>
      <c r="E16" s="4" t="s">
        <v>361</v>
      </c>
      <c r="F16" s="10">
        <v>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s="8" customFormat="1" ht="32.25" customHeight="1">
      <c r="A17" s="18" t="s">
        <v>2</v>
      </c>
      <c r="B17" s="28" t="s">
        <v>331</v>
      </c>
      <c r="C17" s="28" t="s">
        <v>330</v>
      </c>
      <c r="D17" s="28" t="s">
        <v>3</v>
      </c>
      <c r="E17" s="28" t="s">
        <v>343</v>
      </c>
      <c r="F17" s="29">
        <f aca="true" t="shared" si="0" ref="F17:Z17">F18+F22+F26+F28+F32+F35+F45</f>
        <v>321475</v>
      </c>
      <c r="G17" s="29">
        <f t="shared" si="0"/>
        <v>15</v>
      </c>
      <c r="H17" s="29">
        <f t="shared" si="0"/>
        <v>0</v>
      </c>
      <c r="I17" s="29">
        <f t="shared" si="0"/>
        <v>0</v>
      </c>
      <c r="J17" s="29">
        <f t="shared" si="0"/>
        <v>0</v>
      </c>
      <c r="K17" s="29">
        <f t="shared" si="0"/>
        <v>0</v>
      </c>
      <c r="L17" s="29">
        <f t="shared" si="0"/>
        <v>0</v>
      </c>
      <c r="M17" s="29">
        <f t="shared" si="0"/>
        <v>83</v>
      </c>
      <c r="N17" s="29">
        <f t="shared" si="0"/>
        <v>-1651</v>
      </c>
      <c r="O17" s="29">
        <f t="shared" si="0"/>
        <v>0</v>
      </c>
      <c r="P17" s="29">
        <f t="shared" si="0"/>
        <v>1500</v>
      </c>
      <c r="Q17" s="29">
        <f t="shared" si="0"/>
        <v>0</v>
      </c>
      <c r="R17" s="29">
        <f t="shared" si="0"/>
        <v>2</v>
      </c>
      <c r="S17" s="29">
        <f t="shared" si="0"/>
        <v>0</v>
      </c>
      <c r="T17" s="29">
        <f t="shared" si="0"/>
        <v>0</v>
      </c>
      <c r="U17" s="29">
        <f t="shared" si="0"/>
        <v>0</v>
      </c>
      <c r="V17" s="29">
        <f t="shared" si="0"/>
        <v>0</v>
      </c>
      <c r="W17" s="29">
        <f t="shared" si="0"/>
        <v>0</v>
      </c>
      <c r="X17" s="29">
        <f t="shared" si="0"/>
        <v>0</v>
      </c>
      <c r="Y17" s="29">
        <f t="shared" si="0"/>
        <v>0</v>
      </c>
      <c r="Z17" s="29">
        <f t="shared" si="0"/>
        <v>321424</v>
      </c>
    </row>
    <row r="18" spans="1:26" s="9" customFormat="1" ht="78.75">
      <c r="A18" s="19" t="s">
        <v>4</v>
      </c>
      <c r="B18" s="30" t="s">
        <v>5</v>
      </c>
      <c r="C18" s="30" t="s">
        <v>6</v>
      </c>
      <c r="D18" s="30" t="s">
        <v>7</v>
      </c>
      <c r="E18" s="30" t="s">
        <v>8</v>
      </c>
      <c r="F18" s="31">
        <f>F19</f>
        <v>4214</v>
      </c>
      <c r="G18" s="31">
        <f>G19</f>
        <v>0</v>
      </c>
      <c r="H18" s="31">
        <f aca="true" t="shared" si="1" ref="H18:Y18">H19</f>
        <v>0</v>
      </c>
      <c r="I18" s="31">
        <f t="shared" si="1"/>
        <v>0</v>
      </c>
      <c r="J18" s="31">
        <f t="shared" si="1"/>
        <v>0</v>
      </c>
      <c r="K18" s="31">
        <f t="shared" si="1"/>
        <v>0</v>
      </c>
      <c r="L18" s="31">
        <f t="shared" si="1"/>
        <v>0</v>
      </c>
      <c r="M18" s="31">
        <f t="shared" si="1"/>
        <v>0</v>
      </c>
      <c r="N18" s="31">
        <f t="shared" si="1"/>
        <v>0</v>
      </c>
      <c r="O18" s="31">
        <f t="shared" si="1"/>
        <v>0</v>
      </c>
      <c r="P18" s="31">
        <f t="shared" si="1"/>
        <v>0</v>
      </c>
      <c r="Q18" s="31">
        <f t="shared" si="1"/>
        <v>0</v>
      </c>
      <c r="R18" s="31">
        <f t="shared" si="1"/>
        <v>0</v>
      </c>
      <c r="S18" s="31">
        <f t="shared" si="1"/>
        <v>0</v>
      </c>
      <c r="T18" s="31">
        <f t="shared" si="1"/>
        <v>0</v>
      </c>
      <c r="U18" s="31">
        <f t="shared" si="1"/>
        <v>0</v>
      </c>
      <c r="V18" s="31">
        <f t="shared" si="1"/>
        <v>0</v>
      </c>
      <c r="W18" s="31">
        <f t="shared" si="1"/>
        <v>0</v>
      </c>
      <c r="X18" s="31">
        <f t="shared" si="1"/>
        <v>0</v>
      </c>
      <c r="Y18" s="31">
        <f t="shared" si="1"/>
        <v>0</v>
      </c>
      <c r="Z18" s="31">
        <f>Z19</f>
        <v>4214</v>
      </c>
    </row>
    <row r="19" spans="1:26" ht="31.5">
      <c r="A19" s="20" t="s">
        <v>9</v>
      </c>
      <c r="B19" s="5" t="s">
        <v>331</v>
      </c>
      <c r="C19" s="5" t="s">
        <v>6</v>
      </c>
      <c r="D19" s="5" t="s">
        <v>10</v>
      </c>
      <c r="E19" s="5" t="s">
        <v>343</v>
      </c>
      <c r="F19" s="32">
        <f>F20+F21</f>
        <v>4214</v>
      </c>
      <c r="G19" s="32">
        <f>G20+G21</f>
        <v>0</v>
      </c>
      <c r="H19" s="32">
        <f>H20+H21</f>
        <v>0</v>
      </c>
      <c r="I19" s="32">
        <f aca="true" t="shared" si="2" ref="I19:Z19">I20+I21</f>
        <v>0</v>
      </c>
      <c r="J19" s="32">
        <f t="shared" si="2"/>
        <v>0</v>
      </c>
      <c r="K19" s="32">
        <f t="shared" si="2"/>
        <v>0</v>
      </c>
      <c r="L19" s="32">
        <f t="shared" si="2"/>
        <v>0</v>
      </c>
      <c r="M19" s="32">
        <f>M20+M21</f>
        <v>0</v>
      </c>
      <c r="N19" s="32">
        <f>N20+N21</f>
        <v>0</v>
      </c>
      <c r="O19" s="32">
        <f t="shared" si="2"/>
        <v>0</v>
      </c>
      <c r="P19" s="32">
        <f t="shared" si="2"/>
        <v>0</v>
      </c>
      <c r="Q19" s="32">
        <f t="shared" si="2"/>
        <v>0</v>
      </c>
      <c r="R19" s="32">
        <f t="shared" si="2"/>
        <v>0</v>
      </c>
      <c r="S19" s="32">
        <f t="shared" si="2"/>
        <v>0</v>
      </c>
      <c r="T19" s="32">
        <f t="shared" si="2"/>
        <v>0</v>
      </c>
      <c r="U19" s="32">
        <f t="shared" si="2"/>
        <v>0</v>
      </c>
      <c r="V19" s="32">
        <f>V20+V21</f>
        <v>0</v>
      </c>
      <c r="W19" s="32">
        <f t="shared" si="2"/>
        <v>0</v>
      </c>
      <c r="X19" s="32">
        <f t="shared" si="2"/>
        <v>0</v>
      </c>
      <c r="Y19" s="32">
        <f t="shared" si="2"/>
        <v>0</v>
      </c>
      <c r="Z19" s="32">
        <f t="shared" si="2"/>
        <v>4214</v>
      </c>
    </row>
    <row r="20" spans="1:26" ht="47.25">
      <c r="A20" s="20" t="s">
        <v>12</v>
      </c>
      <c r="B20" s="5" t="s">
        <v>331</v>
      </c>
      <c r="C20" s="5" t="s">
        <v>329</v>
      </c>
      <c r="D20" s="5" t="s">
        <v>13</v>
      </c>
      <c r="E20" s="5" t="s">
        <v>346</v>
      </c>
      <c r="F20" s="32">
        <v>2205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>
        <v>-1387</v>
      </c>
      <c r="T20" s="32"/>
      <c r="U20" s="32"/>
      <c r="V20" s="32"/>
      <c r="W20" s="32"/>
      <c r="X20" s="32"/>
      <c r="Y20" s="32"/>
      <c r="Z20" s="33">
        <f>SUM(F20,G20:Y20)</f>
        <v>818</v>
      </c>
    </row>
    <row r="21" spans="1:26" ht="15.75">
      <c r="A21" s="20" t="s">
        <v>11</v>
      </c>
      <c r="B21" s="5" t="s">
        <v>331</v>
      </c>
      <c r="C21" s="5" t="s">
        <v>329</v>
      </c>
      <c r="D21" s="5" t="s">
        <v>10</v>
      </c>
      <c r="E21" s="5" t="s">
        <v>344</v>
      </c>
      <c r="F21" s="32">
        <v>2009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>
        <v>1387</v>
      </c>
      <c r="T21" s="32"/>
      <c r="U21" s="32"/>
      <c r="V21" s="32"/>
      <c r="W21" s="32"/>
      <c r="X21" s="32"/>
      <c r="Y21" s="32"/>
      <c r="Z21" s="33">
        <f>SUM(F21,G21:Y21)</f>
        <v>3396</v>
      </c>
    </row>
    <row r="22" spans="1:26" s="9" customFormat="1" ht="78.75">
      <c r="A22" s="19" t="s">
        <v>14</v>
      </c>
      <c r="B22" s="30" t="s">
        <v>331</v>
      </c>
      <c r="C22" s="30" t="s">
        <v>328</v>
      </c>
      <c r="D22" s="30" t="s">
        <v>7</v>
      </c>
      <c r="E22" s="30" t="s">
        <v>8</v>
      </c>
      <c r="F22" s="31">
        <f>F23+F24+F25</f>
        <v>31674</v>
      </c>
      <c r="G22" s="31">
        <f>G23+G24+G25</f>
        <v>0</v>
      </c>
      <c r="H22" s="31">
        <f>H23+H24+H25</f>
        <v>0</v>
      </c>
      <c r="I22" s="31">
        <f aca="true" t="shared" si="3" ref="I22:Z22">I23+I24+I25</f>
        <v>0</v>
      </c>
      <c r="J22" s="31">
        <f t="shared" si="3"/>
        <v>0</v>
      </c>
      <c r="K22" s="31">
        <f t="shared" si="3"/>
        <v>0</v>
      </c>
      <c r="L22" s="31">
        <f t="shared" si="3"/>
        <v>0</v>
      </c>
      <c r="M22" s="31">
        <f>M23+M24+M25</f>
        <v>0</v>
      </c>
      <c r="N22" s="31">
        <f>N23+N24+N25</f>
        <v>0</v>
      </c>
      <c r="O22" s="31">
        <f t="shared" si="3"/>
        <v>0</v>
      </c>
      <c r="P22" s="31">
        <f t="shared" si="3"/>
        <v>0</v>
      </c>
      <c r="Q22" s="31">
        <f t="shared" si="3"/>
        <v>0</v>
      </c>
      <c r="R22" s="31">
        <f t="shared" si="3"/>
        <v>0</v>
      </c>
      <c r="S22" s="31">
        <f t="shared" si="3"/>
        <v>0</v>
      </c>
      <c r="T22" s="31">
        <f t="shared" si="3"/>
        <v>0</v>
      </c>
      <c r="U22" s="31">
        <f t="shared" si="3"/>
        <v>0</v>
      </c>
      <c r="V22" s="31">
        <f>V23+V24+V25</f>
        <v>0</v>
      </c>
      <c r="W22" s="31">
        <f t="shared" si="3"/>
        <v>0</v>
      </c>
      <c r="X22" s="31">
        <f t="shared" si="3"/>
        <v>0</v>
      </c>
      <c r="Y22" s="31">
        <f t="shared" si="3"/>
        <v>0</v>
      </c>
      <c r="Z22" s="31">
        <f t="shared" si="3"/>
        <v>31674</v>
      </c>
    </row>
    <row r="23" spans="1:26" ht="47.25">
      <c r="A23" s="20" t="s">
        <v>15</v>
      </c>
      <c r="B23" s="5" t="s">
        <v>331</v>
      </c>
      <c r="C23" s="5" t="s">
        <v>328</v>
      </c>
      <c r="D23" s="5" t="s">
        <v>10</v>
      </c>
      <c r="E23" s="5" t="s">
        <v>347</v>
      </c>
      <c r="F23" s="32">
        <v>1344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>
        <v>-604</v>
      </c>
      <c r="T23" s="32"/>
      <c r="U23" s="32"/>
      <c r="V23" s="32"/>
      <c r="W23" s="32"/>
      <c r="X23" s="32"/>
      <c r="Y23" s="32"/>
      <c r="Z23" s="33">
        <f>SUM(F23,G23:Y23)</f>
        <v>740</v>
      </c>
    </row>
    <row r="24" spans="1:26" ht="47.25">
      <c r="A24" s="20" t="s">
        <v>16</v>
      </c>
      <c r="B24" s="5" t="s">
        <v>331</v>
      </c>
      <c r="C24" s="5" t="s">
        <v>328</v>
      </c>
      <c r="D24" s="5" t="s">
        <v>10</v>
      </c>
      <c r="E24" s="5" t="s">
        <v>348</v>
      </c>
      <c r="F24" s="32">
        <v>11936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>
        <v>-2015</v>
      </c>
      <c r="T24" s="32"/>
      <c r="U24" s="32"/>
      <c r="V24" s="32"/>
      <c r="W24" s="32"/>
      <c r="X24" s="32"/>
      <c r="Y24" s="32"/>
      <c r="Z24" s="33">
        <f>SUM(F24,G24:Y24)</f>
        <v>9921</v>
      </c>
    </row>
    <row r="25" spans="1:26" ht="15.75">
      <c r="A25" s="20" t="s">
        <v>11</v>
      </c>
      <c r="B25" s="5" t="s">
        <v>331</v>
      </c>
      <c r="C25" s="5" t="s">
        <v>328</v>
      </c>
      <c r="D25" s="5" t="s">
        <v>10</v>
      </c>
      <c r="E25" s="5" t="s">
        <v>344</v>
      </c>
      <c r="F25" s="32">
        <v>18394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>
        <v>2619</v>
      </c>
      <c r="T25" s="32"/>
      <c r="U25" s="32"/>
      <c r="V25" s="32"/>
      <c r="W25" s="32"/>
      <c r="X25" s="32"/>
      <c r="Y25" s="32"/>
      <c r="Z25" s="33">
        <f>SUM(F25,G25:Y25)</f>
        <v>21013</v>
      </c>
    </row>
    <row r="26" spans="1:26" s="9" customFormat="1" ht="78.75">
      <c r="A26" s="21" t="s">
        <v>345</v>
      </c>
      <c r="B26" s="30" t="s">
        <v>331</v>
      </c>
      <c r="C26" s="30" t="s">
        <v>338</v>
      </c>
      <c r="D26" s="30" t="s">
        <v>17</v>
      </c>
      <c r="E26" s="30" t="s">
        <v>8</v>
      </c>
      <c r="F26" s="31">
        <f>F27</f>
        <v>138135</v>
      </c>
      <c r="G26" s="31">
        <f>G27</f>
        <v>15</v>
      </c>
      <c r="H26" s="31">
        <f aca="true" t="shared" si="4" ref="H26:Z26">H27</f>
        <v>0</v>
      </c>
      <c r="I26" s="31">
        <f t="shared" si="4"/>
        <v>0</v>
      </c>
      <c r="J26" s="31">
        <f t="shared" si="4"/>
        <v>0</v>
      </c>
      <c r="K26" s="31">
        <f t="shared" si="4"/>
        <v>0</v>
      </c>
      <c r="L26" s="31">
        <f t="shared" si="4"/>
        <v>0</v>
      </c>
      <c r="M26" s="31">
        <f t="shared" si="4"/>
        <v>83</v>
      </c>
      <c r="N26" s="31">
        <f t="shared" si="4"/>
        <v>0</v>
      </c>
      <c r="O26" s="31">
        <f t="shared" si="4"/>
        <v>0</v>
      </c>
      <c r="P26" s="31">
        <f t="shared" si="4"/>
        <v>1500</v>
      </c>
      <c r="Q26" s="31">
        <f t="shared" si="4"/>
        <v>0</v>
      </c>
      <c r="R26" s="31">
        <f t="shared" si="4"/>
        <v>2</v>
      </c>
      <c r="S26" s="31">
        <f t="shared" si="4"/>
        <v>-96</v>
      </c>
      <c r="T26" s="31">
        <f t="shared" si="4"/>
        <v>0</v>
      </c>
      <c r="U26" s="31">
        <f t="shared" si="4"/>
        <v>0</v>
      </c>
      <c r="V26" s="31">
        <f t="shared" si="4"/>
        <v>0</v>
      </c>
      <c r="W26" s="31">
        <f t="shared" si="4"/>
        <v>0</v>
      </c>
      <c r="X26" s="31">
        <f t="shared" si="4"/>
        <v>0</v>
      </c>
      <c r="Y26" s="31">
        <f t="shared" si="4"/>
        <v>0</v>
      </c>
      <c r="Z26" s="31">
        <f t="shared" si="4"/>
        <v>139639</v>
      </c>
    </row>
    <row r="27" spans="1:26" ht="15.75">
      <c r="A27" s="20" t="s">
        <v>11</v>
      </c>
      <c r="B27" s="5" t="s">
        <v>331</v>
      </c>
      <c r="C27" s="5" t="s">
        <v>338</v>
      </c>
      <c r="D27" s="5" t="s">
        <v>10</v>
      </c>
      <c r="E27" s="5" t="s">
        <v>344</v>
      </c>
      <c r="F27" s="32">
        <v>138135</v>
      </c>
      <c r="G27" s="32">
        <v>15</v>
      </c>
      <c r="H27" s="32"/>
      <c r="I27" s="32"/>
      <c r="J27" s="32"/>
      <c r="K27" s="32"/>
      <c r="L27" s="32"/>
      <c r="M27" s="32">
        <v>83</v>
      </c>
      <c r="N27" s="32"/>
      <c r="O27" s="32"/>
      <c r="P27" s="32">
        <v>1500</v>
      </c>
      <c r="Q27" s="32"/>
      <c r="R27" s="32">
        <v>2</v>
      </c>
      <c r="S27" s="32">
        <v>-96</v>
      </c>
      <c r="T27" s="32"/>
      <c r="U27" s="32"/>
      <c r="V27" s="32"/>
      <c r="W27" s="32"/>
      <c r="X27" s="32"/>
      <c r="Y27" s="32"/>
      <c r="Z27" s="33">
        <f>SUM(F27,G27:Y27)</f>
        <v>139639</v>
      </c>
    </row>
    <row r="28" spans="1:26" s="9" customFormat="1" ht="31.5">
      <c r="A28" s="21" t="s">
        <v>18</v>
      </c>
      <c r="B28" s="30" t="s">
        <v>331</v>
      </c>
      <c r="C28" s="30" t="s">
        <v>335</v>
      </c>
      <c r="D28" s="30" t="s">
        <v>19</v>
      </c>
      <c r="E28" s="30" t="s">
        <v>8</v>
      </c>
      <c r="F28" s="31">
        <f aca="true" t="shared" si="5" ref="F28:Z28">F29</f>
        <v>2077</v>
      </c>
      <c r="G28" s="31">
        <f t="shared" si="5"/>
        <v>0</v>
      </c>
      <c r="H28" s="31">
        <f t="shared" si="5"/>
        <v>0</v>
      </c>
      <c r="I28" s="31">
        <f t="shared" si="5"/>
        <v>0</v>
      </c>
      <c r="J28" s="31">
        <f t="shared" si="5"/>
        <v>0</v>
      </c>
      <c r="K28" s="31">
        <f t="shared" si="5"/>
        <v>0</v>
      </c>
      <c r="L28" s="31">
        <f t="shared" si="5"/>
        <v>0</v>
      </c>
      <c r="M28" s="31">
        <f t="shared" si="5"/>
        <v>0</v>
      </c>
      <c r="N28" s="31">
        <f t="shared" si="5"/>
        <v>0</v>
      </c>
      <c r="O28" s="31">
        <f t="shared" si="5"/>
        <v>0</v>
      </c>
      <c r="P28" s="31">
        <f t="shared" si="5"/>
        <v>0</v>
      </c>
      <c r="Q28" s="31">
        <f t="shared" si="5"/>
        <v>0</v>
      </c>
      <c r="R28" s="31">
        <f t="shared" si="5"/>
        <v>0</v>
      </c>
      <c r="S28" s="31">
        <f t="shared" si="5"/>
        <v>0</v>
      </c>
      <c r="T28" s="31">
        <f t="shared" si="5"/>
        <v>0</v>
      </c>
      <c r="U28" s="31">
        <f t="shared" si="5"/>
        <v>0</v>
      </c>
      <c r="V28" s="31">
        <f t="shared" si="5"/>
        <v>0</v>
      </c>
      <c r="W28" s="31">
        <f t="shared" si="5"/>
        <v>0</v>
      </c>
      <c r="X28" s="31">
        <f t="shared" si="5"/>
        <v>0</v>
      </c>
      <c r="Y28" s="31">
        <f t="shared" si="5"/>
        <v>0</v>
      </c>
      <c r="Z28" s="31">
        <f t="shared" si="5"/>
        <v>2077</v>
      </c>
    </row>
    <row r="29" spans="1:26" ht="31.5">
      <c r="A29" s="20" t="s">
        <v>9</v>
      </c>
      <c r="B29" s="5" t="s">
        <v>331</v>
      </c>
      <c r="C29" s="5" t="s">
        <v>335</v>
      </c>
      <c r="D29" s="5" t="s">
        <v>10</v>
      </c>
      <c r="E29" s="5" t="s">
        <v>343</v>
      </c>
      <c r="F29" s="32">
        <f>F31+F30</f>
        <v>2077</v>
      </c>
      <c r="G29" s="32">
        <f aca="true" t="shared" si="6" ref="G29:Z29">G31+G30</f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6"/>
        <v>0</v>
      </c>
      <c r="O29" s="32">
        <f t="shared" si="6"/>
        <v>0</v>
      </c>
      <c r="P29" s="32">
        <f t="shared" si="6"/>
        <v>0</v>
      </c>
      <c r="Q29" s="32">
        <f t="shared" si="6"/>
        <v>0</v>
      </c>
      <c r="R29" s="32">
        <f t="shared" si="6"/>
        <v>0</v>
      </c>
      <c r="S29" s="32">
        <f t="shared" si="6"/>
        <v>0</v>
      </c>
      <c r="T29" s="32">
        <f t="shared" si="6"/>
        <v>0</v>
      </c>
      <c r="U29" s="32">
        <f t="shared" si="6"/>
        <v>0</v>
      </c>
      <c r="V29" s="32">
        <f t="shared" si="6"/>
        <v>0</v>
      </c>
      <c r="W29" s="32">
        <f t="shared" si="6"/>
        <v>0</v>
      </c>
      <c r="X29" s="32">
        <f t="shared" si="6"/>
        <v>0</v>
      </c>
      <c r="Y29" s="32">
        <f t="shared" si="6"/>
        <v>0</v>
      </c>
      <c r="Z29" s="32">
        <f t="shared" si="6"/>
        <v>2077</v>
      </c>
    </row>
    <row r="30" spans="1:26" ht="15.75">
      <c r="A30" s="20" t="s">
        <v>11</v>
      </c>
      <c r="B30" s="5" t="s">
        <v>331</v>
      </c>
      <c r="C30" s="5" t="s">
        <v>335</v>
      </c>
      <c r="D30" s="5" t="s">
        <v>10</v>
      </c>
      <c r="E30" s="5" t="s">
        <v>344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>
        <v>798</v>
      </c>
      <c r="T30" s="32"/>
      <c r="U30" s="32"/>
      <c r="V30" s="32"/>
      <c r="W30" s="32"/>
      <c r="X30" s="32"/>
      <c r="Y30" s="32"/>
      <c r="Z30" s="33">
        <f>SUM(F30,G30:Y30)</f>
        <v>798</v>
      </c>
    </row>
    <row r="31" spans="1:26" ht="47.25">
      <c r="A31" s="20" t="s">
        <v>20</v>
      </c>
      <c r="B31" s="5" t="s">
        <v>331</v>
      </c>
      <c r="C31" s="5" t="s">
        <v>335</v>
      </c>
      <c r="D31" s="5" t="s">
        <v>10</v>
      </c>
      <c r="E31" s="5" t="s">
        <v>349</v>
      </c>
      <c r="F31" s="32">
        <v>2077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>
        <v>-798</v>
      </c>
      <c r="T31" s="32"/>
      <c r="U31" s="32"/>
      <c r="V31" s="32"/>
      <c r="W31" s="32"/>
      <c r="X31" s="32"/>
      <c r="Y31" s="32"/>
      <c r="Z31" s="33">
        <f>SUM(F31,G31:Y31)</f>
        <v>1279</v>
      </c>
    </row>
    <row r="32" spans="1:26" s="9" customFormat="1" ht="47.25">
      <c r="A32" s="19" t="s">
        <v>22</v>
      </c>
      <c r="B32" s="30" t="s">
        <v>331</v>
      </c>
      <c r="C32" s="30">
        <v>12</v>
      </c>
      <c r="D32" s="30" t="s">
        <v>3</v>
      </c>
      <c r="E32" s="30" t="s">
        <v>343</v>
      </c>
      <c r="F32" s="31">
        <f>F33</f>
        <v>32000</v>
      </c>
      <c r="G32" s="31">
        <f>G33</f>
        <v>0</v>
      </c>
      <c r="H32" s="31">
        <f aca="true" t="shared" si="7" ref="H32:Z33">H33</f>
        <v>0</v>
      </c>
      <c r="I32" s="31">
        <f t="shared" si="7"/>
        <v>0</v>
      </c>
      <c r="J32" s="31">
        <f t="shared" si="7"/>
        <v>0</v>
      </c>
      <c r="K32" s="31">
        <f t="shared" si="7"/>
        <v>0</v>
      </c>
      <c r="L32" s="31">
        <f t="shared" si="7"/>
        <v>0</v>
      </c>
      <c r="M32" s="31">
        <f t="shared" si="7"/>
        <v>0</v>
      </c>
      <c r="N32" s="31">
        <f t="shared" si="7"/>
        <v>0</v>
      </c>
      <c r="O32" s="31">
        <f t="shared" si="7"/>
        <v>0</v>
      </c>
      <c r="P32" s="31">
        <f t="shared" si="7"/>
        <v>0</v>
      </c>
      <c r="Q32" s="31">
        <f t="shared" si="7"/>
        <v>0</v>
      </c>
      <c r="R32" s="31">
        <f t="shared" si="7"/>
        <v>0</v>
      </c>
      <c r="S32" s="31">
        <f t="shared" si="7"/>
        <v>0</v>
      </c>
      <c r="T32" s="31">
        <f t="shared" si="7"/>
        <v>0</v>
      </c>
      <c r="U32" s="31">
        <f t="shared" si="7"/>
        <v>0</v>
      </c>
      <c r="V32" s="31">
        <f t="shared" si="7"/>
        <v>0</v>
      </c>
      <c r="W32" s="31">
        <f t="shared" si="7"/>
        <v>0</v>
      </c>
      <c r="X32" s="31">
        <f t="shared" si="7"/>
        <v>0</v>
      </c>
      <c r="Y32" s="31">
        <f t="shared" si="7"/>
        <v>0</v>
      </c>
      <c r="Z32" s="31">
        <f t="shared" si="7"/>
        <v>32000</v>
      </c>
    </row>
    <row r="33" spans="1:26" ht="31.5">
      <c r="A33" s="20" t="s">
        <v>23</v>
      </c>
      <c r="B33" s="5" t="s">
        <v>331</v>
      </c>
      <c r="C33" s="5">
        <v>12</v>
      </c>
      <c r="D33" s="5" t="s">
        <v>24</v>
      </c>
      <c r="E33" s="5" t="s">
        <v>343</v>
      </c>
      <c r="F33" s="32">
        <f>F34</f>
        <v>32000</v>
      </c>
      <c r="G33" s="32">
        <f>G34</f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7"/>
        <v>0</v>
      </c>
      <c r="O33" s="32">
        <f t="shared" si="7"/>
        <v>0</v>
      </c>
      <c r="P33" s="32">
        <f t="shared" si="7"/>
        <v>0</v>
      </c>
      <c r="Q33" s="32">
        <f t="shared" si="7"/>
        <v>0</v>
      </c>
      <c r="R33" s="32">
        <f t="shared" si="7"/>
        <v>0</v>
      </c>
      <c r="S33" s="32">
        <f t="shared" si="7"/>
        <v>0</v>
      </c>
      <c r="T33" s="32">
        <f t="shared" si="7"/>
        <v>0</v>
      </c>
      <c r="U33" s="32">
        <f t="shared" si="7"/>
        <v>0</v>
      </c>
      <c r="V33" s="32">
        <f t="shared" si="7"/>
        <v>0</v>
      </c>
      <c r="W33" s="32">
        <f t="shared" si="7"/>
        <v>0</v>
      </c>
      <c r="X33" s="32">
        <f t="shared" si="7"/>
        <v>0</v>
      </c>
      <c r="Y33" s="32">
        <f t="shared" si="7"/>
        <v>0</v>
      </c>
      <c r="Z33" s="32">
        <f t="shared" si="7"/>
        <v>32000</v>
      </c>
    </row>
    <row r="34" spans="1:26" ht="31.5">
      <c r="A34" s="20" t="s">
        <v>25</v>
      </c>
      <c r="B34" s="5" t="s">
        <v>331</v>
      </c>
      <c r="C34" s="5">
        <v>12</v>
      </c>
      <c r="D34" s="5" t="s">
        <v>24</v>
      </c>
      <c r="E34" s="5">
        <v>152</v>
      </c>
      <c r="F34" s="32">
        <v>32000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3">
        <f>SUM(F34,G34:Y34)</f>
        <v>32000</v>
      </c>
    </row>
    <row r="35" spans="1:26" s="9" customFormat="1" ht="15.75">
      <c r="A35" s="19" t="s">
        <v>26</v>
      </c>
      <c r="B35" s="30" t="s">
        <v>331</v>
      </c>
      <c r="C35" s="30">
        <v>13</v>
      </c>
      <c r="D35" s="30" t="s">
        <v>3</v>
      </c>
      <c r="E35" s="30" t="s">
        <v>343</v>
      </c>
      <c r="F35" s="31">
        <f>F38</f>
        <v>42462</v>
      </c>
      <c r="G35" s="31">
        <f>G38</f>
        <v>0</v>
      </c>
      <c r="H35" s="31">
        <f>H38</f>
        <v>0</v>
      </c>
      <c r="I35" s="31">
        <f aca="true" t="shared" si="8" ref="I35:Z35">I38</f>
        <v>0</v>
      </c>
      <c r="J35" s="31">
        <f t="shared" si="8"/>
        <v>0</v>
      </c>
      <c r="K35" s="31">
        <f t="shared" si="8"/>
        <v>0</v>
      </c>
      <c r="L35" s="31">
        <f t="shared" si="8"/>
        <v>0</v>
      </c>
      <c r="M35" s="31">
        <f>M38</f>
        <v>0</v>
      </c>
      <c r="N35" s="31">
        <f>N38</f>
        <v>-1651</v>
      </c>
      <c r="O35" s="31">
        <f t="shared" si="8"/>
        <v>0</v>
      </c>
      <c r="P35" s="31">
        <f t="shared" si="8"/>
        <v>0</v>
      </c>
      <c r="Q35" s="31">
        <f t="shared" si="8"/>
        <v>0</v>
      </c>
      <c r="R35" s="31">
        <f t="shared" si="8"/>
        <v>0</v>
      </c>
      <c r="S35" s="31">
        <f t="shared" si="8"/>
        <v>0</v>
      </c>
      <c r="T35" s="31">
        <f t="shared" si="8"/>
        <v>0</v>
      </c>
      <c r="U35" s="31">
        <f t="shared" si="8"/>
        <v>0</v>
      </c>
      <c r="V35" s="31">
        <f>V38</f>
        <v>0</v>
      </c>
      <c r="W35" s="31">
        <f t="shared" si="8"/>
        <v>0</v>
      </c>
      <c r="X35" s="31">
        <f t="shared" si="8"/>
        <v>0</v>
      </c>
      <c r="Y35" s="31">
        <f t="shared" si="8"/>
        <v>0</v>
      </c>
      <c r="Z35" s="31">
        <f t="shared" si="8"/>
        <v>40811</v>
      </c>
    </row>
    <row r="36" spans="1:26" ht="15.75" hidden="1">
      <c r="A36" s="20" t="s">
        <v>26</v>
      </c>
      <c r="B36" s="5">
        <v>1</v>
      </c>
      <c r="C36" s="5">
        <v>13</v>
      </c>
      <c r="D36" s="5" t="s">
        <v>27</v>
      </c>
      <c r="E36" s="5">
        <v>0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63" hidden="1">
      <c r="A37" s="20" t="s">
        <v>28</v>
      </c>
      <c r="B37" s="5">
        <v>1</v>
      </c>
      <c r="C37" s="5">
        <v>13</v>
      </c>
      <c r="D37" s="5" t="s">
        <v>27</v>
      </c>
      <c r="E37" s="5">
        <v>183</v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31.5">
      <c r="A38" s="20" t="s">
        <v>29</v>
      </c>
      <c r="B38" s="5" t="s">
        <v>331</v>
      </c>
      <c r="C38" s="5">
        <v>13</v>
      </c>
      <c r="D38" s="5" t="s">
        <v>27</v>
      </c>
      <c r="E38" s="5">
        <v>184</v>
      </c>
      <c r="F38" s="32">
        <v>42462</v>
      </c>
      <c r="G38" s="32"/>
      <c r="H38" s="32"/>
      <c r="I38" s="32"/>
      <c r="J38" s="32"/>
      <c r="K38" s="32"/>
      <c r="L38" s="32"/>
      <c r="M38" s="32"/>
      <c r="N38" s="32">
        <v>-1651</v>
      </c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3">
        <f>SUM(F38,G38:Y38)</f>
        <v>40811</v>
      </c>
    </row>
    <row r="39" spans="1:26" ht="63" hidden="1">
      <c r="A39" s="20" t="s">
        <v>30</v>
      </c>
      <c r="B39" s="5">
        <v>1</v>
      </c>
      <c r="C39" s="5">
        <v>14</v>
      </c>
      <c r="D39" s="5" t="s">
        <v>3</v>
      </c>
      <c r="E39" s="5">
        <v>0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.75" hidden="1">
      <c r="A40" s="2"/>
      <c r="B40" s="5"/>
      <c r="C40" s="5"/>
      <c r="D40" s="5"/>
      <c r="E40" s="5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31.5" hidden="1">
      <c r="A41" s="20" t="s">
        <v>31</v>
      </c>
      <c r="B41" s="5">
        <v>1</v>
      </c>
      <c r="C41" s="5">
        <v>14</v>
      </c>
      <c r="D41" s="5" t="s">
        <v>32</v>
      </c>
      <c r="E41" s="5">
        <v>0</v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78.75" hidden="1">
      <c r="A42" s="20" t="s">
        <v>33</v>
      </c>
      <c r="B42" s="5">
        <v>1</v>
      </c>
      <c r="C42" s="5">
        <v>14</v>
      </c>
      <c r="D42" s="5" t="s">
        <v>32</v>
      </c>
      <c r="E42" s="5">
        <v>191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63" hidden="1">
      <c r="A43" s="20" t="s">
        <v>34</v>
      </c>
      <c r="B43" s="5">
        <v>1</v>
      </c>
      <c r="C43" s="5">
        <v>14</v>
      </c>
      <c r="D43" s="5" t="s">
        <v>32</v>
      </c>
      <c r="E43" s="5">
        <v>196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47.25" hidden="1">
      <c r="A44" s="20" t="s">
        <v>21</v>
      </c>
      <c r="B44" s="5">
        <v>1</v>
      </c>
      <c r="C44" s="5">
        <v>14</v>
      </c>
      <c r="D44" s="5" t="s">
        <v>32</v>
      </c>
      <c r="E44" s="5">
        <v>327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s="9" customFormat="1" ht="31.5">
      <c r="A45" s="19" t="s">
        <v>35</v>
      </c>
      <c r="B45" s="30" t="s">
        <v>331</v>
      </c>
      <c r="C45" s="30">
        <v>15</v>
      </c>
      <c r="D45" s="30" t="s">
        <v>3</v>
      </c>
      <c r="E45" s="30" t="s">
        <v>343</v>
      </c>
      <c r="F45" s="31">
        <f aca="true" t="shared" si="9" ref="F45:R45">F46+F51+F49</f>
        <v>70913</v>
      </c>
      <c r="G45" s="31">
        <f t="shared" si="9"/>
        <v>0</v>
      </c>
      <c r="H45" s="31">
        <f t="shared" si="9"/>
        <v>0</v>
      </c>
      <c r="I45" s="31">
        <f t="shared" si="9"/>
        <v>0</v>
      </c>
      <c r="J45" s="31">
        <f t="shared" si="9"/>
        <v>0</v>
      </c>
      <c r="K45" s="31">
        <f t="shared" si="9"/>
        <v>0</v>
      </c>
      <c r="L45" s="31">
        <f t="shared" si="9"/>
        <v>0</v>
      </c>
      <c r="M45" s="31">
        <f t="shared" si="9"/>
        <v>0</v>
      </c>
      <c r="N45" s="31">
        <f t="shared" si="9"/>
        <v>0</v>
      </c>
      <c r="O45" s="31">
        <f t="shared" si="9"/>
        <v>0</v>
      </c>
      <c r="P45" s="31">
        <f t="shared" si="9"/>
        <v>0</v>
      </c>
      <c r="Q45" s="31">
        <f t="shared" si="9"/>
        <v>0</v>
      </c>
      <c r="R45" s="31">
        <f t="shared" si="9"/>
        <v>0</v>
      </c>
      <c r="S45" s="31">
        <f>S46+S51+S49</f>
        <v>96</v>
      </c>
      <c r="T45" s="31">
        <f aca="true" t="shared" si="10" ref="T45:Z45">T46+T51+T49</f>
        <v>0</v>
      </c>
      <c r="U45" s="31">
        <f t="shared" si="10"/>
        <v>0</v>
      </c>
      <c r="V45" s="31">
        <f t="shared" si="10"/>
        <v>0</v>
      </c>
      <c r="W45" s="31">
        <f t="shared" si="10"/>
        <v>0</v>
      </c>
      <c r="X45" s="31">
        <f t="shared" si="10"/>
        <v>0</v>
      </c>
      <c r="Y45" s="31">
        <f t="shared" si="10"/>
        <v>0</v>
      </c>
      <c r="Z45" s="31">
        <f t="shared" si="10"/>
        <v>71009</v>
      </c>
    </row>
    <row r="46" spans="1:26" ht="31.5">
      <c r="A46" s="20" t="s">
        <v>9</v>
      </c>
      <c r="B46" s="5" t="s">
        <v>331</v>
      </c>
      <c r="C46" s="5">
        <v>15</v>
      </c>
      <c r="D46" s="5" t="s">
        <v>10</v>
      </c>
      <c r="E46" s="5" t="s">
        <v>343</v>
      </c>
      <c r="F46" s="32">
        <f>F47+F48</f>
        <v>50468</v>
      </c>
      <c r="G46" s="32">
        <f aca="true" t="shared" si="11" ref="G46:Z46">G47+G48</f>
        <v>0</v>
      </c>
      <c r="H46" s="32">
        <f t="shared" si="11"/>
        <v>0</v>
      </c>
      <c r="I46" s="32">
        <f t="shared" si="11"/>
        <v>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si="11"/>
        <v>0</v>
      </c>
      <c r="O46" s="32">
        <f t="shared" si="11"/>
        <v>0</v>
      </c>
      <c r="P46" s="32">
        <f t="shared" si="11"/>
        <v>0</v>
      </c>
      <c r="Q46" s="32">
        <f t="shared" si="11"/>
        <v>0</v>
      </c>
      <c r="R46" s="32">
        <f t="shared" si="11"/>
        <v>0</v>
      </c>
      <c r="S46" s="32">
        <f t="shared" si="11"/>
        <v>96</v>
      </c>
      <c r="T46" s="32">
        <f t="shared" si="11"/>
        <v>0</v>
      </c>
      <c r="U46" s="32">
        <f t="shared" si="11"/>
        <v>0</v>
      </c>
      <c r="V46" s="32">
        <f t="shared" si="11"/>
        <v>0</v>
      </c>
      <c r="W46" s="32">
        <f t="shared" si="11"/>
        <v>0</v>
      </c>
      <c r="X46" s="32">
        <f t="shared" si="11"/>
        <v>0</v>
      </c>
      <c r="Y46" s="32">
        <f t="shared" si="11"/>
        <v>0</v>
      </c>
      <c r="Z46" s="32">
        <f t="shared" si="11"/>
        <v>50564</v>
      </c>
    </row>
    <row r="47" spans="1:26" ht="15.75">
      <c r="A47" s="20" t="s">
        <v>11</v>
      </c>
      <c r="B47" s="5" t="s">
        <v>331</v>
      </c>
      <c r="C47" s="5">
        <v>15</v>
      </c>
      <c r="D47" s="5" t="s">
        <v>10</v>
      </c>
      <c r="E47" s="5" t="s">
        <v>344</v>
      </c>
      <c r="F47" s="32">
        <v>50468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>
        <v>-544</v>
      </c>
      <c r="T47" s="32"/>
      <c r="U47" s="32"/>
      <c r="V47" s="32"/>
      <c r="W47" s="32"/>
      <c r="X47" s="32"/>
      <c r="Y47" s="32"/>
      <c r="Z47" s="33">
        <f>SUM(F47,G47:Y47)</f>
        <v>49924</v>
      </c>
    </row>
    <row r="48" spans="1:26" ht="47.25">
      <c r="A48" s="20" t="s">
        <v>21</v>
      </c>
      <c r="B48" s="5" t="s">
        <v>331</v>
      </c>
      <c r="C48" s="5">
        <v>15</v>
      </c>
      <c r="D48" s="5" t="s">
        <v>10</v>
      </c>
      <c r="E48" s="5" t="s">
        <v>392</v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>
        <v>640</v>
      </c>
      <c r="T48" s="32"/>
      <c r="U48" s="32"/>
      <c r="V48" s="32"/>
      <c r="W48" s="32"/>
      <c r="X48" s="32"/>
      <c r="Y48" s="32"/>
      <c r="Z48" s="33">
        <f>SUM(F48,G48:Y48)</f>
        <v>640</v>
      </c>
    </row>
    <row r="49" spans="1:26" ht="63">
      <c r="A49" s="20" t="s">
        <v>37</v>
      </c>
      <c r="B49" s="5" t="s">
        <v>331</v>
      </c>
      <c r="C49" s="5">
        <v>15</v>
      </c>
      <c r="D49" s="5" t="s">
        <v>38</v>
      </c>
      <c r="E49" s="5" t="s">
        <v>343</v>
      </c>
      <c r="F49" s="32">
        <f>F50</f>
        <v>20445</v>
      </c>
      <c r="G49" s="32">
        <f>G50</f>
        <v>0</v>
      </c>
      <c r="H49" s="32">
        <f aca="true" t="shared" si="12" ref="H49:Z51">H50</f>
        <v>0</v>
      </c>
      <c r="I49" s="32">
        <f t="shared" si="12"/>
        <v>0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2"/>
        <v>0</v>
      </c>
      <c r="O49" s="32">
        <f t="shared" si="12"/>
        <v>0</v>
      </c>
      <c r="P49" s="32">
        <f t="shared" si="12"/>
        <v>0</v>
      </c>
      <c r="Q49" s="32">
        <f t="shared" si="12"/>
        <v>0</v>
      </c>
      <c r="R49" s="32">
        <f t="shared" si="12"/>
        <v>0</v>
      </c>
      <c r="S49" s="32">
        <f t="shared" si="12"/>
        <v>-7750</v>
      </c>
      <c r="T49" s="32">
        <f t="shared" si="12"/>
        <v>0</v>
      </c>
      <c r="U49" s="32">
        <f t="shared" si="12"/>
        <v>0</v>
      </c>
      <c r="V49" s="32">
        <f t="shared" si="12"/>
        <v>0</v>
      </c>
      <c r="W49" s="32">
        <f t="shared" si="12"/>
        <v>0</v>
      </c>
      <c r="X49" s="32">
        <f t="shared" si="12"/>
        <v>0</v>
      </c>
      <c r="Y49" s="32">
        <f t="shared" si="12"/>
        <v>0</v>
      </c>
      <c r="Z49" s="32">
        <f t="shared" si="12"/>
        <v>12695</v>
      </c>
    </row>
    <row r="50" spans="1:26" ht="31.5">
      <c r="A50" s="20" t="s">
        <v>39</v>
      </c>
      <c r="B50" s="5" t="s">
        <v>331</v>
      </c>
      <c r="C50" s="5">
        <v>15</v>
      </c>
      <c r="D50" s="5" t="s">
        <v>38</v>
      </c>
      <c r="E50" s="5">
        <v>216</v>
      </c>
      <c r="F50" s="32">
        <v>20445</v>
      </c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>
        <v>-7750</v>
      </c>
      <c r="T50" s="32"/>
      <c r="U50" s="32"/>
      <c r="V50" s="32"/>
      <c r="W50" s="32"/>
      <c r="X50" s="32"/>
      <c r="Y50" s="32"/>
      <c r="Z50" s="33">
        <f>SUM(F50,G50:Y50)</f>
        <v>12695</v>
      </c>
    </row>
    <row r="51" spans="1:26" ht="31.5">
      <c r="A51" s="20" t="s">
        <v>412</v>
      </c>
      <c r="B51" s="5" t="s">
        <v>331</v>
      </c>
      <c r="C51" s="5">
        <v>15</v>
      </c>
      <c r="D51" s="5" t="s">
        <v>411</v>
      </c>
      <c r="E51" s="5" t="s">
        <v>343</v>
      </c>
      <c r="F51" s="32"/>
      <c r="G51" s="32">
        <f>G52</f>
        <v>0</v>
      </c>
      <c r="H51" s="32">
        <f t="shared" si="12"/>
        <v>0</v>
      </c>
      <c r="I51" s="32">
        <f t="shared" si="12"/>
        <v>0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t="shared" si="12"/>
        <v>0</v>
      </c>
      <c r="O51" s="32">
        <f t="shared" si="12"/>
        <v>0</v>
      </c>
      <c r="P51" s="32">
        <f t="shared" si="12"/>
        <v>0</v>
      </c>
      <c r="Q51" s="32">
        <f t="shared" si="12"/>
        <v>0</v>
      </c>
      <c r="R51" s="32">
        <f t="shared" si="12"/>
        <v>0</v>
      </c>
      <c r="S51" s="32">
        <f t="shared" si="12"/>
        <v>7750</v>
      </c>
      <c r="T51" s="32">
        <f t="shared" si="12"/>
        <v>0</v>
      </c>
      <c r="U51" s="32">
        <f t="shared" si="12"/>
        <v>0</v>
      </c>
      <c r="V51" s="32">
        <f t="shared" si="12"/>
        <v>0</v>
      </c>
      <c r="W51" s="32">
        <f t="shared" si="12"/>
        <v>0</v>
      </c>
      <c r="X51" s="32">
        <f t="shared" si="12"/>
        <v>0</v>
      </c>
      <c r="Y51" s="32">
        <f t="shared" si="12"/>
        <v>0</v>
      </c>
      <c r="Z51" s="32">
        <f t="shared" si="12"/>
        <v>7750</v>
      </c>
    </row>
    <row r="52" spans="1:26" ht="47.25">
      <c r="A52" s="20" t="s">
        <v>21</v>
      </c>
      <c r="B52" s="5" t="s">
        <v>331</v>
      </c>
      <c r="C52" s="5">
        <v>15</v>
      </c>
      <c r="D52" s="5" t="s">
        <v>411</v>
      </c>
      <c r="E52" s="5" t="s">
        <v>392</v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>
        <v>7750</v>
      </c>
      <c r="T52" s="32"/>
      <c r="U52" s="32"/>
      <c r="V52" s="32"/>
      <c r="W52" s="32"/>
      <c r="X52" s="32"/>
      <c r="Y52" s="32"/>
      <c r="Z52" s="33">
        <f>SUM(F52,G52:Y52)</f>
        <v>7750</v>
      </c>
    </row>
    <row r="53" spans="1:26" s="8" customFormat="1" ht="15.75">
      <c r="A53" s="22" t="s">
        <v>54</v>
      </c>
      <c r="B53" s="28" t="s">
        <v>329</v>
      </c>
      <c r="C53" s="28" t="s">
        <v>330</v>
      </c>
      <c r="D53" s="28" t="s">
        <v>3</v>
      </c>
      <c r="E53" s="28" t="s">
        <v>343</v>
      </c>
      <c r="F53" s="29">
        <f>F54+F57</f>
        <v>675</v>
      </c>
      <c r="G53" s="29">
        <f aca="true" t="shared" si="13" ref="G53:Z53">G54+G57</f>
        <v>0</v>
      </c>
      <c r="H53" s="29">
        <f t="shared" si="13"/>
        <v>0</v>
      </c>
      <c r="I53" s="29">
        <f t="shared" si="13"/>
        <v>0</v>
      </c>
      <c r="J53" s="29">
        <f t="shared" si="13"/>
        <v>0</v>
      </c>
      <c r="K53" s="29">
        <f t="shared" si="13"/>
        <v>0</v>
      </c>
      <c r="L53" s="29">
        <f t="shared" si="13"/>
        <v>0</v>
      </c>
      <c r="M53" s="29">
        <f>M54+M57</f>
        <v>0</v>
      </c>
      <c r="N53" s="29">
        <f>N54+N57</f>
        <v>0</v>
      </c>
      <c r="O53" s="29">
        <f t="shared" si="13"/>
        <v>0</v>
      </c>
      <c r="P53" s="29">
        <f t="shared" si="13"/>
        <v>0</v>
      </c>
      <c r="Q53" s="29">
        <f t="shared" si="13"/>
        <v>0</v>
      </c>
      <c r="R53" s="29">
        <f t="shared" si="13"/>
        <v>0</v>
      </c>
      <c r="S53" s="29">
        <f t="shared" si="13"/>
        <v>0</v>
      </c>
      <c r="T53" s="29">
        <f t="shared" si="13"/>
        <v>1000</v>
      </c>
      <c r="U53" s="29">
        <f t="shared" si="13"/>
        <v>0</v>
      </c>
      <c r="V53" s="29">
        <f t="shared" si="13"/>
        <v>0</v>
      </c>
      <c r="W53" s="29">
        <f t="shared" si="13"/>
        <v>0</v>
      </c>
      <c r="X53" s="29">
        <f t="shared" si="13"/>
        <v>0</v>
      </c>
      <c r="Y53" s="29">
        <f t="shared" si="13"/>
        <v>0</v>
      </c>
      <c r="Z53" s="29">
        <f t="shared" si="13"/>
        <v>1675</v>
      </c>
    </row>
    <row r="54" spans="1:26" s="9" customFormat="1" ht="31.5">
      <c r="A54" s="21" t="s">
        <v>55</v>
      </c>
      <c r="B54" s="30" t="s">
        <v>329</v>
      </c>
      <c r="C54" s="30" t="s">
        <v>328</v>
      </c>
      <c r="D54" s="30" t="s">
        <v>337</v>
      </c>
      <c r="E54" s="30" t="s">
        <v>343</v>
      </c>
      <c r="F54" s="31">
        <f>F55</f>
        <v>625</v>
      </c>
      <c r="G54" s="31">
        <f>G55</f>
        <v>0</v>
      </c>
      <c r="H54" s="31">
        <f aca="true" t="shared" si="14" ref="H54:Z55">H55</f>
        <v>0</v>
      </c>
      <c r="I54" s="31">
        <f t="shared" si="14"/>
        <v>0</v>
      </c>
      <c r="J54" s="31">
        <f t="shared" si="14"/>
        <v>0</v>
      </c>
      <c r="K54" s="31">
        <f t="shared" si="14"/>
        <v>0</v>
      </c>
      <c r="L54" s="31">
        <f t="shared" si="14"/>
        <v>0</v>
      </c>
      <c r="M54" s="31">
        <f t="shared" si="14"/>
        <v>0</v>
      </c>
      <c r="N54" s="31">
        <f t="shared" si="14"/>
        <v>0</v>
      </c>
      <c r="O54" s="31">
        <f t="shared" si="14"/>
        <v>0</v>
      </c>
      <c r="P54" s="31">
        <f t="shared" si="14"/>
        <v>0</v>
      </c>
      <c r="Q54" s="31">
        <f t="shared" si="14"/>
        <v>0</v>
      </c>
      <c r="R54" s="31">
        <f t="shared" si="14"/>
        <v>0</v>
      </c>
      <c r="S54" s="31">
        <f t="shared" si="14"/>
        <v>50</v>
      </c>
      <c r="T54" s="31">
        <f t="shared" si="14"/>
        <v>1000</v>
      </c>
      <c r="U54" s="31">
        <f t="shared" si="14"/>
        <v>0</v>
      </c>
      <c r="V54" s="31">
        <f t="shared" si="14"/>
        <v>0</v>
      </c>
      <c r="W54" s="31">
        <f t="shared" si="14"/>
        <v>0</v>
      </c>
      <c r="X54" s="31">
        <f t="shared" si="14"/>
        <v>0</v>
      </c>
      <c r="Y54" s="31">
        <f t="shared" si="14"/>
        <v>0</v>
      </c>
      <c r="Z54" s="31">
        <f t="shared" si="14"/>
        <v>1675</v>
      </c>
    </row>
    <row r="55" spans="1:26" ht="47.25">
      <c r="A55" s="20" t="s">
        <v>57</v>
      </c>
      <c r="B55" s="5" t="s">
        <v>329</v>
      </c>
      <c r="C55" s="5" t="s">
        <v>328</v>
      </c>
      <c r="D55" s="5" t="s">
        <v>58</v>
      </c>
      <c r="E55" s="5" t="s">
        <v>343</v>
      </c>
      <c r="F55" s="32">
        <f>F56</f>
        <v>625</v>
      </c>
      <c r="G55" s="32">
        <f>G56</f>
        <v>0</v>
      </c>
      <c r="H55" s="32">
        <f t="shared" si="14"/>
        <v>0</v>
      </c>
      <c r="I55" s="32">
        <f t="shared" si="14"/>
        <v>0</v>
      </c>
      <c r="J55" s="32">
        <f t="shared" si="14"/>
        <v>0</v>
      </c>
      <c r="K55" s="32">
        <f t="shared" si="14"/>
        <v>0</v>
      </c>
      <c r="L55" s="32">
        <f t="shared" si="14"/>
        <v>0</v>
      </c>
      <c r="M55" s="32">
        <f t="shared" si="14"/>
        <v>0</v>
      </c>
      <c r="N55" s="32">
        <f t="shared" si="14"/>
        <v>0</v>
      </c>
      <c r="O55" s="32">
        <f t="shared" si="14"/>
        <v>0</v>
      </c>
      <c r="P55" s="32">
        <f t="shared" si="14"/>
        <v>0</v>
      </c>
      <c r="Q55" s="32">
        <f t="shared" si="14"/>
        <v>0</v>
      </c>
      <c r="R55" s="32">
        <f t="shared" si="14"/>
        <v>0</v>
      </c>
      <c r="S55" s="32">
        <f t="shared" si="14"/>
        <v>50</v>
      </c>
      <c r="T55" s="32">
        <f t="shared" si="14"/>
        <v>1000</v>
      </c>
      <c r="U55" s="32">
        <f t="shared" si="14"/>
        <v>0</v>
      </c>
      <c r="V55" s="32">
        <f t="shared" si="14"/>
        <v>0</v>
      </c>
      <c r="W55" s="32">
        <f t="shared" si="14"/>
        <v>0</v>
      </c>
      <c r="X55" s="32">
        <f t="shared" si="14"/>
        <v>0</v>
      </c>
      <c r="Y55" s="32">
        <f t="shared" si="14"/>
        <v>0</v>
      </c>
      <c r="Z55" s="32">
        <f t="shared" si="14"/>
        <v>1675</v>
      </c>
    </row>
    <row r="56" spans="1:26" ht="47.25">
      <c r="A56" s="20" t="s">
        <v>59</v>
      </c>
      <c r="B56" s="5" t="s">
        <v>329</v>
      </c>
      <c r="C56" s="5" t="s">
        <v>328</v>
      </c>
      <c r="D56" s="5" t="s">
        <v>58</v>
      </c>
      <c r="E56" s="5">
        <v>237</v>
      </c>
      <c r="F56" s="32">
        <v>625</v>
      </c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>
        <v>50</v>
      </c>
      <c r="T56" s="32">
        <v>1000</v>
      </c>
      <c r="U56" s="32"/>
      <c r="V56" s="32"/>
      <c r="W56" s="32"/>
      <c r="X56" s="32"/>
      <c r="Y56" s="32"/>
      <c r="Z56" s="33">
        <f>SUM(F56,G56:Y56)</f>
        <v>1675</v>
      </c>
    </row>
    <row r="57" spans="1:26" ht="31.5">
      <c r="A57" s="20" t="s">
        <v>376</v>
      </c>
      <c r="B57" s="5" t="s">
        <v>329</v>
      </c>
      <c r="C57" s="5" t="s">
        <v>333</v>
      </c>
      <c r="D57" s="5" t="s">
        <v>374</v>
      </c>
      <c r="E57" s="5" t="s">
        <v>375</v>
      </c>
      <c r="F57" s="32">
        <v>50</v>
      </c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>
        <v>-50</v>
      </c>
      <c r="T57" s="32"/>
      <c r="U57" s="32"/>
      <c r="V57" s="32"/>
      <c r="W57" s="32"/>
      <c r="X57" s="32"/>
      <c r="Y57" s="32"/>
      <c r="Z57" s="33">
        <f>SUM(F57,G57:Y57)</f>
        <v>0</v>
      </c>
    </row>
    <row r="58" spans="1:26" ht="63" hidden="1">
      <c r="A58" s="20" t="s">
        <v>60</v>
      </c>
      <c r="B58" s="5">
        <v>2</v>
      </c>
      <c r="C58" s="5">
        <v>8</v>
      </c>
      <c r="D58" s="5" t="s">
        <v>61</v>
      </c>
      <c r="E58" s="5" t="s">
        <v>343</v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94.5" hidden="1">
      <c r="A59" s="20" t="s">
        <v>62</v>
      </c>
      <c r="B59" s="5">
        <v>2</v>
      </c>
      <c r="C59" s="5">
        <v>8</v>
      </c>
      <c r="D59" s="5" t="s">
        <v>61</v>
      </c>
      <c r="E59" s="5">
        <v>234</v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s="8" customFormat="1" ht="47.25">
      <c r="A60" s="22" t="s">
        <v>63</v>
      </c>
      <c r="B60" s="28" t="s">
        <v>328</v>
      </c>
      <c r="C60" s="28" t="s">
        <v>330</v>
      </c>
      <c r="D60" s="28" t="s">
        <v>3</v>
      </c>
      <c r="E60" s="28" t="s">
        <v>343</v>
      </c>
      <c r="F60" s="29">
        <f>F61+F69+F80</f>
        <v>64177</v>
      </c>
      <c r="G60" s="29">
        <f>G61+G69+G80</f>
        <v>44297</v>
      </c>
      <c r="H60" s="29">
        <f>H61+H69+H80</f>
        <v>0</v>
      </c>
      <c r="I60" s="29">
        <f aca="true" t="shared" si="15" ref="I60:Z60">I61+I69+I80</f>
        <v>0</v>
      </c>
      <c r="J60" s="29">
        <f t="shared" si="15"/>
        <v>0</v>
      </c>
      <c r="K60" s="29">
        <f t="shared" si="15"/>
        <v>0</v>
      </c>
      <c r="L60" s="29">
        <f t="shared" si="15"/>
        <v>0</v>
      </c>
      <c r="M60" s="29">
        <f>M61+M69+M80</f>
        <v>0</v>
      </c>
      <c r="N60" s="29">
        <f>N61+N69+N80</f>
        <v>0</v>
      </c>
      <c r="O60" s="29">
        <f t="shared" si="15"/>
        <v>0</v>
      </c>
      <c r="P60" s="29">
        <f t="shared" si="15"/>
        <v>0</v>
      </c>
      <c r="Q60" s="29">
        <f t="shared" si="15"/>
        <v>0</v>
      </c>
      <c r="R60" s="29">
        <f t="shared" si="15"/>
        <v>0</v>
      </c>
      <c r="S60" s="29">
        <f t="shared" si="15"/>
        <v>0</v>
      </c>
      <c r="T60" s="29">
        <f t="shared" si="15"/>
        <v>-1000</v>
      </c>
      <c r="U60" s="29">
        <f t="shared" si="15"/>
        <v>0</v>
      </c>
      <c r="V60" s="29">
        <f>V61+V69+V80</f>
        <v>0</v>
      </c>
      <c r="W60" s="29">
        <f t="shared" si="15"/>
        <v>0</v>
      </c>
      <c r="X60" s="29">
        <f t="shared" si="15"/>
        <v>0</v>
      </c>
      <c r="Y60" s="29">
        <f t="shared" si="15"/>
        <v>0</v>
      </c>
      <c r="Z60" s="29">
        <f t="shared" si="15"/>
        <v>107474</v>
      </c>
    </row>
    <row r="61" spans="1:26" s="9" customFormat="1" ht="15.75">
      <c r="A61" s="21" t="s">
        <v>64</v>
      </c>
      <c r="B61" s="30" t="s">
        <v>328</v>
      </c>
      <c r="C61" s="30" t="s">
        <v>329</v>
      </c>
      <c r="D61" s="30" t="s">
        <v>3</v>
      </c>
      <c r="E61" s="34" t="s">
        <v>343</v>
      </c>
      <c r="F61" s="31">
        <f>F62</f>
        <v>49460</v>
      </c>
      <c r="G61" s="31">
        <f>G62</f>
        <v>0</v>
      </c>
      <c r="H61" s="31">
        <f aca="true" t="shared" si="16" ref="H61:Z61">H62</f>
        <v>0</v>
      </c>
      <c r="I61" s="31">
        <f t="shared" si="16"/>
        <v>0</v>
      </c>
      <c r="J61" s="31">
        <f t="shared" si="16"/>
        <v>0</v>
      </c>
      <c r="K61" s="31">
        <f t="shared" si="16"/>
        <v>0</v>
      </c>
      <c r="L61" s="31">
        <f t="shared" si="16"/>
        <v>0</v>
      </c>
      <c r="M61" s="31">
        <f t="shared" si="16"/>
        <v>0</v>
      </c>
      <c r="N61" s="31">
        <f t="shared" si="16"/>
        <v>0</v>
      </c>
      <c r="O61" s="31">
        <f t="shared" si="16"/>
        <v>0</v>
      </c>
      <c r="P61" s="31">
        <f t="shared" si="16"/>
        <v>0</v>
      </c>
      <c r="Q61" s="31">
        <f t="shared" si="16"/>
        <v>0</v>
      </c>
      <c r="R61" s="31">
        <f t="shared" si="16"/>
        <v>0</v>
      </c>
      <c r="S61" s="31">
        <f t="shared" si="16"/>
        <v>0</v>
      </c>
      <c r="T61" s="31">
        <f t="shared" si="16"/>
        <v>0</v>
      </c>
      <c r="U61" s="31">
        <f t="shared" si="16"/>
        <v>0</v>
      </c>
      <c r="V61" s="31">
        <f t="shared" si="16"/>
        <v>0</v>
      </c>
      <c r="W61" s="31">
        <f t="shared" si="16"/>
        <v>0</v>
      </c>
      <c r="X61" s="31">
        <f t="shared" si="16"/>
        <v>0</v>
      </c>
      <c r="Y61" s="31">
        <f t="shared" si="16"/>
        <v>0</v>
      </c>
      <c r="Z61" s="31">
        <f t="shared" si="16"/>
        <v>49460</v>
      </c>
    </row>
    <row r="62" spans="1:26" ht="31.5">
      <c r="A62" s="20" t="s">
        <v>65</v>
      </c>
      <c r="B62" s="5" t="s">
        <v>328</v>
      </c>
      <c r="C62" s="5" t="s">
        <v>329</v>
      </c>
      <c r="D62" s="5" t="s">
        <v>66</v>
      </c>
      <c r="E62" s="5" t="s">
        <v>343</v>
      </c>
      <c r="F62" s="32">
        <f>SUM(F63:F68)</f>
        <v>49460</v>
      </c>
      <c r="G62" s="32">
        <f>SUM(G63:G68)</f>
        <v>0</v>
      </c>
      <c r="H62" s="32">
        <f>SUM(H63:H68)</f>
        <v>0</v>
      </c>
      <c r="I62" s="32">
        <f aca="true" t="shared" si="17" ref="I62:Z62">SUM(I63:I68)</f>
        <v>0</v>
      </c>
      <c r="J62" s="32">
        <f t="shared" si="17"/>
        <v>0</v>
      </c>
      <c r="K62" s="32">
        <f t="shared" si="17"/>
        <v>0</v>
      </c>
      <c r="L62" s="32">
        <f t="shared" si="17"/>
        <v>0</v>
      </c>
      <c r="M62" s="32">
        <f>SUM(M63:M68)</f>
        <v>0</v>
      </c>
      <c r="N62" s="32">
        <f>SUM(N63:N68)</f>
        <v>0</v>
      </c>
      <c r="O62" s="32">
        <f t="shared" si="17"/>
        <v>0</v>
      </c>
      <c r="P62" s="32">
        <f t="shared" si="17"/>
        <v>0</v>
      </c>
      <c r="Q62" s="32">
        <f t="shared" si="17"/>
        <v>0</v>
      </c>
      <c r="R62" s="32">
        <f t="shared" si="17"/>
        <v>0</v>
      </c>
      <c r="S62" s="32">
        <f t="shared" si="17"/>
        <v>0</v>
      </c>
      <c r="T62" s="32">
        <f t="shared" si="17"/>
        <v>0</v>
      </c>
      <c r="U62" s="32">
        <f t="shared" si="17"/>
        <v>0</v>
      </c>
      <c r="V62" s="32">
        <f>SUM(V63:V68)</f>
        <v>0</v>
      </c>
      <c r="W62" s="32">
        <f t="shared" si="17"/>
        <v>0</v>
      </c>
      <c r="X62" s="32">
        <f t="shared" si="17"/>
        <v>0</v>
      </c>
      <c r="Y62" s="32">
        <f t="shared" si="17"/>
        <v>0</v>
      </c>
      <c r="Z62" s="32">
        <f t="shared" si="17"/>
        <v>49460</v>
      </c>
    </row>
    <row r="63" spans="1:26" ht="15.75">
      <c r="A63" s="20" t="s">
        <v>67</v>
      </c>
      <c r="B63" s="5" t="s">
        <v>328</v>
      </c>
      <c r="C63" s="5" t="s">
        <v>329</v>
      </c>
      <c r="D63" s="5" t="s">
        <v>66</v>
      </c>
      <c r="E63" s="5">
        <v>220</v>
      </c>
      <c r="F63" s="32">
        <v>1218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>
        <v>19</v>
      </c>
      <c r="U63" s="32"/>
      <c r="V63" s="32"/>
      <c r="W63" s="32"/>
      <c r="X63" s="32"/>
      <c r="Y63" s="32"/>
      <c r="Z63" s="33">
        <f aca="true" t="shared" si="18" ref="Z63:Z68">SUM(F63,G63:Y63)</f>
        <v>1237</v>
      </c>
    </row>
    <row r="64" spans="1:26" ht="31.5">
      <c r="A64" s="20" t="s">
        <v>68</v>
      </c>
      <c r="B64" s="5" t="s">
        <v>328</v>
      </c>
      <c r="C64" s="5" t="s">
        <v>329</v>
      </c>
      <c r="D64" s="5" t="s">
        <v>66</v>
      </c>
      <c r="E64" s="5">
        <v>221</v>
      </c>
      <c r="F64" s="32">
        <v>2499</v>
      </c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>
        <v>130</v>
      </c>
      <c r="U64" s="32"/>
      <c r="V64" s="32"/>
      <c r="W64" s="32"/>
      <c r="X64" s="32"/>
      <c r="Y64" s="32"/>
      <c r="Z64" s="33">
        <f t="shared" si="18"/>
        <v>2629</v>
      </c>
    </row>
    <row r="65" spans="1:26" ht="63">
      <c r="A65" s="20" t="s">
        <v>69</v>
      </c>
      <c r="B65" s="5" t="s">
        <v>328</v>
      </c>
      <c r="C65" s="5" t="s">
        <v>329</v>
      </c>
      <c r="D65" s="5" t="s">
        <v>66</v>
      </c>
      <c r="E65" s="5">
        <v>239</v>
      </c>
      <c r="F65" s="32">
        <v>25342</v>
      </c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>
        <v>1826</v>
      </c>
      <c r="U65" s="32"/>
      <c r="V65" s="32"/>
      <c r="W65" s="32"/>
      <c r="X65" s="32"/>
      <c r="Y65" s="32"/>
      <c r="Z65" s="33">
        <f t="shared" si="18"/>
        <v>27168</v>
      </c>
    </row>
    <row r="66" spans="1:26" ht="15.75">
      <c r="A66" s="20" t="s">
        <v>70</v>
      </c>
      <c r="B66" s="5" t="s">
        <v>328</v>
      </c>
      <c r="C66" s="5" t="s">
        <v>329</v>
      </c>
      <c r="D66" s="5" t="s">
        <v>66</v>
      </c>
      <c r="E66" s="5">
        <v>240</v>
      </c>
      <c r="F66" s="32">
        <v>3397</v>
      </c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>
        <v>162</v>
      </c>
      <c r="U66" s="32"/>
      <c r="V66" s="32"/>
      <c r="W66" s="32"/>
      <c r="X66" s="32"/>
      <c r="Y66" s="32"/>
      <c r="Z66" s="33">
        <f t="shared" si="18"/>
        <v>3559</v>
      </c>
    </row>
    <row r="67" spans="1:26" ht="94.5">
      <c r="A67" s="20" t="s">
        <v>71</v>
      </c>
      <c r="B67" s="5" t="s">
        <v>328</v>
      </c>
      <c r="C67" s="5" t="s">
        <v>329</v>
      </c>
      <c r="D67" s="5" t="s">
        <v>66</v>
      </c>
      <c r="E67" s="5">
        <v>253</v>
      </c>
      <c r="F67" s="32">
        <v>15657</v>
      </c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>
        <v>-2171</v>
      </c>
      <c r="U67" s="32"/>
      <c r="V67" s="32"/>
      <c r="W67" s="32"/>
      <c r="X67" s="32"/>
      <c r="Y67" s="32"/>
      <c r="Z67" s="33">
        <f t="shared" si="18"/>
        <v>13486</v>
      </c>
    </row>
    <row r="68" spans="1:26" ht="63">
      <c r="A68" s="20" t="s">
        <v>72</v>
      </c>
      <c r="B68" s="5" t="s">
        <v>328</v>
      </c>
      <c r="C68" s="5" t="s">
        <v>329</v>
      </c>
      <c r="D68" s="5" t="s">
        <v>66</v>
      </c>
      <c r="E68" s="5">
        <v>472</v>
      </c>
      <c r="F68" s="32">
        <v>1347</v>
      </c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>
        <v>34</v>
      </c>
      <c r="U68" s="32"/>
      <c r="V68" s="32"/>
      <c r="W68" s="32"/>
      <c r="X68" s="32"/>
      <c r="Y68" s="32"/>
      <c r="Z68" s="33">
        <f t="shared" si="18"/>
        <v>1381</v>
      </c>
    </row>
    <row r="69" spans="1:26" s="9" customFormat="1" ht="78.75">
      <c r="A69" s="21" t="s">
        <v>73</v>
      </c>
      <c r="B69" s="30" t="s">
        <v>328</v>
      </c>
      <c r="C69" s="30" t="s">
        <v>332</v>
      </c>
      <c r="D69" s="30" t="s">
        <v>3</v>
      </c>
      <c r="E69" s="30" t="s">
        <v>343</v>
      </c>
      <c r="F69" s="31">
        <f>F70+F75+F78</f>
        <v>9652</v>
      </c>
      <c r="G69" s="31">
        <f aca="true" t="shared" si="19" ref="G69:Y69">G70+G75+G78</f>
        <v>44297</v>
      </c>
      <c r="H69" s="31">
        <f t="shared" si="19"/>
        <v>0</v>
      </c>
      <c r="I69" s="31">
        <f t="shared" si="19"/>
        <v>0</v>
      </c>
      <c r="J69" s="31">
        <f t="shared" si="19"/>
        <v>0</v>
      </c>
      <c r="K69" s="31">
        <f t="shared" si="19"/>
        <v>0</v>
      </c>
      <c r="L69" s="31">
        <f t="shared" si="19"/>
        <v>0</v>
      </c>
      <c r="M69" s="31">
        <f>M70+M75+M78</f>
        <v>0</v>
      </c>
      <c r="N69" s="31">
        <f>N70+N75+N78</f>
        <v>0</v>
      </c>
      <c r="O69" s="31">
        <f t="shared" si="19"/>
        <v>0</v>
      </c>
      <c r="P69" s="31">
        <f t="shared" si="19"/>
        <v>0</v>
      </c>
      <c r="Q69" s="31">
        <f t="shared" si="19"/>
        <v>0</v>
      </c>
      <c r="R69" s="31">
        <f t="shared" si="19"/>
        <v>0</v>
      </c>
      <c r="S69" s="31">
        <f t="shared" si="19"/>
        <v>0</v>
      </c>
      <c r="T69" s="31">
        <f t="shared" si="19"/>
        <v>-1000</v>
      </c>
      <c r="U69" s="31">
        <f t="shared" si="19"/>
        <v>0</v>
      </c>
      <c r="V69" s="31">
        <f t="shared" si="19"/>
        <v>0</v>
      </c>
      <c r="W69" s="31">
        <f t="shared" si="19"/>
        <v>0</v>
      </c>
      <c r="X69" s="31">
        <f t="shared" si="19"/>
        <v>0</v>
      </c>
      <c r="Y69" s="31">
        <f t="shared" si="19"/>
        <v>0</v>
      </c>
      <c r="Z69" s="33">
        <f>SUM(F69,G69:X69)</f>
        <v>52949</v>
      </c>
    </row>
    <row r="70" spans="1:26" ht="31.5">
      <c r="A70" s="20" t="s">
        <v>65</v>
      </c>
      <c r="B70" s="5" t="s">
        <v>328</v>
      </c>
      <c r="C70" s="5" t="s">
        <v>332</v>
      </c>
      <c r="D70" s="5" t="s">
        <v>66</v>
      </c>
      <c r="E70" s="5" t="s">
        <v>343</v>
      </c>
      <c r="F70" s="32">
        <f>SUM(F71:F74)</f>
        <v>6652</v>
      </c>
      <c r="G70" s="32">
        <f>SUM(G71:G74)</f>
        <v>0</v>
      </c>
      <c r="H70" s="32">
        <f>SUM(H71:H74)</f>
        <v>0</v>
      </c>
      <c r="I70" s="32">
        <f aca="true" t="shared" si="20" ref="I70:Z70">SUM(I71:I74)</f>
        <v>0</v>
      </c>
      <c r="J70" s="32">
        <f t="shared" si="20"/>
        <v>0</v>
      </c>
      <c r="K70" s="32">
        <f t="shared" si="20"/>
        <v>0</v>
      </c>
      <c r="L70" s="32">
        <f t="shared" si="20"/>
        <v>0</v>
      </c>
      <c r="M70" s="32">
        <f>SUM(M71:M74)</f>
        <v>0</v>
      </c>
      <c r="N70" s="32">
        <f>SUM(N71:N74)</f>
        <v>0</v>
      </c>
      <c r="O70" s="32">
        <f t="shared" si="20"/>
        <v>0</v>
      </c>
      <c r="P70" s="32">
        <f t="shared" si="20"/>
        <v>0</v>
      </c>
      <c r="Q70" s="32">
        <f t="shared" si="20"/>
        <v>0</v>
      </c>
      <c r="R70" s="32">
        <f t="shared" si="20"/>
        <v>0</v>
      </c>
      <c r="S70" s="32">
        <f t="shared" si="20"/>
        <v>0</v>
      </c>
      <c r="T70" s="32">
        <f t="shared" si="20"/>
        <v>0</v>
      </c>
      <c r="U70" s="32">
        <f t="shared" si="20"/>
        <v>0</v>
      </c>
      <c r="V70" s="32">
        <f>SUM(V71:V74)</f>
        <v>0</v>
      </c>
      <c r="W70" s="32">
        <f t="shared" si="20"/>
        <v>0</v>
      </c>
      <c r="X70" s="32">
        <f t="shared" si="20"/>
        <v>0</v>
      </c>
      <c r="Y70" s="32">
        <f t="shared" si="20"/>
        <v>0</v>
      </c>
      <c r="Z70" s="32">
        <f t="shared" si="20"/>
        <v>6652</v>
      </c>
    </row>
    <row r="71" spans="1:26" ht="15.75">
      <c r="A71" s="20" t="s">
        <v>67</v>
      </c>
      <c r="B71" s="5" t="s">
        <v>328</v>
      </c>
      <c r="C71" s="5" t="s">
        <v>332</v>
      </c>
      <c r="D71" s="5" t="s">
        <v>66</v>
      </c>
      <c r="E71" s="5">
        <v>220</v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3">
        <f>SUM(F71,G71:Y71)</f>
        <v>0</v>
      </c>
    </row>
    <row r="72" spans="1:26" ht="31.5">
      <c r="A72" s="20" t="s">
        <v>68</v>
      </c>
      <c r="B72" s="5" t="s">
        <v>328</v>
      </c>
      <c r="C72" s="5" t="s">
        <v>332</v>
      </c>
      <c r="D72" s="5" t="s">
        <v>66</v>
      </c>
      <c r="E72" s="5">
        <v>221</v>
      </c>
      <c r="F72" s="32">
        <v>48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3">
        <f>SUM(F72,G72:Y72)</f>
        <v>48</v>
      </c>
    </row>
    <row r="73" spans="1:26" ht="15.75">
      <c r="A73" s="20" t="s">
        <v>70</v>
      </c>
      <c r="B73" s="5" t="s">
        <v>328</v>
      </c>
      <c r="C73" s="5" t="s">
        <v>332</v>
      </c>
      <c r="D73" s="5" t="s">
        <v>66</v>
      </c>
      <c r="E73" s="5">
        <v>240</v>
      </c>
      <c r="F73" s="32">
        <v>5350</v>
      </c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3">
        <f>SUM(F73,G73:Y73)</f>
        <v>5350</v>
      </c>
    </row>
    <row r="74" spans="1:26" ht="94.5">
      <c r="A74" s="20" t="s">
        <v>71</v>
      </c>
      <c r="B74" s="5" t="s">
        <v>328</v>
      </c>
      <c r="C74" s="5" t="s">
        <v>332</v>
      </c>
      <c r="D74" s="5" t="s">
        <v>66</v>
      </c>
      <c r="E74" s="5">
        <v>253</v>
      </c>
      <c r="F74" s="32">
        <v>1254</v>
      </c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3">
        <f>SUM(F74,G74:Y74)</f>
        <v>1254</v>
      </c>
    </row>
    <row r="75" spans="1:26" ht="78.75">
      <c r="A75" s="20" t="s">
        <v>74</v>
      </c>
      <c r="B75" s="5" t="s">
        <v>328</v>
      </c>
      <c r="C75" s="5" t="s">
        <v>332</v>
      </c>
      <c r="D75" s="5" t="s">
        <v>75</v>
      </c>
      <c r="E75" s="5" t="s">
        <v>343</v>
      </c>
      <c r="F75" s="32">
        <f>F76</f>
        <v>2000</v>
      </c>
      <c r="G75" s="32">
        <f>G76</f>
        <v>44297</v>
      </c>
      <c r="H75" s="32">
        <f aca="true" t="shared" si="21" ref="H75:Z75">H76</f>
        <v>0</v>
      </c>
      <c r="I75" s="32">
        <f t="shared" si="21"/>
        <v>0</v>
      </c>
      <c r="J75" s="32">
        <f t="shared" si="21"/>
        <v>0</v>
      </c>
      <c r="K75" s="32">
        <f t="shared" si="21"/>
        <v>0</v>
      </c>
      <c r="L75" s="32">
        <f t="shared" si="21"/>
        <v>0</v>
      </c>
      <c r="M75" s="32">
        <f t="shared" si="21"/>
        <v>0</v>
      </c>
      <c r="N75" s="32">
        <f t="shared" si="21"/>
        <v>0</v>
      </c>
      <c r="O75" s="32">
        <f t="shared" si="21"/>
        <v>0</v>
      </c>
      <c r="P75" s="32">
        <f t="shared" si="21"/>
        <v>0</v>
      </c>
      <c r="Q75" s="32">
        <f t="shared" si="21"/>
        <v>0</v>
      </c>
      <c r="R75" s="32">
        <f t="shared" si="21"/>
        <v>0</v>
      </c>
      <c r="S75" s="32">
        <f t="shared" si="21"/>
        <v>0</v>
      </c>
      <c r="T75" s="32">
        <f t="shared" si="21"/>
        <v>0</v>
      </c>
      <c r="U75" s="32">
        <f t="shared" si="21"/>
        <v>0</v>
      </c>
      <c r="V75" s="32">
        <f t="shared" si="21"/>
        <v>0</v>
      </c>
      <c r="W75" s="32">
        <f t="shared" si="21"/>
        <v>0</v>
      </c>
      <c r="X75" s="32">
        <f t="shared" si="21"/>
        <v>0</v>
      </c>
      <c r="Y75" s="32">
        <f t="shared" si="21"/>
        <v>0</v>
      </c>
      <c r="Z75" s="32">
        <f t="shared" si="21"/>
        <v>46297</v>
      </c>
    </row>
    <row r="76" spans="1:26" ht="77.25" customHeight="1">
      <c r="A76" s="20" t="s">
        <v>76</v>
      </c>
      <c r="B76" s="5" t="s">
        <v>328</v>
      </c>
      <c r="C76" s="5" t="s">
        <v>332</v>
      </c>
      <c r="D76" s="5" t="s">
        <v>75</v>
      </c>
      <c r="E76" s="5">
        <v>260</v>
      </c>
      <c r="F76" s="32">
        <v>2000</v>
      </c>
      <c r="G76" s="32">
        <v>44297</v>
      </c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3">
        <f>SUM(F76,G76:Y76)</f>
        <v>46297</v>
      </c>
    </row>
    <row r="77" spans="1:26" ht="94.5" hidden="1">
      <c r="A77" s="20" t="s">
        <v>76</v>
      </c>
      <c r="B77" s="5" t="s">
        <v>328</v>
      </c>
      <c r="C77" s="5">
        <v>9</v>
      </c>
      <c r="D77" s="5" t="s">
        <v>75</v>
      </c>
      <c r="E77" s="5">
        <v>260</v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31.5">
      <c r="A78" s="20" t="s">
        <v>77</v>
      </c>
      <c r="B78" s="5" t="s">
        <v>328</v>
      </c>
      <c r="C78" s="5" t="s">
        <v>332</v>
      </c>
      <c r="D78" s="5" t="s">
        <v>78</v>
      </c>
      <c r="E78" s="5" t="s">
        <v>343</v>
      </c>
      <c r="F78" s="32">
        <f>F79</f>
        <v>1000</v>
      </c>
      <c r="G78" s="32">
        <f aca="true" t="shared" si="22" ref="G78:Z78">G79</f>
        <v>0</v>
      </c>
      <c r="H78" s="32">
        <f t="shared" si="22"/>
        <v>0</v>
      </c>
      <c r="I78" s="32">
        <f t="shared" si="22"/>
        <v>0</v>
      </c>
      <c r="J78" s="32">
        <f t="shared" si="22"/>
        <v>0</v>
      </c>
      <c r="K78" s="32">
        <f t="shared" si="22"/>
        <v>0</v>
      </c>
      <c r="L78" s="32">
        <f t="shared" si="22"/>
        <v>0</v>
      </c>
      <c r="M78" s="32">
        <f t="shared" si="22"/>
        <v>0</v>
      </c>
      <c r="N78" s="32">
        <f t="shared" si="22"/>
        <v>0</v>
      </c>
      <c r="O78" s="32">
        <f t="shared" si="22"/>
        <v>0</v>
      </c>
      <c r="P78" s="32">
        <f t="shared" si="22"/>
        <v>0</v>
      </c>
      <c r="Q78" s="32">
        <f t="shared" si="22"/>
        <v>0</v>
      </c>
      <c r="R78" s="32">
        <f t="shared" si="22"/>
        <v>0</v>
      </c>
      <c r="S78" s="32">
        <f t="shared" si="22"/>
        <v>0</v>
      </c>
      <c r="T78" s="32">
        <f t="shared" si="22"/>
        <v>-1000</v>
      </c>
      <c r="U78" s="32">
        <f t="shared" si="22"/>
        <v>0</v>
      </c>
      <c r="V78" s="32">
        <f t="shared" si="22"/>
        <v>0</v>
      </c>
      <c r="W78" s="32">
        <f t="shared" si="22"/>
        <v>0</v>
      </c>
      <c r="X78" s="32">
        <f t="shared" si="22"/>
        <v>0</v>
      </c>
      <c r="Y78" s="32">
        <f t="shared" si="22"/>
        <v>0</v>
      </c>
      <c r="Z78" s="32">
        <f t="shared" si="22"/>
        <v>0</v>
      </c>
    </row>
    <row r="79" spans="1:26" ht="63">
      <c r="A79" s="20" t="s">
        <v>79</v>
      </c>
      <c r="B79" s="5" t="s">
        <v>328</v>
      </c>
      <c r="C79" s="5" t="s">
        <v>332</v>
      </c>
      <c r="D79" s="5" t="s">
        <v>78</v>
      </c>
      <c r="E79" s="5">
        <v>261</v>
      </c>
      <c r="F79" s="32">
        <v>1000</v>
      </c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>
        <v>-1000</v>
      </c>
      <c r="U79" s="32"/>
      <c r="V79" s="32"/>
      <c r="W79" s="32"/>
      <c r="X79" s="32"/>
      <c r="Y79" s="32"/>
      <c r="Z79" s="33">
        <f>SUM(F79,G79:Y79)</f>
        <v>0</v>
      </c>
    </row>
    <row r="80" spans="1:26" s="9" customFormat="1" ht="47.25">
      <c r="A80" s="21" t="s">
        <v>80</v>
      </c>
      <c r="B80" s="30" t="s">
        <v>328</v>
      </c>
      <c r="C80" s="30">
        <v>10</v>
      </c>
      <c r="D80" s="30" t="s">
        <v>3</v>
      </c>
      <c r="E80" s="30" t="s">
        <v>343</v>
      </c>
      <c r="F80" s="31">
        <f>F81</f>
        <v>5065</v>
      </c>
      <c r="G80" s="31">
        <f>G81</f>
        <v>0</v>
      </c>
      <c r="H80" s="31">
        <f aca="true" t="shared" si="23" ref="H80:Z80">H81</f>
        <v>0</v>
      </c>
      <c r="I80" s="31">
        <f t="shared" si="23"/>
        <v>0</v>
      </c>
      <c r="J80" s="31">
        <f t="shared" si="23"/>
        <v>0</v>
      </c>
      <c r="K80" s="31">
        <f t="shared" si="23"/>
        <v>0</v>
      </c>
      <c r="L80" s="31">
        <f t="shared" si="23"/>
        <v>0</v>
      </c>
      <c r="M80" s="31">
        <f t="shared" si="23"/>
        <v>0</v>
      </c>
      <c r="N80" s="31">
        <f t="shared" si="23"/>
        <v>0</v>
      </c>
      <c r="O80" s="31">
        <f t="shared" si="23"/>
        <v>0</v>
      </c>
      <c r="P80" s="31">
        <f t="shared" si="23"/>
        <v>0</v>
      </c>
      <c r="Q80" s="31">
        <f t="shared" si="23"/>
        <v>0</v>
      </c>
      <c r="R80" s="31">
        <f t="shared" si="23"/>
        <v>0</v>
      </c>
      <c r="S80" s="31">
        <f t="shared" si="23"/>
        <v>0</v>
      </c>
      <c r="T80" s="31">
        <f t="shared" si="23"/>
        <v>0</v>
      </c>
      <c r="U80" s="31">
        <f t="shared" si="23"/>
        <v>0</v>
      </c>
      <c r="V80" s="31">
        <f t="shared" si="23"/>
        <v>0</v>
      </c>
      <c r="W80" s="31">
        <f t="shared" si="23"/>
        <v>0</v>
      </c>
      <c r="X80" s="31">
        <f t="shared" si="23"/>
        <v>0</v>
      </c>
      <c r="Y80" s="31">
        <f t="shared" si="23"/>
        <v>0</v>
      </c>
      <c r="Z80" s="31">
        <f t="shared" si="23"/>
        <v>5065</v>
      </c>
    </row>
    <row r="81" spans="1:26" ht="31.5">
      <c r="A81" s="20" t="s">
        <v>65</v>
      </c>
      <c r="B81" s="5" t="s">
        <v>328</v>
      </c>
      <c r="C81" s="5">
        <v>10</v>
      </c>
      <c r="D81" s="5" t="s">
        <v>66</v>
      </c>
      <c r="E81" s="5" t="s">
        <v>343</v>
      </c>
      <c r="F81" s="32">
        <f>SUM(F82:F86)</f>
        <v>5065</v>
      </c>
      <c r="G81" s="32">
        <f>SUM(G82:G86)</f>
        <v>0</v>
      </c>
      <c r="H81" s="32">
        <f>SUM(H82:H86)</f>
        <v>0</v>
      </c>
      <c r="I81" s="32">
        <f aca="true" t="shared" si="24" ref="I81:Z81">SUM(I82:I86)</f>
        <v>0</v>
      </c>
      <c r="J81" s="32">
        <f t="shared" si="24"/>
        <v>0</v>
      </c>
      <c r="K81" s="32">
        <f t="shared" si="24"/>
        <v>0</v>
      </c>
      <c r="L81" s="32">
        <f t="shared" si="24"/>
        <v>0</v>
      </c>
      <c r="M81" s="32">
        <f>SUM(M82:M86)</f>
        <v>0</v>
      </c>
      <c r="N81" s="32">
        <f>SUM(N82:N86)</f>
        <v>0</v>
      </c>
      <c r="O81" s="32">
        <f t="shared" si="24"/>
        <v>0</v>
      </c>
      <c r="P81" s="32">
        <f t="shared" si="24"/>
        <v>0</v>
      </c>
      <c r="Q81" s="32">
        <f t="shared" si="24"/>
        <v>0</v>
      </c>
      <c r="R81" s="32">
        <f t="shared" si="24"/>
        <v>0</v>
      </c>
      <c r="S81" s="32">
        <f t="shared" si="24"/>
        <v>0</v>
      </c>
      <c r="T81" s="32">
        <f t="shared" si="24"/>
        <v>0</v>
      </c>
      <c r="U81" s="32">
        <f t="shared" si="24"/>
        <v>0</v>
      </c>
      <c r="V81" s="32">
        <f>SUM(V82:V86)</f>
        <v>0</v>
      </c>
      <c r="W81" s="32">
        <f t="shared" si="24"/>
        <v>0</v>
      </c>
      <c r="X81" s="32">
        <f t="shared" si="24"/>
        <v>0</v>
      </c>
      <c r="Y81" s="32">
        <f t="shared" si="24"/>
        <v>0</v>
      </c>
      <c r="Z81" s="32">
        <f t="shared" si="24"/>
        <v>5065</v>
      </c>
    </row>
    <row r="82" spans="1:26" ht="15.75">
      <c r="A82" s="20" t="s">
        <v>67</v>
      </c>
      <c r="B82" s="5" t="s">
        <v>328</v>
      </c>
      <c r="C82" s="5">
        <v>10</v>
      </c>
      <c r="D82" s="5" t="s">
        <v>66</v>
      </c>
      <c r="E82" s="5">
        <v>220</v>
      </c>
      <c r="F82" s="32">
        <v>81</v>
      </c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>
        <v>-31</v>
      </c>
      <c r="U82" s="32"/>
      <c r="V82" s="32"/>
      <c r="W82" s="32"/>
      <c r="X82" s="32"/>
      <c r="Y82" s="32"/>
      <c r="Z82" s="33">
        <f>SUM(F82,G82:Y82)</f>
        <v>50</v>
      </c>
    </row>
    <row r="83" spans="1:26" ht="31.5">
      <c r="A83" s="20" t="s">
        <v>68</v>
      </c>
      <c r="B83" s="5" t="s">
        <v>328</v>
      </c>
      <c r="C83" s="5">
        <v>10</v>
      </c>
      <c r="D83" s="5" t="s">
        <v>66</v>
      </c>
      <c r="E83" s="5">
        <v>221</v>
      </c>
      <c r="F83" s="32">
        <v>306</v>
      </c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>
        <v>-306</v>
      </c>
      <c r="U83" s="32"/>
      <c r="V83" s="32"/>
      <c r="W83" s="32"/>
      <c r="X83" s="32"/>
      <c r="Y83" s="32"/>
      <c r="Z83" s="33">
        <f>SUM(F83,G83:Y83)</f>
        <v>0</v>
      </c>
    </row>
    <row r="84" spans="1:26" ht="63">
      <c r="A84" s="20" t="s">
        <v>69</v>
      </c>
      <c r="B84" s="5" t="s">
        <v>328</v>
      </c>
      <c r="C84" s="5">
        <v>10</v>
      </c>
      <c r="D84" s="5" t="s">
        <v>66</v>
      </c>
      <c r="E84" s="5">
        <v>239</v>
      </c>
      <c r="F84" s="32">
        <v>4403</v>
      </c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>
        <v>368</v>
      </c>
      <c r="U84" s="32"/>
      <c r="V84" s="32"/>
      <c r="W84" s="32"/>
      <c r="X84" s="32"/>
      <c r="Y84" s="32"/>
      <c r="Z84" s="33">
        <f>SUM(F84,G84:Y84)</f>
        <v>4771</v>
      </c>
    </row>
    <row r="85" spans="1:26" ht="15.75">
      <c r="A85" s="20" t="s">
        <v>70</v>
      </c>
      <c r="B85" s="5" t="s">
        <v>328</v>
      </c>
      <c r="C85" s="5">
        <v>10</v>
      </c>
      <c r="D85" s="5" t="s">
        <v>66</v>
      </c>
      <c r="E85" s="5">
        <v>240</v>
      </c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3">
        <f>SUM(F85,G85:Y85)</f>
        <v>0</v>
      </c>
    </row>
    <row r="86" spans="1:26" ht="94.5">
      <c r="A86" s="20" t="s">
        <v>71</v>
      </c>
      <c r="B86" s="5" t="s">
        <v>328</v>
      </c>
      <c r="C86" s="5">
        <v>10</v>
      </c>
      <c r="D86" s="5" t="s">
        <v>66</v>
      </c>
      <c r="E86" s="5">
        <v>253</v>
      </c>
      <c r="F86" s="32">
        <v>275</v>
      </c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>
        <v>-31</v>
      </c>
      <c r="U86" s="32"/>
      <c r="V86" s="32"/>
      <c r="W86" s="32"/>
      <c r="X86" s="32"/>
      <c r="Y86" s="32"/>
      <c r="Z86" s="33">
        <f>SUM(F86,G86:Y86)</f>
        <v>244</v>
      </c>
    </row>
    <row r="87" spans="1:26" ht="63" hidden="1">
      <c r="A87" s="20" t="s">
        <v>81</v>
      </c>
      <c r="B87" s="5">
        <v>3</v>
      </c>
      <c r="C87" s="5">
        <v>13</v>
      </c>
      <c r="D87" s="5" t="s">
        <v>3</v>
      </c>
      <c r="E87" s="5">
        <v>0</v>
      </c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78.75" hidden="1">
      <c r="A88" s="20" t="s">
        <v>82</v>
      </c>
      <c r="B88" s="5">
        <v>3</v>
      </c>
      <c r="C88" s="5">
        <v>13</v>
      </c>
      <c r="D88" s="5" t="s">
        <v>83</v>
      </c>
      <c r="E88" s="5">
        <v>0</v>
      </c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5.75" hidden="1">
      <c r="A89" s="20" t="s">
        <v>84</v>
      </c>
      <c r="B89" s="5">
        <v>3</v>
      </c>
      <c r="C89" s="5">
        <v>13</v>
      </c>
      <c r="D89" s="5" t="s">
        <v>83</v>
      </c>
      <c r="E89" s="5">
        <v>197</v>
      </c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94.5" hidden="1">
      <c r="A90" s="20" t="s">
        <v>85</v>
      </c>
      <c r="B90" s="5">
        <v>3</v>
      </c>
      <c r="C90" s="5">
        <v>13</v>
      </c>
      <c r="D90" s="5" t="s">
        <v>86</v>
      </c>
      <c r="E90" s="5">
        <v>0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31.5" hidden="1">
      <c r="A91" s="20" t="s">
        <v>87</v>
      </c>
      <c r="B91" s="5">
        <v>3</v>
      </c>
      <c r="C91" s="5">
        <v>13</v>
      </c>
      <c r="D91" s="5" t="s">
        <v>86</v>
      </c>
      <c r="E91" s="5">
        <v>216</v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47.25" hidden="1">
      <c r="A92" s="20" t="s">
        <v>47</v>
      </c>
      <c r="B92" s="5">
        <v>3</v>
      </c>
      <c r="C92" s="5">
        <v>13</v>
      </c>
      <c r="D92" s="5" t="s">
        <v>48</v>
      </c>
      <c r="E92" s="5">
        <v>0</v>
      </c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26" hidden="1">
      <c r="A93" s="20" t="s">
        <v>49</v>
      </c>
      <c r="B93" s="5">
        <v>3</v>
      </c>
      <c r="C93" s="5">
        <v>13</v>
      </c>
      <c r="D93" s="5" t="s">
        <v>48</v>
      </c>
      <c r="E93" s="5">
        <v>515</v>
      </c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31.5" hidden="1">
      <c r="A94" s="20" t="s">
        <v>52</v>
      </c>
      <c r="B94" s="5">
        <v>3</v>
      </c>
      <c r="C94" s="5">
        <v>13</v>
      </c>
      <c r="D94" s="5" t="s">
        <v>53</v>
      </c>
      <c r="E94" s="5">
        <v>0</v>
      </c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31.5" hidden="1">
      <c r="A95" s="20" t="s">
        <v>40</v>
      </c>
      <c r="B95" s="5">
        <v>3</v>
      </c>
      <c r="C95" s="5">
        <v>13</v>
      </c>
      <c r="D95" s="5" t="s">
        <v>53</v>
      </c>
      <c r="E95" s="5">
        <v>213</v>
      </c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10.25" hidden="1">
      <c r="A96" s="20" t="s">
        <v>88</v>
      </c>
      <c r="B96" s="5">
        <v>3</v>
      </c>
      <c r="C96" s="5">
        <v>13</v>
      </c>
      <c r="D96" s="5" t="s">
        <v>53</v>
      </c>
      <c r="E96" s="5">
        <v>260</v>
      </c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31.5" hidden="1">
      <c r="A97" s="20" t="s">
        <v>41</v>
      </c>
      <c r="B97" s="5">
        <v>3</v>
      </c>
      <c r="C97" s="5">
        <v>13</v>
      </c>
      <c r="D97" s="5" t="s">
        <v>42</v>
      </c>
      <c r="E97" s="5">
        <v>0</v>
      </c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31.5" hidden="1">
      <c r="A98" s="20" t="s">
        <v>43</v>
      </c>
      <c r="B98" s="5">
        <v>3</v>
      </c>
      <c r="C98" s="5">
        <v>13</v>
      </c>
      <c r="D98" s="5" t="s">
        <v>44</v>
      </c>
      <c r="E98" s="5">
        <v>214</v>
      </c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s="8" customFormat="1" ht="15.75">
      <c r="A99" s="22" t="s">
        <v>89</v>
      </c>
      <c r="B99" s="28" t="s">
        <v>338</v>
      </c>
      <c r="C99" s="28" t="s">
        <v>330</v>
      </c>
      <c r="D99" s="28" t="s">
        <v>3</v>
      </c>
      <c r="E99" s="28" t="s">
        <v>343</v>
      </c>
      <c r="F99" s="29">
        <f>F110+F117+F125</f>
        <v>324085</v>
      </c>
      <c r="G99" s="29">
        <f>G110+G117+G125</f>
        <v>0</v>
      </c>
      <c r="H99" s="29">
        <f>H110+H117+H125</f>
        <v>0</v>
      </c>
      <c r="I99" s="29">
        <f aca="true" t="shared" si="25" ref="I99:Z99">I110+I117+I125</f>
        <v>0</v>
      </c>
      <c r="J99" s="29">
        <f t="shared" si="25"/>
        <v>0</v>
      </c>
      <c r="K99" s="29">
        <f t="shared" si="25"/>
        <v>0</v>
      </c>
      <c r="L99" s="29">
        <f t="shared" si="25"/>
        <v>0</v>
      </c>
      <c r="M99" s="29">
        <f>M110+M117+M125</f>
        <v>0</v>
      </c>
      <c r="N99" s="29">
        <f>N110+N117+N125</f>
        <v>0</v>
      </c>
      <c r="O99" s="29">
        <f t="shared" si="25"/>
        <v>19000</v>
      </c>
      <c r="P99" s="29">
        <f t="shared" si="25"/>
        <v>0</v>
      </c>
      <c r="Q99" s="29">
        <f t="shared" si="25"/>
        <v>0</v>
      </c>
      <c r="R99" s="29">
        <f t="shared" si="25"/>
        <v>0</v>
      </c>
      <c r="S99" s="29">
        <f t="shared" si="25"/>
        <v>0</v>
      </c>
      <c r="T99" s="29">
        <f t="shared" si="25"/>
        <v>0</v>
      </c>
      <c r="U99" s="29">
        <f t="shared" si="25"/>
        <v>0</v>
      </c>
      <c r="V99" s="29">
        <f>V110+V117+V125</f>
        <v>0</v>
      </c>
      <c r="W99" s="29">
        <f t="shared" si="25"/>
        <v>-228000</v>
      </c>
      <c r="X99" s="29">
        <f t="shared" si="25"/>
        <v>0</v>
      </c>
      <c r="Y99" s="29">
        <f t="shared" si="25"/>
        <v>0</v>
      </c>
      <c r="Z99" s="29">
        <f t="shared" si="25"/>
        <v>115085</v>
      </c>
    </row>
    <row r="100" spans="1:26" ht="15.75" hidden="1">
      <c r="A100" s="20" t="s">
        <v>90</v>
      </c>
      <c r="B100" s="5" t="s">
        <v>338</v>
      </c>
      <c r="C100" s="5" t="s">
        <v>329</v>
      </c>
      <c r="D100" s="5" t="s">
        <v>3</v>
      </c>
      <c r="E100" s="5" t="s">
        <v>343</v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78.75" hidden="1">
      <c r="A101" s="20" t="s">
        <v>91</v>
      </c>
      <c r="B101" s="5" t="s">
        <v>338</v>
      </c>
      <c r="C101" s="5" t="s">
        <v>329</v>
      </c>
      <c r="D101" s="5" t="s">
        <v>92</v>
      </c>
      <c r="E101" s="5" t="s">
        <v>343</v>
      </c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63" hidden="1">
      <c r="A102" s="20" t="s">
        <v>93</v>
      </c>
      <c r="B102" s="5" t="s">
        <v>338</v>
      </c>
      <c r="C102" s="5" t="s">
        <v>329</v>
      </c>
      <c r="D102" s="5" t="s">
        <v>94</v>
      </c>
      <c r="E102" s="5" t="s">
        <v>343</v>
      </c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31.5" hidden="1">
      <c r="A103" s="20" t="s">
        <v>40</v>
      </c>
      <c r="B103" s="5" t="s">
        <v>338</v>
      </c>
      <c r="C103" s="5" t="s">
        <v>329</v>
      </c>
      <c r="D103" s="5" t="s">
        <v>94</v>
      </c>
      <c r="E103" s="5">
        <v>213</v>
      </c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47.25" hidden="1">
      <c r="A104" s="20" t="s">
        <v>95</v>
      </c>
      <c r="B104" s="5" t="s">
        <v>338</v>
      </c>
      <c r="C104" s="5" t="s">
        <v>329</v>
      </c>
      <c r="D104" s="5" t="s">
        <v>96</v>
      </c>
      <c r="E104" s="5" t="s">
        <v>343</v>
      </c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31.5" hidden="1">
      <c r="A105" s="20" t="s">
        <v>40</v>
      </c>
      <c r="B105" s="5" t="s">
        <v>338</v>
      </c>
      <c r="C105" s="5" t="s">
        <v>329</v>
      </c>
      <c r="D105" s="5" t="s">
        <v>96</v>
      </c>
      <c r="E105" s="5">
        <v>213</v>
      </c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31.5" hidden="1">
      <c r="A106" s="20" t="s">
        <v>97</v>
      </c>
      <c r="B106" s="5" t="s">
        <v>338</v>
      </c>
      <c r="C106" s="5" t="s">
        <v>329</v>
      </c>
      <c r="D106" s="5" t="s">
        <v>98</v>
      </c>
      <c r="E106" s="5" t="s">
        <v>343</v>
      </c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31.5" hidden="1">
      <c r="A107" s="20" t="s">
        <v>99</v>
      </c>
      <c r="B107" s="5" t="s">
        <v>338</v>
      </c>
      <c r="C107" s="5" t="s">
        <v>329</v>
      </c>
      <c r="D107" s="5" t="s">
        <v>100</v>
      </c>
      <c r="E107" s="5">
        <v>322</v>
      </c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5.75" hidden="1">
      <c r="A108" s="20" t="s">
        <v>45</v>
      </c>
      <c r="B108" s="5" t="s">
        <v>338</v>
      </c>
      <c r="C108" s="5" t="s">
        <v>329</v>
      </c>
      <c r="D108" s="5" t="s">
        <v>46</v>
      </c>
      <c r="E108" s="5" t="s">
        <v>343</v>
      </c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78.75" hidden="1">
      <c r="A109" s="20" t="s">
        <v>101</v>
      </c>
      <c r="B109" s="5" t="s">
        <v>338</v>
      </c>
      <c r="C109" s="5" t="s">
        <v>329</v>
      </c>
      <c r="D109" s="5" t="s">
        <v>46</v>
      </c>
      <c r="E109" s="5">
        <v>564</v>
      </c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s="9" customFormat="1" ht="15.75">
      <c r="A110" s="19" t="s">
        <v>102</v>
      </c>
      <c r="B110" s="30" t="s">
        <v>338</v>
      </c>
      <c r="C110" s="30" t="s">
        <v>333</v>
      </c>
      <c r="D110" s="30" t="s">
        <v>3</v>
      </c>
      <c r="E110" s="30" t="s">
        <v>343</v>
      </c>
      <c r="F110" s="31">
        <f>F111+F113+F115</f>
        <v>286444</v>
      </c>
      <c r="G110" s="31">
        <f>G111+G113+G115</f>
        <v>0</v>
      </c>
      <c r="H110" s="31">
        <f>H111+H113+H115</f>
        <v>0</v>
      </c>
      <c r="I110" s="31">
        <f aca="true" t="shared" si="26" ref="I110:Z110">I111+I113+I115</f>
        <v>0</v>
      </c>
      <c r="J110" s="31">
        <f t="shared" si="26"/>
        <v>0</v>
      </c>
      <c r="K110" s="31">
        <f t="shared" si="26"/>
        <v>0</v>
      </c>
      <c r="L110" s="31">
        <f t="shared" si="26"/>
        <v>0</v>
      </c>
      <c r="M110" s="31">
        <f>M111+M113+M115</f>
        <v>0</v>
      </c>
      <c r="N110" s="31">
        <f>N111+N113+N115</f>
        <v>0</v>
      </c>
      <c r="O110" s="31">
        <f t="shared" si="26"/>
        <v>19000</v>
      </c>
      <c r="P110" s="31">
        <f t="shared" si="26"/>
        <v>0</v>
      </c>
      <c r="Q110" s="31">
        <f t="shared" si="26"/>
        <v>0</v>
      </c>
      <c r="R110" s="31">
        <f t="shared" si="26"/>
        <v>0</v>
      </c>
      <c r="S110" s="31">
        <f t="shared" si="26"/>
        <v>0</v>
      </c>
      <c r="T110" s="31">
        <f t="shared" si="26"/>
        <v>0</v>
      </c>
      <c r="U110" s="31">
        <f t="shared" si="26"/>
        <v>0</v>
      </c>
      <c r="V110" s="31">
        <f>V111+V113+V115</f>
        <v>0</v>
      </c>
      <c r="W110" s="31">
        <f t="shared" si="26"/>
        <v>-242000</v>
      </c>
      <c r="X110" s="31">
        <f t="shared" si="26"/>
        <v>0</v>
      </c>
      <c r="Y110" s="31">
        <f t="shared" si="26"/>
        <v>0</v>
      </c>
      <c r="Z110" s="31">
        <f t="shared" si="26"/>
        <v>63444</v>
      </c>
    </row>
    <row r="111" spans="1:26" s="9" customFormat="1" ht="31.5">
      <c r="A111" s="20" t="s">
        <v>9</v>
      </c>
      <c r="B111" s="5" t="s">
        <v>338</v>
      </c>
      <c r="C111" s="5" t="s">
        <v>333</v>
      </c>
      <c r="D111" s="5" t="s">
        <v>10</v>
      </c>
      <c r="E111" s="5" t="s">
        <v>343</v>
      </c>
      <c r="F111" s="32">
        <f>F112</f>
        <v>12744</v>
      </c>
      <c r="G111" s="32">
        <f>G112</f>
        <v>0</v>
      </c>
      <c r="H111" s="32">
        <f aca="true" t="shared" si="27" ref="H111:Z111">H112</f>
        <v>0</v>
      </c>
      <c r="I111" s="32">
        <f t="shared" si="27"/>
        <v>0</v>
      </c>
      <c r="J111" s="32">
        <f t="shared" si="27"/>
        <v>0</v>
      </c>
      <c r="K111" s="32">
        <f t="shared" si="27"/>
        <v>0</v>
      </c>
      <c r="L111" s="32">
        <f t="shared" si="27"/>
        <v>0</v>
      </c>
      <c r="M111" s="32">
        <f t="shared" si="27"/>
        <v>0</v>
      </c>
      <c r="N111" s="32">
        <f t="shared" si="27"/>
        <v>0</v>
      </c>
      <c r="O111" s="32">
        <f t="shared" si="27"/>
        <v>0</v>
      </c>
      <c r="P111" s="32">
        <f t="shared" si="27"/>
        <v>0</v>
      </c>
      <c r="Q111" s="32">
        <f t="shared" si="27"/>
        <v>0</v>
      </c>
      <c r="R111" s="32">
        <f t="shared" si="27"/>
        <v>0</v>
      </c>
      <c r="S111" s="32">
        <f t="shared" si="27"/>
        <v>0</v>
      </c>
      <c r="T111" s="32">
        <f t="shared" si="27"/>
        <v>0</v>
      </c>
      <c r="U111" s="32">
        <f t="shared" si="27"/>
        <v>0</v>
      </c>
      <c r="V111" s="32">
        <f t="shared" si="27"/>
        <v>0</v>
      </c>
      <c r="W111" s="32">
        <f t="shared" si="27"/>
        <v>0</v>
      </c>
      <c r="X111" s="32">
        <f t="shared" si="27"/>
        <v>0</v>
      </c>
      <c r="Y111" s="32">
        <f t="shared" si="27"/>
        <v>0</v>
      </c>
      <c r="Z111" s="32">
        <f t="shared" si="27"/>
        <v>12744</v>
      </c>
    </row>
    <row r="112" spans="1:26" s="9" customFormat="1" ht="15.75">
      <c r="A112" s="20" t="s">
        <v>11</v>
      </c>
      <c r="B112" s="5" t="s">
        <v>338</v>
      </c>
      <c r="C112" s="5" t="s">
        <v>333</v>
      </c>
      <c r="D112" s="5" t="s">
        <v>10</v>
      </c>
      <c r="E112" s="5" t="s">
        <v>344</v>
      </c>
      <c r="F112" s="32">
        <v>12744</v>
      </c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3">
        <f>SUM(F112,G112:Y112)</f>
        <v>12744</v>
      </c>
    </row>
    <row r="113" spans="1:26" ht="15.75">
      <c r="A113" s="20" t="s">
        <v>103</v>
      </c>
      <c r="B113" s="5" t="s">
        <v>338</v>
      </c>
      <c r="C113" s="5" t="s">
        <v>333</v>
      </c>
      <c r="D113" s="5" t="s">
        <v>104</v>
      </c>
      <c r="E113" s="5" t="s">
        <v>343</v>
      </c>
      <c r="F113" s="32">
        <f>F114</f>
        <v>223000</v>
      </c>
      <c r="G113" s="32">
        <f>G114</f>
        <v>0</v>
      </c>
      <c r="H113" s="32">
        <f aca="true" t="shared" si="28" ref="H113:Z113">H114</f>
        <v>0</v>
      </c>
      <c r="I113" s="32">
        <f t="shared" si="28"/>
        <v>0</v>
      </c>
      <c r="J113" s="32">
        <f t="shared" si="28"/>
        <v>0</v>
      </c>
      <c r="K113" s="32">
        <f t="shared" si="28"/>
        <v>0</v>
      </c>
      <c r="L113" s="32">
        <f t="shared" si="28"/>
        <v>0</v>
      </c>
      <c r="M113" s="32">
        <f t="shared" si="28"/>
        <v>0</v>
      </c>
      <c r="N113" s="32">
        <f t="shared" si="28"/>
        <v>0</v>
      </c>
      <c r="O113" s="32">
        <f t="shared" si="28"/>
        <v>19000</v>
      </c>
      <c r="P113" s="32">
        <f t="shared" si="28"/>
        <v>0</v>
      </c>
      <c r="Q113" s="32">
        <f t="shared" si="28"/>
        <v>0</v>
      </c>
      <c r="R113" s="32">
        <f t="shared" si="28"/>
        <v>0</v>
      </c>
      <c r="S113" s="32">
        <f t="shared" si="28"/>
        <v>0</v>
      </c>
      <c r="T113" s="32">
        <f t="shared" si="28"/>
        <v>0</v>
      </c>
      <c r="U113" s="32">
        <f t="shared" si="28"/>
        <v>0</v>
      </c>
      <c r="V113" s="32">
        <f t="shared" si="28"/>
        <v>0</v>
      </c>
      <c r="W113" s="32">
        <f t="shared" si="28"/>
        <v>-242000</v>
      </c>
      <c r="X113" s="32">
        <f t="shared" si="28"/>
        <v>0</v>
      </c>
      <c r="Y113" s="32">
        <f t="shared" si="28"/>
        <v>0</v>
      </c>
      <c r="Z113" s="32">
        <f t="shared" si="28"/>
        <v>0</v>
      </c>
    </row>
    <row r="114" spans="1:26" ht="31.5">
      <c r="A114" s="20" t="s">
        <v>105</v>
      </c>
      <c r="B114" s="5" t="s">
        <v>338</v>
      </c>
      <c r="C114" s="5" t="s">
        <v>333</v>
      </c>
      <c r="D114" s="5" t="s">
        <v>106</v>
      </c>
      <c r="E114" s="5">
        <v>365</v>
      </c>
      <c r="F114" s="32">
        <v>223000</v>
      </c>
      <c r="G114" s="32"/>
      <c r="H114" s="32"/>
      <c r="I114" s="32"/>
      <c r="J114" s="32"/>
      <c r="K114" s="32"/>
      <c r="L114" s="32"/>
      <c r="M114" s="32"/>
      <c r="N114" s="32"/>
      <c r="O114" s="32">
        <v>19000</v>
      </c>
      <c r="P114" s="32"/>
      <c r="Q114" s="32"/>
      <c r="R114" s="32"/>
      <c r="S114" s="32"/>
      <c r="T114" s="32"/>
      <c r="U114" s="32"/>
      <c r="V114" s="32"/>
      <c r="W114" s="32">
        <v>-242000</v>
      </c>
      <c r="X114" s="32"/>
      <c r="Y114" s="32"/>
      <c r="Z114" s="33">
        <f>SUM(F114,G114:Y114)</f>
        <v>0</v>
      </c>
    </row>
    <row r="115" spans="1:26" ht="15.75">
      <c r="A115" s="20" t="s">
        <v>107</v>
      </c>
      <c r="B115" s="5" t="s">
        <v>338</v>
      </c>
      <c r="C115" s="5" t="s">
        <v>333</v>
      </c>
      <c r="D115" s="5" t="s">
        <v>108</v>
      </c>
      <c r="E115" s="5" t="s">
        <v>343</v>
      </c>
      <c r="F115" s="32">
        <f>F116</f>
        <v>50700</v>
      </c>
      <c r="G115" s="32">
        <f>G116</f>
        <v>0</v>
      </c>
      <c r="H115" s="32">
        <f aca="true" t="shared" si="29" ref="H115:Z115">H116</f>
        <v>0</v>
      </c>
      <c r="I115" s="32">
        <f t="shared" si="29"/>
        <v>0</v>
      </c>
      <c r="J115" s="32">
        <f t="shared" si="29"/>
        <v>0</v>
      </c>
      <c r="K115" s="32">
        <f t="shared" si="29"/>
        <v>0</v>
      </c>
      <c r="L115" s="32">
        <f t="shared" si="29"/>
        <v>0</v>
      </c>
      <c r="M115" s="32">
        <f t="shared" si="29"/>
        <v>0</v>
      </c>
      <c r="N115" s="32">
        <f t="shared" si="29"/>
        <v>0</v>
      </c>
      <c r="O115" s="32">
        <f t="shared" si="29"/>
        <v>0</v>
      </c>
      <c r="P115" s="32">
        <f t="shared" si="29"/>
        <v>0</v>
      </c>
      <c r="Q115" s="32">
        <f t="shared" si="29"/>
        <v>0</v>
      </c>
      <c r="R115" s="32">
        <f t="shared" si="29"/>
        <v>0</v>
      </c>
      <c r="S115" s="32">
        <f t="shared" si="29"/>
        <v>0</v>
      </c>
      <c r="T115" s="32">
        <f t="shared" si="29"/>
        <v>0</v>
      </c>
      <c r="U115" s="32">
        <f t="shared" si="29"/>
        <v>0</v>
      </c>
      <c r="V115" s="32">
        <f t="shared" si="29"/>
        <v>0</v>
      </c>
      <c r="W115" s="32">
        <f t="shared" si="29"/>
        <v>0</v>
      </c>
      <c r="X115" s="32">
        <f t="shared" si="29"/>
        <v>0</v>
      </c>
      <c r="Y115" s="32">
        <f t="shared" si="29"/>
        <v>0</v>
      </c>
      <c r="Z115" s="32">
        <f t="shared" si="29"/>
        <v>50700</v>
      </c>
    </row>
    <row r="116" spans="1:26" ht="31.5">
      <c r="A116" s="20" t="s">
        <v>109</v>
      </c>
      <c r="B116" s="5" t="s">
        <v>338</v>
      </c>
      <c r="C116" s="5" t="s">
        <v>333</v>
      </c>
      <c r="D116" s="5" t="s">
        <v>108</v>
      </c>
      <c r="E116" s="5">
        <v>366</v>
      </c>
      <c r="F116" s="32">
        <v>50700</v>
      </c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3">
        <f>SUM(F116,G116:Y116)</f>
        <v>50700</v>
      </c>
    </row>
    <row r="117" spans="1:26" s="9" customFormat="1" ht="15.75">
      <c r="A117" s="19" t="s">
        <v>110</v>
      </c>
      <c r="B117" s="30" t="s">
        <v>338</v>
      </c>
      <c r="C117" s="30" t="s">
        <v>332</v>
      </c>
      <c r="D117" s="30" t="s">
        <v>3</v>
      </c>
      <c r="E117" s="30" t="s">
        <v>343</v>
      </c>
      <c r="F117" s="31">
        <f>F118+F123</f>
        <v>4800</v>
      </c>
      <c r="G117" s="31">
        <f aca="true" t="shared" si="30" ref="G117:Z117">G118+G123</f>
        <v>0</v>
      </c>
      <c r="H117" s="31">
        <f t="shared" si="30"/>
        <v>0</v>
      </c>
      <c r="I117" s="31">
        <f t="shared" si="30"/>
        <v>0</v>
      </c>
      <c r="J117" s="31">
        <f t="shared" si="30"/>
        <v>0</v>
      </c>
      <c r="K117" s="31">
        <f t="shared" si="30"/>
        <v>0</v>
      </c>
      <c r="L117" s="31">
        <f t="shared" si="30"/>
        <v>0</v>
      </c>
      <c r="M117" s="31">
        <f t="shared" si="30"/>
        <v>0</v>
      </c>
      <c r="N117" s="31">
        <f t="shared" si="30"/>
        <v>0</v>
      </c>
      <c r="O117" s="31">
        <f t="shared" si="30"/>
        <v>0</v>
      </c>
      <c r="P117" s="31">
        <f t="shared" si="30"/>
        <v>0</v>
      </c>
      <c r="Q117" s="31">
        <f t="shared" si="30"/>
        <v>0</v>
      </c>
      <c r="R117" s="31">
        <f t="shared" si="30"/>
        <v>0</v>
      </c>
      <c r="S117" s="31">
        <f t="shared" si="30"/>
        <v>0</v>
      </c>
      <c r="T117" s="31">
        <f t="shared" si="30"/>
        <v>0</v>
      </c>
      <c r="U117" s="31">
        <f t="shared" si="30"/>
        <v>0</v>
      </c>
      <c r="V117" s="31">
        <f t="shared" si="30"/>
        <v>0</v>
      </c>
      <c r="W117" s="31">
        <f t="shared" si="30"/>
        <v>0</v>
      </c>
      <c r="X117" s="31">
        <f t="shared" si="30"/>
        <v>0</v>
      </c>
      <c r="Y117" s="31">
        <f t="shared" si="30"/>
        <v>0</v>
      </c>
      <c r="Z117" s="31">
        <f t="shared" si="30"/>
        <v>4800</v>
      </c>
    </row>
    <row r="118" spans="1:26" ht="31.5">
      <c r="A118" s="20" t="s">
        <v>111</v>
      </c>
      <c r="B118" s="5" t="s">
        <v>338</v>
      </c>
      <c r="C118" s="5" t="s">
        <v>332</v>
      </c>
      <c r="D118" s="5" t="s">
        <v>112</v>
      </c>
      <c r="E118" s="5" t="s">
        <v>343</v>
      </c>
      <c r="F118" s="32">
        <f>F119+F122</f>
        <v>4800</v>
      </c>
      <c r="G118" s="32">
        <f>G119+G122</f>
        <v>0</v>
      </c>
      <c r="H118" s="32">
        <f>H119+H122</f>
        <v>0</v>
      </c>
      <c r="I118" s="32">
        <f aca="true" t="shared" si="31" ref="I118:Z118">I119+I122</f>
        <v>0</v>
      </c>
      <c r="J118" s="32">
        <f t="shared" si="31"/>
        <v>0</v>
      </c>
      <c r="K118" s="32">
        <f t="shared" si="31"/>
        <v>0</v>
      </c>
      <c r="L118" s="32">
        <f t="shared" si="31"/>
        <v>0</v>
      </c>
      <c r="M118" s="32">
        <f>M119+M122</f>
        <v>0</v>
      </c>
      <c r="N118" s="32">
        <f>N119+N122</f>
        <v>0</v>
      </c>
      <c r="O118" s="32">
        <f t="shared" si="31"/>
        <v>0</v>
      </c>
      <c r="P118" s="32">
        <f t="shared" si="31"/>
        <v>0</v>
      </c>
      <c r="Q118" s="32">
        <f t="shared" si="31"/>
        <v>0</v>
      </c>
      <c r="R118" s="32">
        <f t="shared" si="31"/>
        <v>0</v>
      </c>
      <c r="S118" s="32">
        <f t="shared" si="31"/>
        <v>-200</v>
      </c>
      <c r="T118" s="32">
        <f t="shared" si="31"/>
        <v>0</v>
      </c>
      <c r="U118" s="32">
        <f t="shared" si="31"/>
        <v>0</v>
      </c>
      <c r="V118" s="32">
        <f>V119+V122</f>
        <v>0</v>
      </c>
      <c r="W118" s="32">
        <f t="shared" si="31"/>
        <v>0</v>
      </c>
      <c r="X118" s="32">
        <f t="shared" si="31"/>
        <v>0</v>
      </c>
      <c r="Y118" s="32">
        <f t="shared" si="31"/>
        <v>0</v>
      </c>
      <c r="Z118" s="32">
        <f t="shared" si="31"/>
        <v>4600</v>
      </c>
    </row>
    <row r="119" spans="1:26" ht="47.25">
      <c r="A119" s="20" t="s">
        <v>21</v>
      </c>
      <c r="B119" s="5" t="s">
        <v>338</v>
      </c>
      <c r="C119" s="5" t="s">
        <v>332</v>
      </c>
      <c r="D119" s="5" t="s">
        <v>112</v>
      </c>
      <c r="E119" s="5">
        <v>327</v>
      </c>
      <c r="F119" s="32">
        <v>2600</v>
      </c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>
        <v>2000</v>
      </c>
      <c r="T119" s="32"/>
      <c r="U119" s="32"/>
      <c r="V119" s="32"/>
      <c r="W119" s="32"/>
      <c r="X119" s="32"/>
      <c r="Y119" s="32"/>
      <c r="Z119" s="33">
        <f>SUM(F119,G119:Y119)</f>
        <v>4600</v>
      </c>
    </row>
    <row r="120" spans="1:26" ht="15.75" hidden="1">
      <c r="A120" s="20" t="s">
        <v>113</v>
      </c>
      <c r="B120" s="5" t="s">
        <v>338</v>
      </c>
      <c r="C120" s="5" t="s">
        <v>332</v>
      </c>
      <c r="D120" s="5" t="s">
        <v>112</v>
      </c>
      <c r="E120" s="5">
        <v>380</v>
      </c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3">
        <f>SUM(F120,G120:X120)</f>
        <v>0</v>
      </c>
    </row>
    <row r="121" spans="1:26" ht="15.75" hidden="1">
      <c r="A121" s="20" t="s">
        <v>114</v>
      </c>
      <c r="B121" s="5" t="s">
        <v>338</v>
      </c>
      <c r="C121" s="5" t="s">
        <v>332</v>
      </c>
      <c r="D121" s="5" t="s">
        <v>112</v>
      </c>
      <c r="E121" s="5">
        <v>381</v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3">
        <f>SUM(F121,G121:X121)</f>
        <v>0</v>
      </c>
    </row>
    <row r="122" spans="1:26" ht="31.5">
      <c r="A122" s="20" t="s">
        <v>115</v>
      </c>
      <c r="B122" s="5" t="s">
        <v>338</v>
      </c>
      <c r="C122" s="5" t="s">
        <v>332</v>
      </c>
      <c r="D122" s="5" t="s">
        <v>112</v>
      </c>
      <c r="E122" s="5">
        <v>382</v>
      </c>
      <c r="F122" s="32">
        <v>2200</v>
      </c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>
        <v>-2200</v>
      </c>
      <c r="T122" s="32"/>
      <c r="U122" s="32"/>
      <c r="V122" s="32"/>
      <c r="W122" s="32"/>
      <c r="X122" s="32"/>
      <c r="Y122" s="32"/>
      <c r="Z122" s="33">
        <f>SUM(F122,G122:Y122)</f>
        <v>0</v>
      </c>
    </row>
    <row r="123" spans="1:26" ht="31.5">
      <c r="A123" s="20" t="s">
        <v>52</v>
      </c>
      <c r="B123" s="5" t="s">
        <v>338</v>
      </c>
      <c r="C123" s="5" t="s">
        <v>332</v>
      </c>
      <c r="D123" s="5" t="s">
        <v>53</v>
      </c>
      <c r="E123" s="5" t="s">
        <v>343</v>
      </c>
      <c r="F123" s="32">
        <f>SUM(F124)</f>
        <v>0</v>
      </c>
      <c r="G123" s="32">
        <f aca="true" t="shared" si="32" ref="G123:Z123">SUM(G124)</f>
        <v>0</v>
      </c>
      <c r="H123" s="32">
        <f t="shared" si="32"/>
        <v>0</v>
      </c>
      <c r="I123" s="32">
        <f t="shared" si="32"/>
        <v>0</v>
      </c>
      <c r="J123" s="32">
        <f t="shared" si="32"/>
        <v>0</v>
      </c>
      <c r="K123" s="32">
        <f t="shared" si="32"/>
        <v>0</v>
      </c>
      <c r="L123" s="32">
        <f t="shared" si="32"/>
        <v>0</v>
      </c>
      <c r="M123" s="32">
        <f t="shared" si="32"/>
        <v>0</v>
      </c>
      <c r="N123" s="32">
        <f t="shared" si="32"/>
        <v>0</v>
      </c>
      <c r="O123" s="32">
        <f t="shared" si="32"/>
        <v>0</v>
      </c>
      <c r="P123" s="32">
        <f t="shared" si="32"/>
        <v>0</v>
      </c>
      <c r="Q123" s="32">
        <f t="shared" si="32"/>
        <v>0</v>
      </c>
      <c r="R123" s="32">
        <f t="shared" si="32"/>
        <v>0</v>
      </c>
      <c r="S123" s="32">
        <f t="shared" si="32"/>
        <v>200</v>
      </c>
      <c r="T123" s="32">
        <f t="shared" si="32"/>
        <v>0</v>
      </c>
      <c r="U123" s="32">
        <f t="shared" si="32"/>
        <v>0</v>
      </c>
      <c r="V123" s="32">
        <f t="shared" si="32"/>
        <v>0</v>
      </c>
      <c r="W123" s="32">
        <f t="shared" si="32"/>
        <v>0</v>
      </c>
      <c r="X123" s="32">
        <f t="shared" si="32"/>
        <v>0</v>
      </c>
      <c r="Y123" s="32">
        <f t="shared" si="32"/>
        <v>0</v>
      </c>
      <c r="Z123" s="32">
        <f t="shared" si="32"/>
        <v>200</v>
      </c>
    </row>
    <row r="124" spans="1:26" ht="31.5">
      <c r="A124" s="20" t="s">
        <v>115</v>
      </c>
      <c r="B124" s="5" t="s">
        <v>338</v>
      </c>
      <c r="C124" s="5" t="s">
        <v>332</v>
      </c>
      <c r="D124" s="5" t="s">
        <v>53</v>
      </c>
      <c r="E124" s="5">
        <v>382</v>
      </c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>
        <v>200</v>
      </c>
      <c r="T124" s="32"/>
      <c r="U124" s="32"/>
      <c r="V124" s="32"/>
      <c r="W124" s="32"/>
      <c r="X124" s="32"/>
      <c r="Y124" s="32"/>
      <c r="Z124" s="33">
        <f>SUM(F124,G124:Y124)</f>
        <v>200</v>
      </c>
    </row>
    <row r="125" spans="1:26" s="9" customFormat="1" ht="31.5">
      <c r="A125" s="19" t="s">
        <v>116</v>
      </c>
      <c r="B125" s="30" t="s">
        <v>338</v>
      </c>
      <c r="C125" s="30">
        <v>11</v>
      </c>
      <c r="D125" s="30" t="s">
        <v>3</v>
      </c>
      <c r="E125" s="30" t="s">
        <v>343</v>
      </c>
      <c r="F125" s="31">
        <f aca="true" t="shared" si="33" ref="F125:V125">F126+F160+F162+F169+F158</f>
        <v>32841</v>
      </c>
      <c r="G125" s="31">
        <f t="shared" si="33"/>
        <v>0</v>
      </c>
      <c r="H125" s="31">
        <f t="shared" si="33"/>
        <v>0</v>
      </c>
      <c r="I125" s="31">
        <f t="shared" si="33"/>
        <v>0</v>
      </c>
      <c r="J125" s="31">
        <f t="shared" si="33"/>
        <v>0</v>
      </c>
      <c r="K125" s="31">
        <f t="shared" si="33"/>
        <v>0</v>
      </c>
      <c r="L125" s="31">
        <f t="shared" si="33"/>
        <v>0</v>
      </c>
      <c r="M125" s="31">
        <f t="shared" si="33"/>
        <v>0</v>
      </c>
      <c r="N125" s="31">
        <f t="shared" si="33"/>
        <v>0</v>
      </c>
      <c r="O125" s="31">
        <f t="shared" si="33"/>
        <v>0</v>
      </c>
      <c r="P125" s="31">
        <f t="shared" si="33"/>
        <v>0</v>
      </c>
      <c r="Q125" s="31">
        <f t="shared" si="33"/>
        <v>0</v>
      </c>
      <c r="R125" s="31">
        <f t="shared" si="33"/>
        <v>0</v>
      </c>
      <c r="S125" s="31">
        <f>S126+S160+S162+S169+S158</f>
        <v>0</v>
      </c>
      <c r="T125" s="31">
        <f t="shared" si="33"/>
        <v>0</v>
      </c>
      <c r="U125" s="31">
        <f t="shared" si="33"/>
        <v>0</v>
      </c>
      <c r="V125" s="31">
        <f t="shared" si="33"/>
        <v>0</v>
      </c>
      <c r="W125" s="31">
        <f>W126+W160+W162+W169+W158</f>
        <v>14000</v>
      </c>
      <c r="X125" s="31">
        <f>X126+X160+X162+X169+X158</f>
        <v>0</v>
      </c>
      <c r="Y125" s="31">
        <f>Y126+Y160+Y162+Y169+Y158</f>
        <v>0</v>
      </c>
      <c r="Z125" s="31">
        <f>Z126+Z160+Z162+Z169+Z158</f>
        <v>46841</v>
      </c>
    </row>
    <row r="126" spans="1:26" ht="31.5">
      <c r="A126" s="20" t="s">
        <v>9</v>
      </c>
      <c r="B126" s="5" t="s">
        <v>338</v>
      </c>
      <c r="C126" s="5">
        <v>11</v>
      </c>
      <c r="D126" s="5" t="s">
        <v>10</v>
      </c>
      <c r="E126" s="5" t="s">
        <v>343</v>
      </c>
      <c r="F126" s="32">
        <f>F127</f>
        <v>16082</v>
      </c>
      <c r="G126" s="32">
        <f>G127</f>
        <v>0</v>
      </c>
      <c r="H126" s="32">
        <f aca="true" t="shared" si="34" ref="H126:Z126">H127</f>
        <v>0</v>
      </c>
      <c r="I126" s="32">
        <f t="shared" si="34"/>
        <v>0</v>
      </c>
      <c r="J126" s="32">
        <f t="shared" si="34"/>
        <v>0</v>
      </c>
      <c r="K126" s="32">
        <f t="shared" si="34"/>
        <v>0</v>
      </c>
      <c r="L126" s="32">
        <f t="shared" si="34"/>
        <v>0</v>
      </c>
      <c r="M126" s="32">
        <f t="shared" si="34"/>
        <v>0</v>
      </c>
      <c r="N126" s="32">
        <f t="shared" si="34"/>
        <v>0</v>
      </c>
      <c r="O126" s="32">
        <f t="shared" si="34"/>
        <v>0</v>
      </c>
      <c r="P126" s="32">
        <f t="shared" si="34"/>
        <v>0</v>
      </c>
      <c r="Q126" s="32">
        <f t="shared" si="34"/>
        <v>0</v>
      </c>
      <c r="R126" s="32">
        <f t="shared" si="34"/>
        <v>0</v>
      </c>
      <c r="S126" s="32">
        <f t="shared" si="34"/>
        <v>0</v>
      </c>
      <c r="T126" s="32">
        <f t="shared" si="34"/>
        <v>0</v>
      </c>
      <c r="U126" s="32">
        <f t="shared" si="34"/>
        <v>0</v>
      </c>
      <c r="V126" s="32">
        <f t="shared" si="34"/>
        <v>0</v>
      </c>
      <c r="W126" s="32">
        <f t="shared" si="34"/>
        <v>0</v>
      </c>
      <c r="X126" s="32">
        <f t="shared" si="34"/>
        <v>0</v>
      </c>
      <c r="Y126" s="32">
        <f t="shared" si="34"/>
        <v>0</v>
      </c>
      <c r="Z126" s="32">
        <f t="shared" si="34"/>
        <v>16082</v>
      </c>
    </row>
    <row r="127" spans="1:26" ht="15.75">
      <c r="A127" s="20" t="s">
        <v>11</v>
      </c>
      <c r="B127" s="5" t="s">
        <v>338</v>
      </c>
      <c r="C127" s="5">
        <v>11</v>
      </c>
      <c r="D127" s="5" t="s">
        <v>10</v>
      </c>
      <c r="E127" s="5" t="s">
        <v>344</v>
      </c>
      <c r="F127" s="32">
        <v>16082</v>
      </c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3">
        <f>SUM(F127,G127:Y127)</f>
        <v>16082</v>
      </c>
    </row>
    <row r="128" spans="1:26" ht="15.75" hidden="1">
      <c r="A128" s="20" t="s">
        <v>36</v>
      </c>
      <c r="B128" s="5" t="s">
        <v>338</v>
      </c>
      <c r="C128" s="5">
        <v>11</v>
      </c>
      <c r="D128" s="5" t="s">
        <v>10</v>
      </c>
      <c r="E128" s="5">
        <v>6</v>
      </c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78.75" hidden="1">
      <c r="A129" s="20" t="s">
        <v>117</v>
      </c>
      <c r="B129" s="5" t="s">
        <v>338</v>
      </c>
      <c r="C129" s="5">
        <v>11</v>
      </c>
      <c r="D129" s="5" t="s">
        <v>118</v>
      </c>
      <c r="E129" s="5" t="s">
        <v>343</v>
      </c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31.5" hidden="1">
      <c r="A130" s="20" t="s">
        <v>40</v>
      </c>
      <c r="B130" s="5" t="s">
        <v>338</v>
      </c>
      <c r="C130" s="5">
        <v>11</v>
      </c>
      <c r="D130" s="5" t="s">
        <v>118</v>
      </c>
      <c r="E130" s="5">
        <v>213</v>
      </c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78.75" hidden="1">
      <c r="A131" s="20" t="s">
        <v>119</v>
      </c>
      <c r="B131" s="5" t="s">
        <v>338</v>
      </c>
      <c r="C131" s="5">
        <v>11</v>
      </c>
      <c r="D131" s="5" t="s">
        <v>120</v>
      </c>
      <c r="E131" s="5" t="s">
        <v>343</v>
      </c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31.5" hidden="1">
      <c r="A132" s="20" t="s">
        <v>40</v>
      </c>
      <c r="B132" s="5" t="s">
        <v>338</v>
      </c>
      <c r="C132" s="5">
        <v>11</v>
      </c>
      <c r="D132" s="5" t="s">
        <v>120</v>
      </c>
      <c r="E132" s="5">
        <v>213</v>
      </c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63" hidden="1">
      <c r="A133" s="20" t="s">
        <v>121</v>
      </c>
      <c r="B133" s="5" t="s">
        <v>338</v>
      </c>
      <c r="C133" s="5">
        <v>11</v>
      </c>
      <c r="D133" s="5" t="s">
        <v>122</v>
      </c>
      <c r="E133" s="5" t="s">
        <v>343</v>
      </c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5.75" hidden="1">
      <c r="A134" s="20" t="s">
        <v>84</v>
      </c>
      <c r="B134" s="5" t="s">
        <v>338</v>
      </c>
      <c r="C134" s="5">
        <v>11</v>
      </c>
      <c r="D134" s="5" t="s">
        <v>122</v>
      </c>
      <c r="E134" s="5">
        <v>197</v>
      </c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94.5" hidden="1">
      <c r="A135" s="20" t="s">
        <v>123</v>
      </c>
      <c r="B135" s="5" t="s">
        <v>338</v>
      </c>
      <c r="C135" s="5">
        <v>11</v>
      </c>
      <c r="D135" s="5" t="s">
        <v>124</v>
      </c>
      <c r="E135" s="5" t="s">
        <v>343</v>
      </c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5.75" hidden="1">
      <c r="A136" s="20" t="s">
        <v>84</v>
      </c>
      <c r="B136" s="5" t="s">
        <v>338</v>
      </c>
      <c r="C136" s="5">
        <v>11</v>
      </c>
      <c r="D136" s="5" t="s">
        <v>124</v>
      </c>
      <c r="E136" s="5">
        <v>197</v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94.5" hidden="1">
      <c r="A137" s="20" t="s">
        <v>125</v>
      </c>
      <c r="B137" s="5" t="s">
        <v>338</v>
      </c>
      <c r="C137" s="5">
        <v>11</v>
      </c>
      <c r="D137" s="5" t="s">
        <v>126</v>
      </c>
      <c r="E137" s="5" t="s">
        <v>343</v>
      </c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5.75" hidden="1">
      <c r="A138" s="20" t="s">
        <v>84</v>
      </c>
      <c r="B138" s="5" t="s">
        <v>338</v>
      </c>
      <c r="C138" s="5">
        <v>11</v>
      </c>
      <c r="D138" s="5" t="s">
        <v>126</v>
      </c>
      <c r="E138" s="5">
        <v>197</v>
      </c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31.5" hidden="1">
      <c r="A139" s="20" t="s">
        <v>127</v>
      </c>
      <c r="B139" s="5" t="s">
        <v>338</v>
      </c>
      <c r="C139" s="5">
        <v>11</v>
      </c>
      <c r="D139" s="5" t="s">
        <v>128</v>
      </c>
      <c r="E139" s="5" t="s">
        <v>343</v>
      </c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5.75" hidden="1">
      <c r="A140" s="20" t="s">
        <v>84</v>
      </c>
      <c r="B140" s="5" t="s">
        <v>338</v>
      </c>
      <c r="C140" s="5">
        <v>11</v>
      </c>
      <c r="D140" s="5" t="s">
        <v>128</v>
      </c>
      <c r="E140" s="5">
        <v>197</v>
      </c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31.5" hidden="1">
      <c r="A141" s="20" t="s">
        <v>40</v>
      </c>
      <c r="B141" s="5" t="s">
        <v>338</v>
      </c>
      <c r="C141" s="5">
        <v>11</v>
      </c>
      <c r="D141" s="5" t="s">
        <v>128</v>
      </c>
      <c r="E141" s="5">
        <v>213</v>
      </c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78.75" hidden="1">
      <c r="A142" s="20" t="s">
        <v>129</v>
      </c>
      <c r="B142" s="5" t="s">
        <v>338</v>
      </c>
      <c r="C142" s="5">
        <v>11</v>
      </c>
      <c r="D142" s="5" t="s">
        <v>130</v>
      </c>
      <c r="E142" s="5" t="s">
        <v>343</v>
      </c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47.25" hidden="1">
      <c r="A143" s="20" t="s">
        <v>131</v>
      </c>
      <c r="B143" s="5" t="s">
        <v>338</v>
      </c>
      <c r="C143" s="5">
        <v>11</v>
      </c>
      <c r="D143" s="5" t="s">
        <v>132</v>
      </c>
      <c r="E143" s="5" t="s">
        <v>343</v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5.75" hidden="1">
      <c r="A144" s="20" t="s">
        <v>84</v>
      </c>
      <c r="B144" s="5" t="s">
        <v>338</v>
      </c>
      <c r="C144" s="5">
        <v>11</v>
      </c>
      <c r="D144" s="5" t="s">
        <v>132</v>
      </c>
      <c r="E144" s="5">
        <v>197</v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94.5" hidden="1">
      <c r="A145" s="20" t="s">
        <v>133</v>
      </c>
      <c r="B145" s="5" t="s">
        <v>338</v>
      </c>
      <c r="C145" s="5">
        <v>11</v>
      </c>
      <c r="D145" s="5" t="s">
        <v>134</v>
      </c>
      <c r="E145" s="5" t="s">
        <v>343</v>
      </c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5.75" hidden="1">
      <c r="A146" s="20" t="s">
        <v>84</v>
      </c>
      <c r="B146" s="5" t="s">
        <v>338</v>
      </c>
      <c r="C146" s="5">
        <v>11</v>
      </c>
      <c r="D146" s="5" t="s">
        <v>134</v>
      </c>
      <c r="E146" s="5">
        <v>197</v>
      </c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63" hidden="1">
      <c r="A147" s="20" t="s">
        <v>135</v>
      </c>
      <c r="B147" s="5" t="s">
        <v>338</v>
      </c>
      <c r="C147" s="5">
        <v>11</v>
      </c>
      <c r="D147" s="5" t="s">
        <v>134</v>
      </c>
      <c r="E147" s="5">
        <v>567</v>
      </c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10.25" hidden="1">
      <c r="A148" s="20" t="s">
        <v>136</v>
      </c>
      <c r="B148" s="5" t="s">
        <v>338</v>
      </c>
      <c r="C148" s="5">
        <v>11</v>
      </c>
      <c r="D148" s="5" t="s">
        <v>137</v>
      </c>
      <c r="E148" s="5" t="s">
        <v>343</v>
      </c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5.75" hidden="1">
      <c r="A149" s="20" t="s">
        <v>84</v>
      </c>
      <c r="B149" s="5" t="s">
        <v>338</v>
      </c>
      <c r="C149" s="5">
        <v>11</v>
      </c>
      <c r="D149" s="5" t="s">
        <v>137</v>
      </c>
      <c r="E149" s="5">
        <v>197</v>
      </c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78.75" hidden="1">
      <c r="A150" s="20" t="s">
        <v>82</v>
      </c>
      <c r="B150" s="5" t="s">
        <v>338</v>
      </c>
      <c r="C150" s="5">
        <v>11</v>
      </c>
      <c r="D150" s="5" t="s">
        <v>83</v>
      </c>
      <c r="E150" s="5" t="s">
        <v>343</v>
      </c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5.75" hidden="1">
      <c r="A151" s="20" t="s">
        <v>84</v>
      </c>
      <c r="B151" s="5" t="s">
        <v>338</v>
      </c>
      <c r="C151" s="5">
        <v>11</v>
      </c>
      <c r="D151" s="5" t="s">
        <v>83</v>
      </c>
      <c r="E151" s="5">
        <v>197</v>
      </c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63" hidden="1">
      <c r="A152" s="20" t="s">
        <v>135</v>
      </c>
      <c r="B152" s="5" t="s">
        <v>338</v>
      </c>
      <c r="C152" s="5">
        <v>11</v>
      </c>
      <c r="D152" s="5" t="s">
        <v>83</v>
      </c>
      <c r="E152" s="5">
        <v>567</v>
      </c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31.5" hidden="1">
      <c r="A153" s="20" t="s">
        <v>41</v>
      </c>
      <c r="B153" s="5" t="s">
        <v>338</v>
      </c>
      <c r="C153" s="5">
        <v>11</v>
      </c>
      <c r="D153" s="5" t="s">
        <v>42</v>
      </c>
      <c r="E153" s="5" t="s">
        <v>343</v>
      </c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31.5" hidden="1">
      <c r="A154" s="20" t="s">
        <v>43</v>
      </c>
      <c r="B154" s="5" t="s">
        <v>338</v>
      </c>
      <c r="C154" s="5">
        <v>11</v>
      </c>
      <c r="D154" s="5" t="s">
        <v>44</v>
      </c>
      <c r="E154" s="5">
        <v>214</v>
      </c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78.75" hidden="1">
      <c r="A155" s="20" t="s">
        <v>138</v>
      </c>
      <c r="B155" s="5" t="s">
        <v>338</v>
      </c>
      <c r="C155" s="5">
        <v>11</v>
      </c>
      <c r="D155" s="5" t="s">
        <v>139</v>
      </c>
      <c r="E155" s="5" t="s">
        <v>343</v>
      </c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47.25" hidden="1">
      <c r="A156" s="20" t="s">
        <v>21</v>
      </c>
      <c r="B156" s="5" t="s">
        <v>338</v>
      </c>
      <c r="C156" s="5">
        <v>11</v>
      </c>
      <c r="D156" s="5" t="s">
        <v>139</v>
      </c>
      <c r="E156" s="5">
        <v>327</v>
      </c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47.25" hidden="1">
      <c r="A157" s="20" t="s">
        <v>140</v>
      </c>
      <c r="B157" s="5" t="s">
        <v>338</v>
      </c>
      <c r="C157" s="5">
        <v>11</v>
      </c>
      <c r="D157" s="5" t="s">
        <v>139</v>
      </c>
      <c r="E157" s="5">
        <v>401</v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31.5">
      <c r="A158" s="20" t="s">
        <v>41</v>
      </c>
      <c r="B158" s="5" t="s">
        <v>338</v>
      </c>
      <c r="C158" s="5">
        <v>11</v>
      </c>
      <c r="D158" s="5" t="s">
        <v>44</v>
      </c>
      <c r="E158" s="5" t="s">
        <v>343</v>
      </c>
      <c r="F158" s="32">
        <f>F159</f>
        <v>0</v>
      </c>
      <c r="G158" s="32">
        <f>G159</f>
        <v>0</v>
      </c>
      <c r="H158" s="32">
        <f aca="true" t="shared" si="35" ref="H158:Z160">H159</f>
        <v>0</v>
      </c>
      <c r="I158" s="32">
        <f t="shared" si="35"/>
        <v>0</v>
      </c>
      <c r="J158" s="32">
        <f t="shared" si="35"/>
        <v>0</v>
      </c>
      <c r="K158" s="32">
        <f t="shared" si="35"/>
        <v>0</v>
      </c>
      <c r="L158" s="32">
        <f t="shared" si="35"/>
        <v>0</v>
      </c>
      <c r="M158" s="32">
        <f t="shared" si="35"/>
        <v>0</v>
      </c>
      <c r="N158" s="32">
        <f t="shared" si="35"/>
        <v>0</v>
      </c>
      <c r="O158" s="32">
        <f t="shared" si="35"/>
        <v>0</v>
      </c>
      <c r="P158" s="32">
        <f t="shared" si="35"/>
        <v>0</v>
      </c>
      <c r="Q158" s="32">
        <f t="shared" si="35"/>
        <v>0</v>
      </c>
      <c r="R158" s="32">
        <f t="shared" si="35"/>
        <v>0</v>
      </c>
      <c r="S158" s="32">
        <f t="shared" si="35"/>
        <v>0</v>
      </c>
      <c r="T158" s="32">
        <f t="shared" si="35"/>
        <v>0</v>
      </c>
      <c r="U158" s="32">
        <f t="shared" si="35"/>
        <v>0</v>
      </c>
      <c r="V158" s="32">
        <f t="shared" si="35"/>
        <v>0</v>
      </c>
      <c r="W158" s="32">
        <f t="shared" si="35"/>
        <v>14000</v>
      </c>
      <c r="X158" s="32">
        <f t="shared" si="35"/>
        <v>0</v>
      </c>
      <c r="Y158" s="32">
        <f t="shared" si="35"/>
        <v>0</v>
      </c>
      <c r="Z158" s="32">
        <f t="shared" si="35"/>
        <v>14000</v>
      </c>
    </row>
    <row r="159" spans="1:26" ht="31.5">
      <c r="A159" s="20" t="s">
        <v>43</v>
      </c>
      <c r="B159" s="5" t="s">
        <v>338</v>
      </c>
      <c r="C159" s="5">
        <v>11</v>
      </c>
      <c r="D159" s="5" t="s">
        <v>44</v>
      </c>
      <c r="E159" s="5" t="s">
        <v>350</v>
      </c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>
        <v>14000</v>
      </c>
      <c r="X159" s="32"/>
      <c r="Y159" s="32"/>
      <c r="Z159" s="33">
        <f>SUM(F159,G159:Y159)</f>
        <v>14000</v>
      </c>
    </row>
    <row r="160" spans="1:26" ht="47.25">
      <c r="A160" s="20" t="s">
        <v>141</v>
      </c>
      <c r="B160" s="5" t="s">
        <v>338</v>
      </c>
      <c r="C160" s="5">
        <v>11</v>
      </c>
      <c r="D160" s="5" t="s">
        <v>142</v>
      </c>
      <c r="E160" s="5" t="s">
        <v>343</v>
      </c>
      <c r="F160" s="32">
        <f>F161</f>
        <v>9387</v>
      </c>
      <c r="G160" s="32">
        <f>G161</f>
        <v>0</v>
      </c>
      <c r="H160" s="32">
        <f t="shared" si="35"/>
        <v>0</v>
      </c>
      <c r="I160" s="32">
        <f t="shared" si="35"/>
        <v>0</v>
      </c>
      <c r="J160" s="32">
        <f t="shared" si="35"/>
        <v>0</v>
      </c>
      <c r="K160" s="32">
        <f t="shared" si="35"/>
        <v>0</v>
      </c>
      <c r="L160" s="32">
        <f t="shared" si="35"/>
        <v>0</v>
      </c>
      <c r="M160" s="32">
        <f t="shared" si="35"/>
        <v>0</v>
      </c>
      <c r="N160" s="32">
        <f t="shared" si="35"/>
        <v>0</v>
      </c>
      <c r="O160" s="32">
        <f t="shared" si="35"/>
        <v>0</v>
      </c>
      <c r="P160" s="32">
        <f t="shared" si="35"/>
        <v>0</v>
      </c>
      <c r="Q160" s="32">
        <f t="shared" si="35"/>
        <v>0</v>
      </c>
      <c r="R160" s="32">
        <f t="shared" si="35"/>
        <v>0</v>
      </c>
      <c r="S160" s="32">
        <f t="shared" si="35"/>
        <v>0</v>
      </c>
      <c r="T160" s="32">
        <f t="shared" si="35"/>
        <v>0</v>
      </c>
      <c r="U160" s="32">
        <f t="shared" si="35"/>
        <v>0</v>
      </c>
      <c r="V160" s="32">
        <f t="shared" si="35"/>
        <v>0</v>
      </c>
      <c r="W160" s="32">
        <f t="shared" si="35"/>
        <v>0</v>
      </c>
      <c r="X160" s="32">
        <f t="shared" si="35"/>
        <v>0</v>
      </c>
      <c r="Y160" s="32">
        <f t="shared" si="35"/>
        <v>0</v>
      </c>
      <c r="Z160" s="32">
        <f t="shared" si="35"/>
        <v>9387</v>
      </c>
    </row>
    <row r="161" spans="1:26" ht="31.5">
      <c r="A161" s="20" t="s">
        <v>143</v>
      </c>
      <c r="B161" s="5" t="s">
        <v>338</v>
      </c>
      <c r="C161" s="5">
        <v>11</v>
      </c>
      <c r="D161" s="5" t="s">
        <v>142</v>
      </c>
      <c r="E161" s="5">
        <v>405</v>
      </c>
      <c r="F161" s="32">
        <v>9387</v>
      </c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3">
        <f>SUM(F161,G161:Y161)</f>
        <v>9387</v>
      </c>
    </row>
    <row r="162" spans="1:26" ht="47.25">
      <c r="A162" s="20" t="s">
        <v>144</v>
      </c>
      <c r="B162" s="5" t="s">
        <v>338</v>
      </c>
      <c r="C162" s="5">
        <v>11</v>
      </c>
      <c r="D162" s="5" t="s">
        <v>145</v>
      </c>
      <c r="E162" s="5" t="s">
        <v>343</v>
      </c>
      <c r="F162" s="32">
        <f aca="true" t="shared" si="36" ref="F162:R162">F163+F164+F166+F167+F165</f>
        <v>5300</v>
      </c>
      <c r="G162" s="32">
        <f t="shared" si="36"/>
        <v>0</v>
      </c>
      <c r="H162" s="32">
        <f t="shared" si="36"/>
        <v>0</v>
      </c>
      <c r="I162" s="32">
        <f t="shared" si="36"/>
        <v>0</v>
      </c>
      <c r="J162" s="32">
        <f t="shared" si="36"/>
        <v>0</v>
      </c>
      <c r="K162" s="32">
        <f t="shared" si="36"/>
        <v>0</v>
      </c>
      <c r="L162" s="32">
        <f t="shared" si="36"/>
        <v>0</v>
      </c>
      <c r="M162" s="32">
        <f t="shared" si="36"/>
        <v>0</v>
      </c>
      <c r="N162" s="32">
        <f t="shared" si="36"/>
        <v>0</v>
      </c>
      <c r="O162" s="32">
        <f t="shared" si="36"/>
        <v>0</v>
      </c>
      <c r="P162" s="32">
        <f t="shared" si="36"/>
        <v>0</v>
      </c>
      <c r="Q162" s="32">
        <f t="shared" si="36"/>
        <v>0</v>
      </c>
      <c r="R162" s="32">
        <f t="shared" si="36"/>
        <v>0</v>
      </c>
      <c r="S162" s="32">
        <f>S163+S164+S166+S167+S165</f>
        <v>2072</v>
      </c>
      <c r="T162" s="32">
        <f aca="true" t="shared" si="37" ref="T162:Z162">T163+T164+T166+T167+T165</f>
        <v>0</v>
      </c>
      <c r="U162" s="32">
        <f t="shared" si="37"/>
        <v>0</v>
      </c>
      <c r="V162" s="32">
        <f t="shared" si="37"/>
        <v>0</v>
      </c>
      <c r="W162" s="32">
        <f t="shared" si="37"/>
        <v>0</v>
      </c>
      <c r="X162" s="32">
        <f t="shared" si="37"/>
        <v>0</v>
      </c>
      <c r="Y162" s="32">
        <f t="shared" si="37"/>
        <v>0</v>
      </c>
      <c r="Z162" s="32">
        <f t="shared" si="37"/>
        <v>7372</v>
      </c>
    </row>
    <row r="163" spans="1:26" ht="47.25" hidden="1">
      <c r="A163" s="20" t="s">
        <v>21</v>
      </c>
      <c r="B163" s="5" t="s">
        <v>338</v>
      </c>
      <c r="C163" s="5">
        <v>11</v>
      </c>
      <c r="D163" s="5" t="s">
        <v>145</v>
      </c>
      <c r="E163" s="5">
        <v>327</v>
      </c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47.25" hidden="1">
      <c r="A164" s="20" t="s">
        <v>146</v>
      </c>
      <c r="B164" s="5" t="s">
        <v>338</v>
      </c>
      <c r="C164" s="5">
        <v>11</v>
      </c>
      <c r="D164" s="5" t="s">
        <v>145</v>
      </c>
      <c r="E164" s="5">
        <v>340</v>
      </c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47.25">
      <c r="A165" s="20" t="s">
        <v>21</v>
      </c>
      <c r="B165" s="5" t="s">
        <v>338</v>
      </c>
      <c r="C165" s="5">
        <v>11</v>
      </c>
      <c r="D165" s="5" t="s">
        <v>145</v>
      </c>
      <c r="E165" s="5" t="s">
        <v>392</v>
      </c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>
        <v>2072</v>
      </c>
      <c r="T165" s="32"/>
      <c r="U165" s="32"/>
      <c r="V165" s="32"/>
      <c r="W165" s="32"/>
      <c r="X165" s="32"/>
      <c r="Y165" s="32"/>
      <c r="Z165" s="33">
        <f>SUM(F165,G165:Y165)</f>
        <v>2072</v>
      </c>
    </row>
    <row r="166" spans="1:26" ht="47.25">
      <c r="A166" s="20" t="s">
        <v>147</v>
      </c>
      <c r="B166" s="5" t="s">
        <v>338</v>
      </c>
      <c r="C166" s="5">
        <v>11</v>
      </c>
      <c r="D166" s="5" t="s">
        <v>145</v>
      </c>
      <c r="E166" s="5">
        <v>406</v>
      </c>
      <c r="F166" s="32">
        <v>5300</v>
      </c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3">
        <f>SUM(F166,G166:Y166)</f>
        <v>5300</v>
      </c>
    </row>
    <row r="167" spans="1:26" ht="47.25" hidden="1">
      <c r="A167" s="20" t="s">
        <v>148</v>
      </c>
      <c r="B167" s="5" t="s">
        <v>338</v>
      </c>
      <c r="C167" s="5">
        <v>11</v>
      </c>
      <c r="D167" s="5" t="s">
        <v>145</v>
      </c>
      <c r="E167" s="5">
        <v>407</v>
      </c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3">
        <f>SUM(F167,G167:X167)</f>
        <v>0</v>
      </c>
    </row>
    <row r="168" spans="1:26" ht="31.5" hidden="1">
      <c r="A168" s="20" t="s">
        <v>149</v>
      </c>
      <c r="B168" s="5" t="s">
        <v>338</v>
      </c>
      <c r="C168" s="5">
        <v>11</v>
      </c>
      <c r="D168" s="5" t="s">
        <v>150</v>
      </c>
      <c r="E168" s="5" t="s">
        <v>343</v>
      </c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3">
        <f>SUM(F168,G168:X168)</f>
        <v>0</v>
      </c>
    </row>
    <row r="169" spans="1:26" ht="31.5">
      <c r="A169" s="20" t="s">
        <v>151</v>
      </c>
      <c r="B169" s="5" t="s">
        <v>338</v>
      </c>
      <c r="C169" s="5">
        <v>11</v>
      </c>
      <c r="D169" s="5" t="s">
        <v>150</v>
      </c>
      <c r="E169" s="5">
        <v>521</v>
      </c>
      <c r="F169" s="32">
        <v>2072</v>
      </c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>
        <v>-2072</v>
      </c>
      <c r="T169" s="32"/>
      <c r="U169" s="32"/>
      <c r="V169" s="32"/>
      <c r="W169" s="32"/>
      <c r="X169" s="32"/>
      <c r="Y169" s="32"/>
      <c r="Z169" s="33">
        <f>SUM(F169,G169:Y169)</f>
        <v>0</v>
      </c>
    </row>
    <row r="170" spans="1:26" ht="47.25" hidden="1">
      <c r="A170" s="20" t="s">
        <v>47</v>
      </c>
      <c r="B170" s="5" t="s">
        <v>338</v>
      </c>
      <c r="C170" s="5">
        <v>11</v>
      </c>
      <c r="D170" s="5" t="s">
        <v>48</v>
      </c>
      <c r="E170" s="5" t="s">
        <v>343</v>
      </c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26" hidden="1">
      <c r="A171" s="20" t="s">
        <v>49</v>
      </c>
      <c r="B171" s="5" t="s">
        <v>338</v>
      </c>
      <c r="C171" s="5">
        <v>11</v>
      </c>
      <c r="D171" s="5" t="s">
        <v>48</v>
      </c>
      <c r="E171" s="5">
        <v>515</v>
      </c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31.5" hidden="1">
      <c r="A172" s="20" t="s">
        <v>52</v>
      </c>
      <c r="B172" s="5" t="s">
        <v>338</v>
      </c>
      <c r="C172" s="5">
        <v>11</v>
      </c>
      <c r="D172" s="5" t="s">
        <v>53</v>
      </c>
      <c r="E172" s="5" t="s">
        <v>343</v>
      </c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31.5" hidden="1">
      <c r="A173" s="20" t="s">
        <v>40</v>
      </c>
      <c r="B173" s="5" t="s">
        <v>338</v>
      </c>
      <c r="C173" s="5">
        <v>11</v>
      </c>
      <c r="D173" s="5" t="s">
        <v>53</v>
      </c>
      <c r="E173" s="5">
        <v>213</v>
      </c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47.25" hidden="1">
      <c r="A174" s="20" t="s">
        <v>147</v>
      </c>
      <c r="B174" s="5" t="s">
        <v>338</v>
      </c>
      <c r="C174" s="5">
        <v>11</v>
      </c>
      <c r="D174" s="5" t="s">
        <v>53</v>
      </c>
      <c r="E174" s="5">
        <v>406</v>
      </c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47.25" hidden="1">
      <c r="A175" s="20" t="s">
        <v>148</v>
      </c>
      <c r="B175" s="5" t="s">
        <v>338</v>
      </c>
      <c r="C175" s="5">
        <v>11</v>
      </c>
      <c r="D175" s="5" t="s">
        <v>53</v>
      </c>
      <c r="E175" s="5">
        <v>407</v>
      </c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s="8" customFormat="1" ht="31.5">
      <c r="A176" s="22" t="s">
        <v>152</v>
      </c>
      <c r="B176" s="28" t="s">
        <v>336</v>
      </c>
      <c r="C176" s="28" t="s">
        <v>330</v>
      </c>
      <c r="D176" s="28" t="s">
        <v>3</v>
      </c>
      <c r="E176" s="28" t="s">
        <v>343</v>
      </c>
      <c r="F176" s="29">
        <f aca="true" t="shared" si="38" ref="F176:Z176">F177+F182+F190</f>
        <v>1053071</v>
      </c>
      <c r="G176" s="29">
        <f t="shared" si="38"/>
        <v>16265</v>
      </c>
      <c r="H176" s="29">
        <f t="shared" si="38"/>
        <v>69500</v>
      </c>
      <c r="I176" s="29">
        <f t="shared" si="38"/>
        <v>0</v>
      </c>
      <c r="J176" s="29">
        <f t="shared" si="38"/>
        <v>0</v>
      </c>
      <c r="K176" s="29">
        <f t="shared" si="38"/>
        <v>0</v>
      </c>
      <c r="L176" s="29">
        <f t="shared" si="38"/>
        <v>170</v>
      </c>
      <c r="M176" s="29">
        <f>M177+M182+M190</f>
        <v>0</v>
      </c>
      <c r="N176" s="29">
        <f>N177+N182+N190</f>
        <v>1100</v>
      </c>
      <c r="O176" s="29">
        <f t="shared" si="38"/>
        <v>10000</v>
      </c>
      <c r="P176" s="29">
        <f t="shared" si="38"/>
        <v>0</v>
      </c>
      <c r="Q176" s="29">
        <f t="shared" si="38"/>
        <v>0</v>
      </c>
      <c r="R176" s="29">
        <f t="shared" si="38"/>
        <v>700</v>
      </c>
      <c r="S176" s="29">
        <f t="shared" si="38"/>
        <v>0</v>
      </c>
      <c r="T176" s="29">
        <f t="shared" si="38"/>
        <v>-5000</v>
      </c>
      <c r="U176" s="29">
        <f t="shared" si="38"/>
        <v>0</v>
      </c>
      <c r="V176" s="29">
        <f t="shared" si="38"/>
        <v>117389</v>
      </c>
      <c r="W176" s="29">
        <f t="shared" si="38"/>
        <v>228000</v>
      </c>
      <c r="X176" s="29">
        <f t="shared" si="38"/>
        <v>0</v>
      </c>
      <c r="Y176" s="29">
        <f t="shared" si="38"/>
        <v>1010</v>
      </c>
      <c r="Z176" s="29">
        <f t="shared" si="38"/>
        <v>1492205</v>
      </c>
    </row>
    <row r="177" spans="1:26" s="9" customFormat="1" ht="15.75">
      <c r="A177" s="21" t="s">
        <v>153</v>
      </c>
      <c r="B177" s="30" t="s">
        <v>336</v>
      </c>
      <c r="C177" s="30" t="s">
        <v>331</v>
      </c>
      <c r="D177" s="30" t="s">
        <v>3</v>
      </c>
      <c r="E177" s="30" t="s">
        <v>343</v>
      </c>
      <c r="F177" s="31">
        <f>F178+F181</f>
        <v>265069</v>
      </c>
      <c r="G177" s="31">
        <f aca="true" t="shared" si="39" ref="G177:Y177">G178+G181</f>
        <v>720</v>
      </c>
      <c r="H177" s="31">
        <f t="shared" si="39"/>
        <v>0</v>
      </c>
      <c r="I177" s="31">
        <f t="shared" si="39"/>
        <v>0</v>
      </c>
      <c r="J177" s="31">
        <f t="shared" si="39"/>
        <v>0</v>
      </c>
      <c r="K177" s="31">
        <f t="shared" si="39"/>
        <v>0</v>
      </c>
      <c r="L177" s="31">
        <f t="shared" si="39"/>
        <v>170</v>
      </c>
      <c r="M177" s="31">
        <f>M178+M181</f>
        <v>0</v>
      </c>
      <c r="N177" s="31">
        <f>N178+N181</f>
        <v>541</v>
      </c>
      <c r="O177" s="31">
        <f t="shared" si="39"/>
        <v>0</v>
      </c>
      <c r="P177" s="31">
        <f t="shared" si="39"/>
        <v>0</v>
      </c>
      <c r="Q177" s="31">
        <f t="shared" si="39"/>
        <v>0</v>
      </c>
      <c r="R177" s="31">
        <f t="shared" si="39"/>
        <v>700</v>
      </c>
      <c r="S177" s="31">
        <f t="shared" si="39"/>
        <v>0</v>
      </c>
      <c r="T177" s="31">
        <f t="shared" si="39"/>
        <v>0</v>
      </c>
      <c r="U177" s="31">
        <f t="shared" si="39"/>
        <v>0</v>
      </c>
      <c r="V177" s="31">
        <f t="shared" si="39"/>
        <v>0</v>
      </c>
      <c r="W177" s="31">
        <f t="shared" si="39"/>
        <v>12100</v>
      </c>
      <c r="X177" s="31">
        <f t="shared" si="39"/>
        <v>0</v>
      </c>
      <c r="Y177" s="31">
        <f t="shared" si="39"/>
        <v>0</v>
      </c>
      <c r="Z177" s="31">
        <f>Z178+Z181</f>
        <v>279300</v>
      </c>
    </row>
    <row r="178" spans="1:26" ht="31.5">
      <c r="A178" s="20" t="s">
        <v>154</v>
      </c>
      <c r="B178" s="5" t="s">
        <v>336</v>
      </c>
      <c r="C178" s="5" t="s">
        <v>331</v>
      </c>
      <c r="D178" s="5" t="s">
        <v>155</v>
      </c>
      <c r="E178" s="5" t="s">
        <v>343</v>
      </c>
      <c r="F178" s="32">
        <f>F179+F180</f>
        <v>265069</v>
      </c>
      <c r="G178" s="32">
        <f>G179+G180</f>
        <v>0</v>
      </c>
      <c r="H178" s="32">
        <f>H179+H180</f>
        <v>0</v>
      </c>
      <c r="I178" s="32">
        <f aca="true" t="shared" si="40" ref="I178:Z178">I179+I180</f>
        <v>0</v>
      </c>
      <c r="J178" s="32">
        <f t="shared" si="40"/>
        <v>0</v>
      </c>
      <c r="K178" s="32">
        <f t="shared" si="40"/>
        <v>0</v>
      </c>
      <c r="L178" s="32">
        <f t="shared" si="40"/>
        <v>170</v>
      </c>
      <c r="M178" s="32">
        <f>M179+M180</f>
        <v>0</v>
      </c>
      <c r="N178" s="32">
        <f>N179+N180</f>
        <v>541</v>
      </c>
      <c r="O178" s="32">
        <f t="shared" si="40"/>
        <v>0</v>
      </c>
      <c r="P178" s="32">
        <f t="shared" si="40"/>
        <v>0</v>
      </c>
      <c r="Q178" s="32">
        <f t="shared" si="40"/>
        <v>0</v>
      </c>
      <c r="R178" s="32">
        <f t="shared" si="40"/>
        <v>0</v>
      </c>
      <c r="S178" s="32">
        <f t="shared" si="40"/>
        <v>0</v>
      </c>
      <c r="T178" s="32">
        <f t="shared" si="40"/>
        <v>0</v>
      </c>
      <c r="U178" s="32">
        <f t="shared" si="40"/>
        <v>0</v>
      </c>
      <c r="V178" s="32">
        <f>V179+V180</f>
        <v>0</v>
      </c>
      <c r="W178" s="32">
        <f t="shared" si="40"/>
        <v>12100</v>
      </c>
      <c r="X178" s="32">
        <f t="shared" si="40"/>
        <v>0</v>
      </c>
      <c r="Y178" s="32">
        <f t="shared" si="40"/>
        <v>0</v>
      </c>
      <c r="Z178" s="32">
        <f t="shared" si="40"/>
        <v>277880</v>
      </c>
    </row>
    <row r="179" spans="1:26" ht="15.75">
      <c r="A179" s="20" t="s">
        <v>84</v>
      </c>
      <c r="B179" s="5" t="s">
        <v>336</v>
      </c>
      <c r="C179" s="5" t="s">
        <v>331</v>
      </c>
      <c r="D179" s="5" t="s">
        <v>155</v>
      </c>
      <c r="E179" s="5">
        <v>197</v>
      </c>
      <c r="F179" s="32">
        <v>59676</v>
      </c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>
        <v>-2710</v>
      </c>
      <c r="X179" s="32"/>
      <c r="Y179" s="32"/>
      <c r="Z179" s="33">
        <f>SUM(F179,G179:Y179)</f>
        <v>56966</v>
      </c>
    </row>
    <row r="180" spans="1:26" ht="78.75">
      <c r="A180" s="20" t="s">
        <v>156</v>
      </c>
      <c r="B180" s="5" t="s">
        <v>336</v>
      </c>
      <c r="C180" s="5" t="s">
        <v>331</v>
      </c>
      <c r="D180" s="5" t="s">
        <v>155</v>
      </c>
      <c r="E180" s="5">
        <v>410</v>
      </c>
      <c r="F180" s="32">
        <v>205393</v>
      </c>
      <c r="G180" s="32"/>
      <c r="H180" s="32"/>
      <c r="I180" s="32"/>
      <c r="J180" s="32"/>
      <c r="K180" s="32"/>
      <c r="L180" s="32">
        <v>170</v>
      </c>
      <c r="M180" s="32"/>
      <c r="N180" s="32">
        <v>541</v>
      </c>
      <c r="O180" s="32"/>
      <c r="P180" s="32"/>
      <c r="Q180" s="32"/>
      <c r="R180" s="32"/>
      <c r="S180" s="32"/>
      <c r="T180" s="32"/>
      <c r="U180" s="32"/>
      <c r="V180" s="32"/>
      <c r="W180" s="32">
        <v>14810</v>
      </c>
      <c r="X180" s="32"/>
      <c r="Y180" s="32"/>
      <c r="Z180" s="33">
        <f>SUM(F180,G180:Y180)</f>
        <v>220914</v>
      </c>
    </row>
    <row r="181" spans="1:26" ht="31.5">
      <c r="A181" s="20" t="s">
        <v>52</v>
      </c>
      <c r="B181" s="5" t="s">
        <v>336</v>
      </c>
      <c r="C181" s="5" t="s">
        <v>331</v>
      </c>
      <c r="D181" s="5" t="s">
        <v>53</v>
      </c>
      <c r="E181" s="5">
        <v>410</v>
      </c>
      <c r="F181" s="32"/>
      <c r="G181" s="32">
        <v>720</v>
      </c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>
        <v>700</v>
      </c>
      <c r="S181" s="32"/>
      <c r="T181" s="32"/>
      <c r="U181" s="32"/>
      <c r="V181" s="32"/>
      <c r="W181" s="32"/>
      <c r="X181" s="32"/>
      <c r="Y181" s="32"/>
      <c r="Z181" s="33">
        <f>SUM(F181,G181:Y181)</f>
        <v>1420</v>
      </c>
    </row>
    <row r="182" spans="1:26" s="9" customFormat="1" ht="15.75">
      <c r="A182" s="21" t="s">
        <v>157</v>
      </c>
      <c r="B182" s="30" t="s">
        <v>336</v>
      </c>
      <c r="C182" s="30" t="s">
        <v>329</v>
      </c>
      <c r="D182" s="30" t="s">
        <v>3</v>
      </c>
      <c r="E182" s="30" t="s">
        <v>343</v>
      </c>
      <c r="F182" s="31">
        <f>F183+F187</f>
        <v>406751</v>
      </c>
      <c r="G182" s="31">
        <f aca="true" t="shared" si="41" ref="G182:Y182">G183+G187</f>
        <v>545</v>
      </c>
      <c r="H182" s="31">
        <f t="shared" si="41"/>
        <v>0</v>
      </c>
      <c r="I182" s="31">
        <f t="shared" si="41"/>
        <v>0</v>
      </c>
      <c r="J182" s="31">
        <f t="shared" si="41"/>
        <v>0</v>
      </c>
      <c r="K182" s="31">
        <f t="shared" si="41"/>
        <v>0</v>
      </c>
      <c r="L182" s="31">
        <f t="shared" si="41"/>
        <v>0</v>
      </c>
      <c r="M182" s="31">
        <f>M183+M187</f>
        <v>0</v>
      </c>
      <c r="N182" s="31">
        <f>N183+N187</f>
        <v>559</v>
      </c>
      <c r="O182" s="31">
        <f t="shared" si="41"/>
        <v>0</v>
      </c>
      <c r="P182" s="31">
        <f t="shared" si="41"/>
        <v>0</v>
      </c>
      <c r="Q182" s="31">
        <f t="shared" si="41"/>
        <v>0</v>
      </c>
      <c r="R182" s="31">
        <f t="shared" si="41"/>
        <v>0</v>
      </c>
      <c r="S182" s="31">
        <f t="shared" si="41"/>
        <v>0</v>
      </c>
      <c r="T182" s="31">
        <f t="shared" si="41"/>
        <v>0</v>
      </c>
      <c r="U182" s="31">
        <f t="shared" si="41"/>
        <v>0</v>
      </c>
      <c r="V182" s="31">
        <f t="shared" si="41"/>
        <v>0</v>
      </c>
      <c r="W182" s="31">
        <f t="shared" si="41"/>
        <v>279882</v>
      </c>
      <c r="X182" s="31">
        <f t="shared" si="41"/>
        <v>0</v>
      </c>
      <c r="Y182" s="31">
        <f t="shared" si="41"/>
        <v>774</v>
      </c>
      <c r="Z182" s="31">
        <f>Z183+Z187</f>
        <v>688511</v>
      </c>
    </row>
    <row r="183" spans="1:26" ht="31.5">
      <c r="A183" s="20" t="s">
        <v>158</v>
      </c>
      <c r="B183" s="5" t="s">
        <v>336</v>
      </c>
      <c r="C183" s="5" t="s">
        <v>329</v>
      </c>
      <c r="D183" s="5" t="s">
        <v>159</v>
      </c>
      <c r="E183" s="5" t="s">
        <v>343</v>
      </c>
      <c r="F183" s="32">
        <f>F184+F186+F185</f>
        <v>406751</v>
      </c>
      <c r="G183" s="32">
        <f aca="true" t="shared" si="42" ref="G183:Z183">G184+G186+G185</f>
        <v>15</v>
      </c>
      <c r="H183" s="32">
        <f t="shared" si="42"/>
        <v>-75</v>
      </c>
      <c r="I183" s="32">
        <f t="shared" si="42"/>
        <v>0</v>
      </c>
      <c r="J183" s="32">
        <f t="shared" si="42"/>
        <v>0</v>
      </c>
      <c r="K183" s="32">
        <f t="shared" si="42"/>
        <v>0</v>
      </c>
      <c r="L183" s="32">
        <f t="shared" si="42"/>
        <v>0</v>
      </c>
      <c r="M183" s="32">
        <f t="shared" si="42"/>
        <v>0</v>
      </c>
      <c r="N183" s="32">
        <f t="shared" si="42"/>
        <v>559</v>
      </c>
      <c r="O183" s="32">
        <f t="shared" si="42"/>
        <v>0</v>
      </c>
      <c r="P183" s="32">
        <f t="shared" si="42"/>
        <v>0</v>
      </c>
      <c r="Q183" s="32">
        <f t="shared" si="42"/>
        <v>0</v>
      </c>
      <c r="R183" s="32">
        <f t="shared" si="42"/>
        <v>0</v>
      </c>
      <c r="S183" s="32">
        <f t="shared" si="42"/>
        <v>0</v>
      </c>
      <c r="T183" s="32">
        <f t="shared" si="42"/>
        <v>0</v>
      </c>
      <c r="U183" s="32">
        <f t="shared" si="42"/>
        <v>0</v>
      </c>
      <c r="V183" s="32">
        <f t="shared" si="42"/>
        <v>0</v>
      </c>
      <c r="W183" s="32">
        <f t="shared" si="42"/>
        <v>279882</v>
      </c>
      <c r="X183" s="32">
        <f t="shared" si="42"/>
        <v>0</v>
      </c>
      <c r="Y183" s="32">
        <f t="shared" si="42"/>
        <v>774</v>
      </c>
      <c r="Z183" s="32">
        <f t="shared" si="42"/>
        <v>687906</v>
      </c>
    </row>
    <row r="184" spans="1:26" ht="15.75">
      <c r="A184" s="20" t="s">
        <v>84</v>
      </c>
      <c r="B184" s="5" t="s">
        <v>336</v>
      </c>
      <c r="C184" s="5" t="s">
        <v>329</v>
      </c>
      <c r="D184" s="5" t="s">
        <v>159</v>
      </c>
      <c r="E184" s="5">
        <v>197</v>
      </c>
      <c r="F184" s="32">
        <v>105131</v>
      </c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>
        <v>3040</v>
      </c>
      <c r="X184" s="32"/>
      <c r="Y184" s="32"/>
      <c r="Z184" s="33">
        <f>SUM(F184,G184:Y184)</f>
        <v>108171</v>
      </c>
    </row>
    <row r="185" spans="1:26" ht="63">
      <c r="A185" s="20" t="s">
        <v>160</v>
      </c>
      <c r="B185" s="5" t="s">
        <v>336</v>
      </c>
      <c r="C185" s="5" t="s">
        <v>329</v>
      </c>
      <c r="D185" s="5" t="s">
        <v>159</v>
      </c>
      <c r="E185" s="5" t="s">
        <v>353</v>
      </c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>
        <v>14192</v>
      </c>
      <c r="X185" s="32"/>
      <c r="Y185" s="32"/>
      <c r="Z185" s="33">
        <f>SUM(F185,G185:Y185)</f>
        <v>14192</v>
      </c>
    </row>
    <row r="186" spans="1:26" ht="47.25">
      <c r="A186" s="20" t="s">
        <v>161</v>
      </c>
      <c r="B186" s="5" t="s">
        <v>336</v>
      </c>
      <c r="C186" s="5" t="s">
        <v>329</v>
      </c>
      <c r="D186" s="5" t="s">
        <v>159</v>
      </c>
      <c r="E186" s="5">
        <v>412</v>
      </c>
      <c r="F186" s="32">
        <v>301620</v>
      </c>
      <c r="G186" s="32">
        <v>15</v>
      </c>
      <c r="H186" s="32">
        <v>-75</v>
      </c>
      <c r="I186" s="32"/>
      <c r="J186" s="32"/>
      <c r="K186" s="32"/>
      <c r="L186" s="32"/>
      <c r="M186" s="32"/>
      <c r="N186" s="32">
        <v>559</v>
      </c>
      <c r="O186" s="32"/>
      <c r="P186" s="32"/>
      <c r="Q186" s="32"/>
      <c r="R186" s="32"/>
      <c r="S186" s="32"/>
      <c r="T186" s="32"/>
      <c r="U186" s="32"/>
      <c r="V186" s="32"/>
      <c r="W186" s="32">
        <v>262650</v>
      </c>
      <c r="X186" s="32"/>
      <c r="Y186" s="32">
        <v>774</v>
      </c>
      <c r="Z186" s="33">
        <f>SUM(F186,G186:Y186)</f>
        <v>565543</v>
      </c>
    </row>
    <row r="187" spans="1:26" s="36" customFormat="1" ht="31.5">
      <c r="A187" s="20" t="s">
        <v>52</v>
      </c>
      <c r="B187" s="5" t="s">
        <v>336</v>
      </c>
      <c r="C187" s="5" t="s">
        <v>329</v>
      </c>
      <c r="D187" s="5" t="s">
        <v>53</v>
      </c>
      <c r="E187" s="5" t="s">
        <v>343</v>
      </c>
      <c r="F187" s="32">
        <f>SUM(F188:F189)</f>
        <v>0</v>
      </c>
      <c r="G187" s="32">
        <f aca="true" t="shared" si="43" ref="G187:Z187">SUM(G188:G189)</f>
        <v>530</v>
      </c>
      <c r="H187" s="32">
        <f t="shared" si="43"/>
        <v>75</v>
      </c>
      <c r="I187" s="32">
        <f t="shared" si="43"/>
        <v>0</v>
      </c>
      <c r="J187" s="32">
        <f t="shared" si="43"/>
        <v>0</v>
      </c>
      <c r="K187" s="32">
        <f t="shared" si="43"/>
        <v>0</v>
      </c>
      <c r="L187" s="32">
        <f t="shared" si="43"/>
        <v>0</v>
      </c>
      <c r="M187" s="32">
        <f>SUM(M188:M189)</f>
        <v>0</v>
      </c>
      <c r="N187" s="32">
        <f>SUM(N188:N189)</f>
        <v>0</v>
      </c>
      <c r="O187" s="32">
        <f t="shared" si="43"/>
        <v>0</v>
      </c>
      <c r="P187" s="32">
        <f t="shared" si="43"/>
        <v>0</v>
      </c>
      <c r="Q187" s="32">
        <f t="shared" si="43"/>
        <v>0</v>
      </c>
      <c r="R187" s="32">
        <f t="shared" si="43"/>
        <v>0</v>
      </c>
      <c r="S187" s="32">
        <f t="shared" si="43"/>
        <v>0</v>
      </c>
      <c r="T187" s="32">
        <f t="shared" si="43"/>
        <v>0</v>
      </c>
      <c r="U187" s="32">
        <f t="shared" si="43"/>
        <v>0</v>
      </c>
      <c r="V187" s="32">
        <f t="shared" si="43"/>
        <v>0</v>
      </c>
      <c r="W187" s="32">
        <f t="shared" si="43"/>
        <v>0</v>
      </c>
      <c r="X187" s="32">
        <f t="shared" si="43"/>
        <v>0</v>
      </c>
      <c r="Y187" s="32">
        <f t="shared" si="43"/>
        <v>0</v>
      </c>
      <c r="Z187" s="32">
        <f t="shared" si="43"/>
        <v>605</v>
      </c>
    </row>
    <row r="188" spans="1:26" ht="63">
      <c r="A188" s="20" t="s">
        <v>160</v>
      </c>
      <c r="B188" s="5" t="s">
        <v>336</v>
      </c>
      <c r="C188" s="5" t="s">
        <v>329</v>
      </c>
      <c r="D188" s="5" t="s">
        <v>53</v>
      </c>
      <c r="E188" s="5" t="s">
        <v>353</v>
      </c>
      <c r="F188" s="32"/>
      <c r="G188" s="32">
        <v>30</v>
      </c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3">
        <f>SUM(F188,G188:Y188)</f>
        <v>30</v>
      </c>
    </row>
    <row r="189" spans="1:26" ht="47.25">
      <c r="A189" s="20" t="s">
        <v>161</v>
      </c>
      <c r="B189" s="5" t="s">
        <v>336</v>
      </c>
      <c r="C189" s="5" t="s">
        <v>329</v>
      </c>
      <c r="D189" s="5" t="s">
        <v>53</v>
      </c>
      <c r="E189" s="5" t="s">
        <v>400</v>
      </c>
      <c r="F189" s="32"/>
      <c r="G189" s="32">
        <v>500</v>
      </c>
      <c r="H189" s="32">
        <v>75</v>
      </c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3">
        <f>SUM(F189,G189:Y189)</f>
        <v>575</v>
      </c>
    </row>
    <row r="190" spans="1:26" s="9" customFormat="1" ht="47.25">
      <c r="A190" s="21" t="s">
        <v>162</v>
      </c>
      <c r="B190" s="30" t="s">
        <v>336</v>
      </c>
      <c r="C190" s="30" t="s">
        <v>338</v>
      </c>
      <c r="D190" s="30" t="s">
        <v>3</v>
      </c>
      <c r="E190" s="30" t="s">
        <v>343</v>
      </c>
      <c r="F190" s="31">
        <f aca="true" t="shared" si="44" ref="F190:V190">F191+F196+F198+F203+F201+F194</f>
        <v>381251</v>
      </c>
      <c r="G190" s="31">
        <f t="shared" si="44"/>
        <v>15000</v>
      </c>
      <c r="H190" s="31">
        <f t="shared" si="44"/>
        <v>69500</v>
      </c>
      <c r="I190" s="31">
        <f t="shared" si="44"/>
        <v>0</v>
      </c>
      <c r="J190" s="31">
        <f t="shared" si="44"/>
        <v>0</v>
      </c>
      <c r="K190" s="31">
        <f t="shared" si="44"/>
        <v>0</v>
      </c>
      <c r="L190" s="31">
        <f t="shared" si="44"/>
        <v>0</v>
      </c>
      <c r="M190" s="31">
        <f t="shared" si="44"/>
        <v>0</v>
      </c>
      <c r="N190" s="31">
        <f t="shared" si="44"/>
        <v>0</v>
      </c>
      <c r="O190" s="31">
        <f t="shared" si="44"/>
        <v>10000</v>
      </c>
      <c r="P190" s="31">
        <f t="shared" si="44"/>
        <v>0</v>
      </c>
      <c r="Q190" s="31">
        <f t="shared" si="44"/>
        <v>0</v>
      </c>
      <c r="R190" s="31">
        <f t="shared" si="44"/>
        <v>0</v>
      </c>
      <c r="S190" s="31">
        <f t="shared" si="44"/>
        <v>0</v>
      </c>
      <c r="T190" s="31">
        <f t="shared" si="44"/>
        <v>-5000</v>
      </c>
      <c r="U190" s="31">
        <f t="shared" si="44"/>
        <v>0</v>
      </c>
      <c r="V190" s="31">
        <f t="shared" si="44"/>
        <v>117389</v>
      </c>
      <c r="W190" s="31">
        <f>W191+W196+W198+W203+W201+W194</f>
        <v>-63982</v>
      </c>
      <c r="X190" s="31">
        <f>X191+X196+X198+X203+X201+X194</f>
        <v>0</v>
      </c>
      <c r="Y190" s="31">
        <f>Y191+Y196+Y198+Y203+Y201+Y194</f>
        <v>236</v>
      </c>
      <c r="Z190" s="31">
        <f>Z191+Z196+Z198+Z203+Z201+Z194</f>
        <v>524394</v>
      </c>
    </row>
    <row r="191" spans="1:26" s="9" customFormat="1" ht="31.5">
      <c r="A191" s="20" t="s">
        <v>9</v>
      </c>
      <c r="B191" s="5" t="s">
        <v>336</v>
      </c>
      <c r="C191" s="5" t="s">
        <v>338</v>
      </c>
      <c r="D191" s="5" t="s">
        <v>10</v>
      </c>
      <c r="E191" s="5" t="s">
        <v>343</v>
      </c>
      <c r="F191" s="32">
        <f>F192+F193</f>
        <v>31474</v>
      </c>
      <c r="G191" s="32">
        <f aca="true" t="shared" si="45" ref="G191:Z191">G192+G193</f>
        <v>0</v>
      </c>
      <c r="H191" s="32">
        <f t="shared" si="45"/>
        <v>0</v>
      </c>
      <c r="I191" s="32">
        <f t="shared" si="45"/>
        <v>0</v>
      </c>
      <c r="J191" s="32">
        <f t="shared" si="45"/>
        <v>0</v>
      </c>
      <c r="K191" s="32">
        <f t="shared" si="45"/>
        <v>0</v>
      </c>
      <c r="L191" s="32">
        <f t="shared" si="45"/>
        <v>0</v>
      </c>
      <c r="M191" s="32">
        <f>M192+M193</f>
        <v>0</v>
      </c>
      <c r="N191" s="32">
        <f>N192+N193</f>
        <v>0</v>
      </c>
      <c r="O191" s="32">
        <f t="shared" si="45"/>
        <v>0</v>
      </c>
      <c r="P191" s="32">
        <f t="shared" si="45"/>
        <v>0</v>
      </c>
      <c r="Q191" s="32">
        <f t="shared" si="45"/>
        <v>0</v>
      </c>
      <c r="R191" s="32">
        <f t="shared" si="45"/>
        <v>0</v>
      </c>
      <c r="S191" s="32">
        <f t="shared" si="45"/>
        <v>0</v>
      </c>
      <c r="T191" s="32">
        <f t="shared" si="45"/>
        <v>0</v>
      </c>
      <c r="U191" s="32">
        <f t="shared" si="45"/>
        <v>0</v>
      </c>
      <c r="V191" s="32">
        <f t="shared" si="45"/>
        <v>8416</v>
      </c>
      <c r="W191" s="32">
        <f t="shared" si="45"/>
        <v>0</v>
      </c>
      <c r="X191" s="32">
        <f t="shared" si="45"/>
        <v>0</v>
      </c>
      <c r="Y191" s="32">
        <f t="shared" si="45"/>
        <v>0</v>
      </c>
      <c r="Z191" s="32">
        <f t="shared" si="45"/>
        <v>39890</v>
      </c>
    </row>
    <row r="192" spans="1:26" s="9" customFormat="1" ht="15.75">
      <c r="A192" s="20" t="s">
        <v>11</v>
      </c>
      <c r="B192" s="5" t="s">
        <v>336</v>
      </c>
      <c r="C192" s="5" t="s">
        <v>338</v>
      </c>
      <c r="D192" s="5" t="s">
        <v>10</v>
      </c>
      <c r="E192" s="5" t="s">
        <v>344</v>
      </c>
      <c r="F192" s="32">
        <v>31474</v>
      </c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3">
        <f>SUM(F192,G192:Y192)</f>
        <v>31474</v>
      </c>
    </row>
    <row r="193" spans="1:26" s="9" customFormat="1" ht="47.25">
      <c r="A193" s="20" t="s">
        <v>21</v>
      </c>
      <c r="B193" s="5" t="s">
        <v>336</v>
      </c>
      <c r="C193" s="5" t="s">
        <v>338</v>
      </c>
      <c r="D193" s="5" t="s">
        <v>10</v>
      </c>
      <c r="E193" s="5" t="s">
        <v>392</v>
      </c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>
        <v>8416</v>
      </c>
      <c r="W193" s="32"/>
      <c r="X193" s="32"/>
      <c r="Y193" s="32"/>
      <c r="Z193" s="33">
        <f>SUM(F193,G193:Y193)</f>
        <v>8416</v>
      </c>
    </row>
    <row r="194" spans="1:26" ht="31.5">
      <c r="A194" s="20" t="s">
        <v>409</v>
      </c>
      <c r="B194" s="5" t="s">
        <v>336</v>
      </c>
      <c r="C194" s="5" t="s">
        <v>338</v>
      </c>
      <c r="D194" s="5" t="s">
        <v>408</v>
      </c>
      <c r="E194" s="5" t="s">
        <v>343</v>
      </c>
      <c r="F194" s="32">
        <f>F195</f>
        <v>0</v>
      </c>
      <c r="G194" s="32">
        <f>G195</f>
        <v>0</v>
      </c>
      <c r="H194" s="32">
        <f aca="true" t="shared" si="46" ref="H194:Z196">H195</f>
        <v>0</v>
      </c>
      <c r="I194" s="32">
        <f t="shared" si="46"/>
        <v>0</v>
      </c>
      <c r="J194" s="32">
        <f t="shared" si="46"/>
        <v>0</v>
      </c>
      <c r="K194" s="32">
        <f t="shared" si="46"/>
        <v>0</v>
      </c>
      <c r="L194" s="32">
        <f t="shared" si="46"/>
        <v>0</v>
      </c>
      <c r="M194" s="32">
        <f t="shared" si="46"/>
        <v>0</v>
      </c>
      <c r="N194" s="32">
        <f t="shared" si="46"/>
        <v>0</v>
      </c>
      <c r="O194" s="32">
        <f t="shared" si="46"/>
        <v>0</v>
      </c>
      <c r="P194" s="32">
        <f t="shared" si="46"/>
        <v>0</v>
      </c>
      <c r="Q194" s="32">
        <f t="shared" si="46"/>
        <v>0</v>
      </c>
      <c r="R194" s="32">
        <f t="shared" si="46"/>
        <v>0</v>
      </c>
      <c r="S194" s="32">
        <f t="shared" si="46"/>
        <v>0</v>
      </c>
      <c r="T194" s="32">
        <f t="shared" si="46"/>
        <v>0</v>
      </c>
      <c r="U194" s="32">
        <f t="shared" si="46"/>
        <v>0</v>
      </c>
      <c r="V194" s="32">
        <f t="shared" si="46"/>
        <v>0</v>
      </c>
      <c r="W194" s="32">
        <f t="shared" si="46"/>
        <v>20400</v>
      </c>
      <c r="X194" s="32">
        <f t="shared" si="46"/>
        <v>0</v>
      </c>
      <c r="Y194" s="32">
        <f t="shared" si="46"/>
        <v>0</v>
      </c>
      <c r="Z194" s="32">
        <f t="shared" si="46"/>
        <v>20400</v>
      </c>
    </row>
    <row r="195" spans="1:26" ht="51.75" customHeight="1">
      <c r="A195" s="20" t="s">
        <v>410</v>
      </c>
      <c r="B195" s="5" t="s">
        <v>336</v>
      </c>
      <c r="C195" s="5" t="s">
        <v>338</v>
      </c>
      <c r="D195" s="5" t="s">
        <v>408</v>
      </c>
      <c r="E195" s="5" t="s">
        <v>379</v>
      </c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>
        <v>20400</v>
      </c>
      <c r="X195" s="32"/>
      <c r="Y195" s="32"/>
      <c r="Z195" s="33">
        <f>SUM(F195,G195:Y195)</f>
        <v>20400</v>
      </c>
    </row>
    <row r="196" spans="1:26" ht="31.5">
      <c r="A196" s="20" t="s">
        <v>41</v>
      </c>
      <c r="B196" s="5" t="s">
        <v>336</v>
      </c>
      <c r="C196" s="5" t="s">
        <v>338</v>
      </c>
      <c r="D196" s="5" t="s">
        <v>44</v>
      </c>
      <c r="E196" s="5" t="s">
        <v>343</v>
      </c>
      <c r="F196" s="32">
        <f>F197</f>
        <v>335795</v>
      </c>
      <c r="G196" s="32">
        <f>G197</f>
        <v>0</v>
      </c>
      <c r="H196" s="32">
        <f t="shared" si="46"/>
        <v>69500</v>
      </c>
      <c r="I196" s="32">
        <f t="shared" si="46"/>
        <v>0</v>
      </c>
      <c r="J196" s="32">
        <f t="shared" si="46"/>
        <v>0</v>
      </c>
      <c r="K196" s="32">
        <f t="shared" si="46"/>
        <v>0</v>
      </c>
      <c r="L196" s="32">
        <f t="shared" si="46"/>
        <v>0</v>
      </c>
      <c r="M196" s="32">
        <f t="shared" si="46"/>
        <v>0</v>
      </c>
      <c r="N196" s="32">
        <f t="shared" si="46"/>
        <v>0</v>
      </c>
      <c r="O196" s="32">
        <f t="shared" si="46"/>
        <v>10000</v>
      </c>
      <c r="P196" s="32">
        <f t="shared" si="46"/>
        <v>0</v>
      </c>
      <c r="Q196" s="32">
        <f t="shared" si="46"/>
        <v>0</v>
      </c>
      <c r="R196" s="32">
        <f t="shared" si="46"/>
        <v>0</v>
      </c>
      <c r="S196" s="32">
        <f t="shared" si="46"/>
        <v>0</v>
      </c>
      <c r="T196" s="32">
        <f t="shared" si="46"/>
        <v>-5000</v>
      </c>
      <c r="U196" s="32">
        <f t="shared" si="46"/>
        <v>0</v>
      </c>
      <c r="V196" s="32">
        <f t="shared" si="46"/>
        <v>0</v>
      </c>
      <c r="W196" s="32">
        <f t="shared" si="46"/>
        <v>-80400</v>
      </c>
      <c r="X196" s="32">
        <f t="shared" si="46"/>
        <v>0</v>
      </c>
      <c r="Y196" s="32">
        <f t="shared" si="46"/>
        <v>236</v>
      </c>
      <c r="Z196" s="32">
        <f t="shared" si="46"/>
        <v>330131</v>
      </c>
    </row>
    <row r="197" spans="1:26" ht="31.5">
      <c r="A197" s="20" t="s">
        <v>43</v>
      </c>
      <c r="B197" s="5" t="s">
        <v>336</v>
      </c>
      <c r="C197" s="5" t="s">
        <v>338</v>
      </c>
      <c r="D197" s="5" t="s">
        <v>44</v>
      </c>
      <c r="E197" s="5" t="s">
        <v>350</v>
      </c>
      <c r="F197" s="32">
        <v>335795</v>
      </c>
      <c r="G197" s="32"/>
      <c r="H197" s="32">
        <v>69500</v>
      </c>
      <c r="I197" s="32"/>
      <c r="J197" s="32"/>
      <c r="K197" s="32"/>
      <c r="L197" s="32"/>
      <c r="M197" s="32"/>
      <c r="N197" s="32"/>
      <c r="O197" s="32">
        <v>10000</v>
      </c>
      <c r="P197" s="32"/>
      <c r="Q197" s="32"/>
      <c r="R197" s="32"/>
      <c r="S197" s="32"/>
      <c r="T197" s="32">
        <v>-5000</v>
      </c>
      <c r="U197" s="32"/>
      <c r="V197" s="32"/>
      <c r="W197" s="32">
        <v>-80400</v>
      </c>
      <c r="X197" s="32"/>
      <c r="Y197" s="32">
        <v>236</v>
      </c>
      <c r="Z197" s="33">
        <f>SUM(F197,G197:Y197)</f>
        <v>330131</v>
      </c>
    </row>
    <row r="198" spans="1:26" ht="31.5">
      <c r="A198" s="20" t="s">
        <v>158</v>
      </c>
      <c r="B198" s="5" t="s">
        <v>336</v>
      </c>
      <c r="C198" s="5" t="s">
        <v>338</v>
      </c>
      <c r="D198" s="5" t="s">
        <v>159</v>
      </c>
      <c r="E198" s="5" t="s">
        <v>343</v>
      </c>
      <c r="F198" s="32">
        <f>F199+F200</f>
        <v>3982</v>
      </c>
      <c r="G198" s="32">
        <f>G199+G200</f>
        <v>0</v>
      </c>
      <c r="H198" s="32">
        <f>H199+H200</f>
        <v>0</v>
      </c>
      <c r="I198" s="32">
        <f aca="true" t="shared" si="47" ref="I198:Z198">I199+I200</f>
        <v>0</v>
      </c>
      <c r="J198" s="32">
        <f t="shared" si="47"/>
        <v>0</v>
      </c>
      <c r="K198" s="32">
        <f t="shared" si="47"/>
        <v>0</v>
      </c>
      <c r="L198" s="32">
        <f t="shared" si="47"/>
        <v>0</v>
      </c>
      <c r="M198" s="32">
        <f>M199+M200</f>
        <v>0</v>
      </c>
      <c r="N198" s="32">
        <f>N199+N200</f>
        <v>0</v>
      </c>
      <c r="O198" s="32">
        <f t="shared" si="47"/>
        <v>0</v>
      </c>
      <c r="P198" s="32">
        <f t="shared" si="47"/>
        <v>0</v>
      </c>
      <c r="Q198" s="32">
        <f t="shared" si="47"/>
        <v>0</v>
      </c>
      <c r="R198" s="32">
        <f t="shared" si="47"/>
        <v>0</v>
      </c>
      <c r="S198" s="32">
        <f t="shared" si="47"/>
        <v>0</v>
      </c>
      <c r="T198" s="32">
        <f t="shared" si="47"/>
        <v>0</v>
      </c>
      <c r="U198" s="32">
        <f t="shared" si="47"/>
        <v>0</v>
      </c>
      <c r="V198" s="32">
        <f>V199+V200</f>
        <v>0</v>
      </c>
      <c r="W198" s="32">
        <f t="shared" si="47"/>
        <v>-3982</v>
      </c>
      <c r="X198" s="32">
        <f t="shared" si="47"/>
        <v>0</v>
      </c>
      <c r="Y198" s="32">
        <f t="shared" si="47"/>
        <v>0</v>
      </c>
      <c r="Z198" s="32">
        <f t="shared" si="47"/>
        <v>0</v>
      </c>
    </row>
    <row r="199" spans="1:26" ht="15.75">
      <c r="A199" s="20" t="s">
        <v>352</v>
      </c>
      <c r="B199" s="5" t="s">
        <v>336</v>
      </c>
      <c r="C199" s="5" t="s">
        <v>338</v>
      </c>
      <c r="D199" s="5" t="s">
        <v>159</v>
      </c>
      <c r="E199" s="5" t="s">
        <v>351</v>
      </c>
      <c r="F199" s="32">
        <v>3040</v>
      </c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>
        <v>-3040</v>
      </c>
      <c r="X199" s="32"/>
      <c r="Y199" s="32"/>
      <c r="Z199" s="33">
        <f>SUM(F199,G199:Y199)</f>
        <v>0</v>
      </c>
    </row>
    <row r="200" spans="1:26" ht="63">
      <c r="A200" s="20" t="s">
        <v>160</v>
      </c>
      <c r="B200" s="5" t="s">
        <v>336</v>
      </c>
      <c r="C200" s="5" t="s">
        <v>338</v>
      </c>
      <c r="D200" s="5" t="s">
        <v>159</v>
      </c>
      <c r="E200" s="5" t="s">
        <v>353</v>
      </c>
      <c r="F200" s="32">
        <v>942</v>
      </c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>
        <v>-942</v>
      </c>
      <c r="X200" s="32"/>
      <c r="Y200" s="32"/>
      <c r="Z200" s="33">
        <f>SUM(F200,G200:Y200)</f>
        <v>0</v>
      </c>
    </row>
    <row r="201" spans="1:26" ht="31.5">
      <c r="A201" s="23" t="s">
        <v>163</v>
      </c>
      <c r="B201" s="5" t="s">
        <v>336</v>
      </c>
      <c r="C201" s="5" t="s">
        <v>338</v>
      </c>
      <c r="D201" s="5" t="s">
        <v>164</v>
      </c>
      <c r="E201" s="5" t="s">
        <v>343</v>
      </c>
      <c r="F201" s="32">
        <f>F202</f>
        <v>0</v>
      </c>
      <c r="G201" s="32">
        <f>G202</f>
        <v>0</v>
      </c>
      <c r="H201" s="32">
        <f aca="true" t="shared" si="48" ref="H201:Z203">H202</f>
        <v>0</v>
      </c>
      <c r="I201" s="32">
        <f t="shared" si="48"/>
        <v>0</v>
      </c>
      <c r="J201" s="32">
        <f t="shared" si="48"/>
        <v>0</v>
      </c>
      <c r="K201" s="32">
        <f t="shared" si="48"/>
        <v>0</v>
      </c>
      <c r="L201" s="32">
        <f t="shared" si="48"/>
        <v>0</v>
      </c>
      <c r="M201" s="32">
        <f t="shared" si="48"/>
        <v>0</v>
      </c>
      <c r="N201" s="32">
        <f t="shared" si="48"/>
        <v>0</v>
      </c>
      <c r="O201" s="32">
        <f t="shared" si="48"/>
        <v>0</v>
      </c>
      <c r="P201" s="32">
        <f t="shared" si="48"/>
        <v>0</v>
      </c>
      <c r="Q201" s="32">
        <f t="shared" si="48"/>
        <v>0</v>
      </c>
      <c r="R201" s="32">
        <f t="shared" si="48"/>
        <v>0</v>
      </c>
      <c r="S201" s="32">
        <f t="shared" si="48"/>
        <v>0</v>
      </c>
      <c r="T201" s="32">
        <f t="shared" si="48"/>
        <v>0</v>
      </c>
      <c r="U201" s="32">
        <f t="shared" si="48"/>
        <v>0</v>
      </c>
      <c r="V201" s="32">
        <f t="shared" si="48"/>
        <v>108973</v>
      </c>
      <c r="W201" s="32">
        <f t="shared" si="48"/>
        <v>0</v>
      </c>
      <c r="X201" s="32">
        <f t="shared" si="48"/>
        <v>0</v>
      </c>
      <c r="Y201" s="32">
        <f t="shared" si="48"/>
        <v>0</v>
      </c>
      <c r="Z201" s="32">
        <f t="shared" si="48"/>
        <v>108973</v>
      </c>
    </row>
    <row r="202" spans="1:26" ht="15.75">
      <c r="A202" s="23" t="s">
        <v>84</v>
      </c>
      <c r="B202" s="5" t="s">
        <v>336</v>
      </c>
      <c r="C202" s="5" t="s">
        <v>338</v>
      </c>
      <c r="D202" s="5" t="s">
        <v>164</v>
      </c>
      <c r="E202" s="5" t="s">
        <v>351</v>
      </c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>
        <v>108973</v>
      </c>
      <c r="W202" s="32"/>
      <c r="X202" s="32"/>
      <c r="Y202" s="32"/>
      <c r="Z202" s="33">
        <f>SUM(F202,G202:Y202)</f>
        <v>108973</v>
      </c>
    </row>
    <row r="203" spans="1:26" ht="31.5">
      <c r="A203" s="23" t="s">
        <v>52</v>
      </c>
      <c r="B203" s="5" t="s">
        <v>336</v>
      </c>
      <c r="C203" s="5" t="s">
        <v>338</v>
      </c>
      <c r="D203" s="5" t="s">
        <v>53</v>
      </c>
      <c r="E203" s="5" t="s">
        <v>343</v>
      </c>
      <c r="F203" s="32">
        <f>F204</f>
        <v>10000</v>
      </c>
      <c r="G203" s="32">
        <f>G204</f>
        <v>15000</v>
      </c>
      <c r="H203" s="32">
        <f t="shared" si="48"/>
        <v>0</v>
      </c>
      <c r="I203" s="32">
        <f t="shared" si="48"/>
        <v>0</v>
      </c>
      <c r="J203" s="32">
        <f t="shared" si="48"/>
        <v>0</v>
      </c>
      <c r="K203" s="32">
        <f t="shared" si="48"/>
        <v>0</v>
      </c>
      <c r="L203" s="32">
        <f t="shared" si="48"/>
        <v>0</v>
      </c>
      <c r="M203" s="32">
        <f t="shared" si="48"/>
        <v>0</v>
      </c>
      <c r="N203" s="32">
        <f t="shared" si="48"/>
        <v>0</v>
      </c>
      <c r="O203" s="32">
        <f t="shared" si="48"/>
        <v>0</v>
      </c>
      <c r="P203" s="32">
        <f t="shared" si="48"/>
        <v>0</v>
      </c>
      <c r="Q203" s="32">
        <f t="shared" si="48"/>
        <v>0</v>
      </c>
      <c r="R203" s="32">
        <f t="shared" si="48"/>
        <v>0</v>
      </c>
      <c r="S203" s="32">
        <f t="shared" si="48"/>
        <v>0</v>
      </c>
      <c r="T203" s="32">
        <f t="shared" si="48"/>
        <v>0</v>
      </c>
      <c r="U203" s="32">
        <f t="shared" si="48"/>
        <v>0</v>
      </c>
      <c r="V203" s="32">
        <f t="shared" si="48"/>
        <v>0</v>
      </c>
      <c r="W203" s="32">
        <f t="shared" si="48"/>
        <v>0</v>
      </c>
      <c r="X203" s="32">
        <f t="shared" si="48"/>
        <v>0</v>
      </c>
      <c r="Y203" s="32">
        <f t="shared" si="48"/>
        <v>0</v>
      </c>
      <c r="Z203" s="32">
        <f t="shared" si="48"/>
        <v>25000</v>
      </c>
    </row>
    <row r="204" spans="1:26" ht="31.5">
      <c r="A204" s="23" t="s">
        <v>40</v>
      </c>
      <c r="B204" s="5" t="s">
        <v>336</v>
      </c>
      <c r="C204" s="5" t="s">
        <v>338</v>
      </c>
      <c r="D204" s="5" t="s">
        <v>53</v>
      </c>
      <c r="E204" s="5" t="s">
        <v>379</v>
      </c>
      <c r="F204" s="32">
        <v>10000</v>
      </c>
      <c r="G204" s="32">
        <v>15000</v>
      </c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3">
        <f>SUM(F204,G204:Y204)</f>
        <v>25000</v>
      </c>
    </row>
    <row r="205" spans="1:26" s="8" customFormat="1" ht="15.75">
      <c r="A205" s="18" t="s">
        <v>165</v>
      </c>
      <c r="B205" s="28" t="s">
        <v>334</v>
      </c>
      <c r="C205" s="28" t="s">
        <v>330</v>
      </c>
      <c r="D205" s="28" t="s">
        <v>3</v>
      </c>
      <c r="E205" s="28" t="s">
        <v>343</v>
      </c>
      <c r="F205" s="29">
        <f>F210+F218</f>
        <v>2064</v>
      </c>
      <c r="G205" s="29">
        <f>G210+G218</f>
        <v>0</v>
      </c>
      <c r="H205" s="29">
        <f>H210+H218</f>
        <v>0</v>
      </c>
      <c r="I205" s="29">
        <f aca="true" t="shared" si="49" ref="I205:Z205">I210+I218</f>
        <v>0</v>
      </c>
      <c r="J205" s="29">
        <f t="shared" si="49"/>
        <v>0</v>
      </c>
      <c r="K205" s="29">
        <f t="shared" si="49"/>
        <v>0</v>
      </c>
      <c r="L205" s="29">
        <f t="shared" si="49"/>
        <v>0</v>
      </c>
      <c r="M205" s="29">
        <f>M210+M218</f>
        <v>0</v>
      </c>
      <c r="N205" s="29">
        <f>N210+N218</f>
        <v>0</v>
      </c>
      <c r="O205" s="29">
        <f t="shared" si="49"/>
        <v>0</v>
      </c>
      <c r="P205" s="29">
        <f t="shared" si="49"/>
        <v>0</v>
      </c>
      <c r="Q205" s="29">
        <f t="shared" si="49"/>
        <v>0</v>
      </c>
      <c r="R205" s="29">
        <f t="shared" si="49"/>
        <v>0</v>
      </c>
      <c r="S205" s="29">
        <f t="shared" si="49"/>
        <v>0</v>
      </c>
      <c r="T205" s="29">
        <f t="shared" si="49"/>
        <v>0</v>
      </c>
      <c r="U205" s="29">
        <f t="shared" si="49"/>
        <v>0</v>
      </c>
      <c r="V205" s="29">
        <f>V210+V218</f>
        <v>0</v>
      </c>
      <c r="W205" s="29">
        <f t="shared" si="49"/>
        <v>0</v>
      </c>
      <c r="X205" s="29">
        <f t="shared" si="49"/>
        <v>0</v>
      </c>
      <c r="Y205" s="29">
        <f t="shared" si="49"/>
        <v>0</v>
      </c>
      <c r="Z205" s="29">
        <f t="shared" si="49"/>
        <v>2064</v>
      </c>
    </row>
    <row r="206" spans="1:26" ht="31.5" hidden="1">
      <c r="A206" s="20" t="s">
        <v>166</v>
      </c>
      <c r="B206" s="5">
        <v>6</v>
      </c>
      <c r="C206" s="5">
        <v>1</v>
      </c>
      <c r="D206" s="5" t="s">
        <v>3</v>
      </c>
      <c r="E206" s="5" t="s">
        <v>343</v>
      </c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47.25" hidden="1">
      <c r="A207" s="20" t="s">
        <v>167</v>
      </c>
      <c r="B207" s="5">
        <v>6</v>
      </c>
      <c r="C207" s="5">
        <v>1</v>
      </c>
      <c r="D207" s="5" t="s">
        <v>168</v>
      </c>
      <c r="E207" s="5" t="s">
        <v>343</v>
      </c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31.5" hidden="1">
      <c r="A208" s="20" t="s">
        <v>169</v>
      </c>
      <c r="B208" s="5">
        <v>6</v>
      </c>
      <c r="C208" s="5">
        <v>1</v>
      </c>
      <c r="D208" s="5" t="s">
        <v>168</v>
      </c>
      <c r="E208" s="5">
        <v>440</v>
      </c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31.5" hidden="1">
      <c r="A209" s="20" t="s">
        <v>170</v>
      </c>
      <c r="B209" s="5">
        <v>6</v>
      </c>
      <c r="C209" s="5">
        <v>1</v>
      </c>
      <c r="D209" s="5" t="s">
        <v>168</v>
      </c>
      <c r="E209" s="5">
        <v>441</v>
      </c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s="9" customFormat="1" ht="31.5">
      <c r="A210" s="19" t="s">
        <v>174</v>
      </c>
      <c r="B210" s="30" t="s">
        <v>334</v>
      </c>
      <c r="C210" s="30" t="s">
        <v>329</v>
      </c>
      <c r="D210" s="30" t="s">
        <v>3</v>
      </c>
      <c r="E210" s="30" t="s">
        <v>343</v>
      </c>
      <c r="F210" s="31">
        <f>F213</f>
        <v>1527</v>
      </c>
      <c r="G210" s="31">
        <f>G213</f>
        <v>0</v>
      </c>
      <c r="H210" s="31">
        <f>H213</f>
        <v>0</v>
      </c>
      <c r="I210" s="31">
        <f aca="true" t="shared" si="50" ref="I210:Z210">I213</f>
        <v>0</v>
      </c>
      <c r="J210" s="31">
        <f t="shared" si="50"/>
        <v>0</v>
      </c>
      <c r="K210" s="31">
        <f t="shared" si="50"/>
        <v>0</v>
      </c>
      <c r="L210" s="31">
        <f t="shared" si="50"/>
        <v>0</v>
      </c>
      <c r="M210" s="31">
        <f>M213</f>
        <v>0</v>
      </c>
      <c r="N210" s="31">
        <f>N213</f>
        <v>0</v>
      </c>
      <c r="O210" s="31">
        <f t="shared" si="50"/>
        <v>0</v>
      </c>
      <c r="P210" s="31">
        <f t="shared" si="50"/>
        <v>0</v>
      </c>
      <c r="Q210" s="31">
        <f t="shared" si="50"/>
        <v>0</v>
      </c>
      <c r="R210" s="31">
        <f t="shared" si="50"/>
        <v>0</v>
      </c>
      <c r="S210" s="31">
        <f t="shared" si="50"/>
        <v>0</v>
      </c>
      <c r="T210" s="31">
        <f t="shared" si="50"/>
        <v>-1527</v>
      </c>
      <c r="U210" s="31">
        <f t="shared" si="50"/>
        <v>0</v>
      </c>
      <c r="V210" s="31">
        <f>V213</f>
        <v>0</v>
      </c>
      <c r="W210" s="31">
        <f t="shared" si="50"/>
        <v>0</v>
      </c>
      <c r="X210" s="31">
        <f t="shared" si="50"/>
        <v>0</v>
      </c>
      <c r="Y210" s="31">
        <f t="shared" si="50"/>
        <v>0</v>
      </c>
      <c r="Z210" s="31">
        <f t="shared" si="50"/>
        <v>0</v>
      </c>
    </row>
    <row r="211" spans="1:26" ht="31.5" hidden="1">
      <c r="A211" s="20" t="s">
        <v>171</v>
      </c>
      <c r="B211" s="5">
        <v>6</v>
      </c>
      <c r="C211" s="5">
        <v>2</v>
      </c>
      <c r="D211" s="5" t="s">
        <v>172</v>
      </c>
      <c r="E211" s="5" t="s">
        <v>343</v>
      </c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31.5" hidden="1">
      <c r="A212" s="20" t="s">
        <v>173</v>
      </c>
      <c r="B212" s="5">
        <v>6</v>
      </c>
      <c r="C212" s="5">
        <v>2</v>
      </c>
      <c r="D212" s="5" t="s">
        <v>172</v>
      </c>
      <c r="E212" s="5">
        <v>443</v>
      </c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31.5">
      <c r="A213" s="20" t="s">
        <v>174</v>
      </c>
      <c r="B213" s="5" t="s">
        <v>334</v>
      </c>
      <c r="C213" s="5" t="s">
        <v>329</v>
      </c>
      <c r="D213" s="5" t="s">
        <v>175</v>
      </c>
      <c r="E213" s="5" t="s">
        <v>343</v>
      </c>
      <c r="F213" s="32">
        <f>F214</f>
        <v>1527</v>
      </c>
      <c r="G213" s="32">
        <f>G214</f>
        <v>0</v>
      </c>
      <c r="H213" s="32">
        <f aca="true" t="shared" si="51" ref="H213:Z213">H214</f>
        <v>0</v>
      </c>
      <c r="I213" s="32">
        <f t="shared" si="51"/>
        <v>0</v>
      </c>
      <c r="J213" s="32">
        <f t="shared" si="51"/>
        <v>0</v>
      </c>
      <c r="K213" s="32">
        <f t="shared" si="51"/>
        <v>0</v>
      </c>
      <c r="L213" s="32">
        <f t="shared" si="51"/>
        <v>0</v>
      </c>
      <c r="M213" s="32">
        <f t="shared" si="51"/>
        <v>0</v>
      </c>
      <c r="N213" s="32">
        <f t="shared" si="51"/>
        <v>0</v>
      </c>
      <c r="O213" s="32">
        <f t="shared" si="51"/>
        <v>0</v>
      </c>
      <c r="P213" s="32">
        <f t="shared" si="51"/>
        <v>0</v>
      </c>
      <c r="Q213" s="32">
        <f t="shared" si="51"/>
        <v>0</v>
      </c>
      <c r="R213" s="32">
        <f t="shared" si="51"/>
        <v>0</v>
      </c>
      <c r="S213" s="32">
        <f t="shared" si="51"/>
        <v>0</v>
      </c>
      <c r="T213" s="32">
        <f t="shared" si="51"/>
        <v>-1527</v>
      </c>
      <c r="U213" s="32">
        <f t="shared" si="51"/>
        <v>0</v>
      </c>
      <c r="V213" s="32">
        <f t="shared" si="51"/>
        <v>0</v>
      </c>
      <c r="W213" s="32">
        <f t="shared" si="51"/>
        <v>0</v>
      </c>
      <c r="X213" s="32">
        <f t="shared" si="51"/>
        <v>0</v>
      </c>
      <c r="Y213" s="32">
        <f t="shared" si="51"/>
        <v>0</v>
      </c>
      <c r="Z213" s="32">
        <f t="shared" si="51"/>
        <v>0</v>
      </c>
    </row>
    <row r="214" spans="1:26" ht="47.25">
      <c r="A214" s="20" t="s">
        <v>21</v>
      </c>
      <c r="B214" s="5" t="s">
        <v>334</v>
      </c>
      <c r="C214" s="5" t="s">
        <v>329</v>
      </c>
      <c r="D214" s="5" t="s">
        <v>175</v>
      </c>
      <c r="E214" s="5">
        <v>327</v>
      </c>
      <c r="F214" s="32">
        <v>1527</v>
      </c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>
        <v>-1527</v>
      </c>
      <c r="U214" s="32"/>
      <c r="V214" s="32"/>
      <c r="W214" s="32"/>
      <c r="X214" s="32"/>
      <c r="Y214" s="32"/>
      <c r="Z214" s="33">
        <f>SUM(F214,G214:Y214)</f>
        <v>0</v>
      </c>
    </row>
    <row r="215" spans="1:26" ht="47.25" hidden="1">
      <c r="A215" s="20" t="s">
        <v>176</v>
      </c>
      <c r="B215" s="5">
        <v>6</v>
      </c>
      <c r="C215" s="5">
        <v>3</v>
      </c>
      <c r="D215" s="5" t="s">
        <v>3</v>
      </c>
      <c r="E215" s="5" t="s">
        <v>343</v>
      </c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31.5" hidden="1">
      <c r="A216" s="20" t="s">
        <v>31</v>
      </c>
      <c r="B216" s="5">
        <v>6</v>
      </c>
      <c r="C216" s="5">
        <v>3</v>
      </c>
      <c r="D216" s="5" t="s">
        <v>32</v>
      </c>
      <c r="E216" s="5" t="s">
        <v>343</v>
      </c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63" hidden="1">
      <c r="A217" s="20" t="s">
        <v>34</v>
      </c>
      <c r="B217" s="5">
        <v>6</v>
      </c>
      <c r="C217" s="5">
        <v>3</v>
      </c>
      <c r="D217" s="5" t="s">
        <v>32</v>
      </c>
      <c r="E217" s="5">
        <v>196</v>
      </c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31.5">
      <c r="A218" s="20" t="s">
        <v>177</v>
      </c>
      <c r="B218" s="5" t="s">
        <v>334</v>
      </c>
      <c r="C218" s="5" t="s">
        <v>338</v>
      </c>
      <c r="D218" s="5" t="s">
        <v>3</v>
      </c>
      <c r="E218" s="5" t="s">
        <v>343</v>
      </c>
      <c r="F218" s="32">
        <f>F247+F245</f>
        <v>537</v>
      </c>
      <c r="G218" s="32">
        <f aca="true" t="shared" si="52" ref="G218:Z218">G247+G245</f>
        <v>0</v>
      </c>
      <c r="H218" s="32">
        <f t="shared" si="52"/>
        <v>0</v>
      </c>
      <c r="I218" s="32">
        <f t="shared" si="52"/>
        <v>0</v>
      </c>
      <c r="J218" s="32">
        <f t="shared" si="52"/>
        <v>0</v>
      </c>
      <c r="K218" s="32">
        <f t="shared" si="52"/>
        <v>0</v>
      </c>
      <c r="L218" s="32">
        <f t="shared" si="52"/>
        <v>0</v>
      </c>
      <c r="M218" s="32">
        <f t="shared" si="52"/>
        <v>0</v>
      </c>
      <c r="N218" s="32">
        <f t="shared" si="52"/>
        <v>0</v>
      </c>
      <c r="O218" s="32">
        <f t="shared" si="52"/>
        <v>0</v>
      </c>
      <c r="P218" s="32">
        <f t="shared" si="52"/>
        <v>0</v>
      </c>
      <c r="Q218" s="32">
        <f t="shared" si="52"/>
        <v>0</v>
      </c>
      <c r="R218" s="32">
        <f t="shared" si="52"/>
        <v>0</v>
      </c>
      <c r="S218" s="32">
        <f t="shared" si="52"/>
        <v>0</v>
      </c>
      <c r="T218" s="32">
        <f t="shared" si="52"/>
        <v>1527</v>
      </c>
      <c r="U218" s="32">
        <f t="shared" si="52"/>
        <v>0</v>
      </c>
      <c r="V218" s="32">
        <f t="shared" si="52"/>
        <v>0</v>
      </c>
      <c r="W218" s="32">
        <f t="shared" si="52"/>
        <v>0</v>
      </c>
      <c r="X218" s="32">
        <f t="shared" si="52"/>
        <v>0</v>
      </c>
      <c r="Y218" s="32">
        <f t="shared" si="52"/>
        <v>0</v>
      </c>
      <c r="Z218" s="32">
        <f t="shared" si="52"/>
        <v>2064</v>
      </c>
    </row>
    <row r="219" spans="1:26" ht="31.5" hidden="1">
      <c r="A219" s="20" t="s">
        <v>9</v>
      </c>
      <c r="B219" s="5">
        <v>6</v>
      </c>
      <c r="C219" s="5">
        <v>4</v>
      </c>
      <c r="D219" s="5" t="s">
        <v>10</v>
      </c>
      <c r="E219" s="5" t="s">
        <v>343</v>
      </c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5.75" hidden="1">
      <c r="A220" s="20" t="s">
        <v>11</v>
      </c>
      <c r="B220" s="5">
        <v>6</v>
      </c>
      <c r="C220" s="5">
        <v>4</v>
      </c>
      <c r="D220" s="5" t="s">
        <v>10</v>
      </c>
      <c r="E220" s="5">
        <v>5</v>
      </c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5.75" hidden="1">
      <c r="A221" s="20" t="s">
        <v>36</v>
      </c>
      <c r="B221" s="5">
        <v>6</v>
      </c>
      <c r="C221" s="5">
        <v>4</v>
      </c>
      <c r="D221" s="5" t="s">
        <v>10</v>
      </c>
      <c r="E221" s="5">
        <v>6</v>
      </c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63" hidden="1">
      <c r="A222" s="20" t="s">
        <v>178</v>
      </c>
      <c r="B222" s="5">
        <v>6</v>
      </c>
      <c r="C222" s="5">
        <v>4</v>
      </c>
      <c r="D222" s="5" t="s">
        <v>179</v>
      </c>
      <c r="E222" s="5" t="s">
        <v>343</v>
      </c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31.5" hidden="1">
      <c r="A223" s="20" t="s">
        <v>180</v>
      </c>
      <c r="B223" s="5">
        <v>6</v>
      </c>
      <c r="C223" s="5">
        <v>4</v>
      </c>
      <c r="D223" s="5" t="s">
        <v>181</v>
      </c>
      <c r="E223" s="5" t="s">
        <v>343</v>
      </c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31.5" hidden="1">
      <c r="A224" s="20" t="s">
        <v>40</v>
      </c>
      <c r="B224" s="5">
        <v>6</v>
      </c>
      <c r="C224" s="5">
        <v>4</v>
      </c>
      <c r="D224" s="5" t="s">
        <v>182</v>
      </c>
      <c r="E224" s="5">
        <v>213</v>
      </c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47.25" hidden="1">
      <c r="A225" s="20" t="s">
        <v>183</v>
      </c>
      <c r="B225" s="5">
        <v>6</v>
      </c>
      <c r="C225" s="5">
        <v>4</v>
      </c>
      <c r="D225" s="5" t="s">
        <v>184</v>
      </c>
      <c r="E225" s="5" t="s">
        <v>343</v>
      </c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31.5" hidden="1">
      <c r="A226" s="20" t="s">
        <v>40</v>
      </c>
      <c r="B226" s="5">
        <v>6</v>
      </c>
      <c r="C226" s="5">
        <v>4</v>
      </c>
      <c r="D226" s="5" t="s">
        <v>184</v>
      </c>
      <c r="E226" s="5">
        <v>213</v>
      </c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63" hidden="1">
      <c r="A227" s="20" t="s">
        <v>121</v>
      </c>
      <c r="B227" s="5">
        <v>6</v>
      </c>
      <c r="C227" s="5">
        <v>4</v>
      </c>
      <c r="D227" s="5" t="s">
        <v>122</v>
      </c>
      <c r="E227" s="5" t="s">
        <v>343</v>
      </c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5.75" hidden="1">
      <c r="A228" s="20" t="s">
        <v>84</v>
      </c>
      <c r="B228" s="5">
        <v>6</v>
      </c>
      <c r="C228" s="5">
        <v>4</v>
      </c>
      <c r="D228" s="5" t="s">
        <v>122</v>
      </c>
      <c r="E228" s="5">
        <v>197</v>
      </c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94.5" hidden="1">
      <c r="A229" s="20" t="s">
        <v>123</v>
      </c>
      <c r="B229" s="5">
        <v>6</v>
      </c>
      <c r="C229" s="5">
        <v>4</v>
      </c>
      <c r="D229" s="5" t="s">
        <v>124</v>
      </c>
      <c r="E229" s="5" t="s">
        <v>343</v>
      </c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5.75" hidden="1">
      <c r="A230" s="20" t="s">
        <v>84</v>
      </c>
      <c r="B230" s="5">
        <v>6</v>
      </c>
      <c r="C230" s="5">
        <v>4</v>
      </c>
      <c r="D230" s="5" t="s">
        <v>124</v>
      </c>
      <c r="E230" s="5">
        <v>197</v>
      </c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31.5" hidden="1">
      <c r="A231" s="20" t="s">
        <v>127</v>
      </c>
      <c r="B231" s="5">
        <v>6</v>
      </c>
      <c r="C231" s="5">
        <v>4</v>
      </c>
      <c r="D231" s="5" t="s">
        <v>128</v>
      </c>
      <c r="E231" s="5" t="s">
        <v>343</v>
      </c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5.75" hidden="1">
      <c r="A232" s="20" t="s">
        <v>84</v>
      </c>
      <c r="B232" s="5">
        <v>6</v>
      </c>
      <c r="C232" s="5">
        <v>4</v>
      </c>
      <c r="D232" s="5" t="s">
        <v>128</v>
      </c>
      <c r="E232" s="5">
        <v>197</v>
      </c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31.5" hidden="1">
      <c r="A233" s="20" t="s">
        <v>40</v>
      </c>
      <c r="B233" s="5">
        <v>6</v>
      </c>
      <c r="C233" s="5">
        <v>4</v>
      </c>
      <c r="D233" s="5" t="s">
        <v>128</v>
      </c>
      <c r="E233" s="5">
        <v>213</v>
      </c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78.75" hidden="1">
      <c r="A234" s="20" t="s">
        <v>129</v>
      </c>
      <c r="B234" s="5">
        <v>6</v>
      </c>
      <c r="C234" s="5">
        <v>4</v>
      </c>
      <c r="D234" s="5" t="s">
        <v>130</v>
      </c>
      <c r="E234" s="5" t="s">
        <v>343</v>
      </c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47.25" hidden="1">
      <c r="A235" s="20" t="s">
        <v>131</v>
      </c>
      <c r="B235" s="5">
        <v>6</v>
      </c>
      <c r="C235" s="5">
        <v>4</v>
      </c>
      <c r="D235" s="5" t="s">
        <v>132</v>
      </c>
      <c r="E235" s="5" t="s">
        <v>343</v>
      </c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5.75" hidden="1">
      <c r="A236" s="20" t="s">
        <v>84</v>
      </c>
      <c r="B236" s="5">
        <v>6</v>
      </c>
      <c r="C236" s="5">
        <v>4</v>
      </c>
      <c r="D236" s="5" t="s">
        <v>132</v>
      </c>
      <c r="E236" s="5">
        <v>197</v>
      </c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94.5" hidden="1">
      <c r="A237" s="20" t="s">
        <v>133</v>
      </c>
      <c r="B237" s="5">
        <v>6</v>
      </c>
      <c r="C237" s="5">
        <v>4</v>
      </c>
      <c r="D237" s="5" t="s">
        <v>134</v>
      </c>
      <c r="E237" s="5" t="s">
        <v>343</v>
      </c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5.75" hidden="1">
      <c r="A238" s="20" t="s">
        <v>84</v>
      </c>
      <c r="B238" s="5">
        <v>6</v>
      </c>
      <c r="C238" s="5">
        <v>4</v>
      </c>
      <c r="D238" s="5" t="s">
        <v>134</v>
      </c>
      <c r="E238" s="5">
        <v>197</v>
      </c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63" hidden="1">
      <c r="A239" s="20" t="s">
        <v>135</v>
      </c>
      <c r="B239" s="5">
        <v>6</v>
      </c>
      <c r="C239" s="5">
        <v>4</v>
      </c>
      <c r="D239" s="5" t="s">
        <v>134</v>
      </c>
      <c r="E239" s="5">
        <v>567</v>
      </c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10.25" hidden="1">
      <c r="A240" s="20" t="s">
        <v>136</v>
      </c>
      <c r="B240" s="5">
        <v>6</v>
      </c>
      <c r="C240" s="5">
        <v>4</v>
      </c>
      <c r="D240" s="5" t="s">
        <v>137</v>
      </c>
      <c r="E240" s="5" t="s">
        <v>343</v>
      </c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5.75" hidden="1">
      <c r="A241" s="20" t="s">
        <v>84</v>
      </c>
      <c r="B241" s="5">
        <v>6</v>
      </c>
      <c r="C241" s="5">
        <v>4</v>
      </c>
      <c r="D241" s="5" t="s">
        <v>137</v>
      </c>
      <c r="E241" s="5">
        <v>197</v>
      </c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78.75" hidden="1">
      <c r="A242" s="20" t="s">
        <v>82</v>
      </c>
      <c r="B242" s="5">
        <v>6</v>
      </c>
      <c r="C242" s="5">
        <v>4</v>
      </c>
      <c r="D242" s="5" t="s">
        <v>83</v>
      </c>
      <c r="E242" s="5" t="s">
        <v>343</v>
      </c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5.75" hidden="1">
      <c r="A243" s="20" t="s">
        <v>84</v>
      </c>
      <c r="B243" s="5">
        <v>6</v>
      </c>
      <c r="C243" s="5">
        <v>4</v>
      </c>
      <c r="D243" s="5" t="s">
        <v>83</v>
      </c>
      <c r="E243" s="5">
        <v>197</v>
      </c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63" hidden="1">
      <c r="A244" s="20" t="s">
        <v>135</v>
      </c>
      <c r="B244" s="5">
        <v>6</v>
      </c>
      <c r="C244" s="5">
        <v>4</v>
      </c>
      <c r="D244" s="5" t="s">
        <v>83</v>
      </c>
      <c r="E244" s="5">
        <v>567</v>
      </c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63">
      <c r="A245" s="20" t="s">
        <v>414</v>
      </c>
      <c r="B245" s="5" t="s">
        <v>334</v>
      </c>
      <c r="C245" s="5" t="s">
        <v>338</v>
      </c>
      <c r="D245" s="5" t="s">
        <v>413</v>
      </c>
      <c r="E245" s="5" t="s">
        <v>343</v>
      </c>
      <c r="F245" s="32">
        <f>F246</f>
        <v>0</v>
      </c>
      <c r="G245" s="32">
        <f>G246</f>
        <v>0</v>
      </c>
      <c r="H245" s="32">
        <f aca="true" t="shared" si="53" ref="H245:Z247">H246</f>
        <v>0</v>
      </c>
      <c r="I245" s="32">
        <f t="shared" si="53"/>
        <v>0</v>
      </c>
      <c r="J245" s="32">
        <f t="shared" si="53"/>
        <v>0</v>
      </c>
      <c r="K245" s="32">
        <f t="shared" si="53"/>
        <v>0</v>
      </c>
      <c r="L245" s="32">
        <f t="shared" si="53"/>
        <v>0</v>
      </c>
      <c r="M245" s="32">
        <f t="shared" si="53"/>
        <v>0</v>
      </c>
      <c r="N245" s="32">
        <f t="shared" si="53"/>
        <v>0</v>
      </c>
      <c r="O245" s="32">
        <f t="shared" si="53"/>
        <v>0</v>
      </c>
      <c r="P245" s="32">
        <f t="shared" si="53"/>
        <v>0</v>
      </c>
      <c r="Q245" s="32">
        <f t="shared" si="53"/>
        <v>0</v>
      </c>
      <c r="R245" s="32">
        <f t="shared" si="53"/>
        <v>0</v>
      </c>
      <c r="S245" s="32">
        <f t="shared" si="53"/>
        <v>0</v>
      </c>
      <c r="T245" s="32">
        <f t="shared" si="53"/>
        <v>1527</v>
      </c>
      <c r="U245" s="32">
        <f t="shared" si="53"/>
        <v>0</v>
      </c>
      <c r="V245" s="32">
        <f t="shared" si="53"/>
        <v>0</v>
      </c>
      <c r="W245" s="32">
        <f t="shared" si="53"/>
        <v>0</v>
      </c>
      <c r="X245" s="32">
        <f t="shared" si="53"/>
        <v>0</v>
      </c>
      <c r="Y245" s="32">
        <f t="shared" si="53"/>
        <v>0</v>
      </c>
      <c r="Z245" s="32">
        <f t="shared" si="53"/>
        <v>1527</v>
      </c>
    </row>
    <row r="246" spans="1:26" ht="47.25">
      <c r="A246" s="20" t="s">
        <v>21</v>
      </c>
      <c r="B246" s="5" t="s">
        <v>334</v>
      </c>
      <c r="C246" s="5" t="s">
        <v>338</v>
      </c>
      <c r="D246" s="5" t="s">
        <v>139</v>
      </c>
      <c r="E246" s="5" t="s">
        <v>392</v>
      </c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>
        <v>1527</v>
      </c>
      <c r="U246" s="32"/>
      <c r="V246" s="32"/>
      <c r="W246" s="32"/>
      <c r="X246" s="32"/>
      <c r="Y246" s="32"/>
      <c r="Z246" s="33">
        <f>SUM(F246,G246:Y246)</f>
        <v>1527</v>
      </c>
    </row>
    <row r="247" spans="1:26" ht="47.25">
      <c r="A247" s="20" t="s">
        <v>185</v>
      </c>
      <c r="B247" s="5" t="s">
        <v>334</v>
      </c>
      <c r="C247" s="5" t="s">
        <v>338</v>
      </c>
      <c r="D247" s="5" t="s">
        <v>186</v>
      </c>
      <c r="E247" s="5" t="s">
        <v>343</v>
      </c>
      <c r="F247" s="32">
        <f>F248</f>
        <v>537</v>
      </c>
      <c r="G247" s="32">
        <f>G248</f>
        <v>0</v>
      </c>
      <c r="H247" s="32">
        <f t="shared" si="53"/>
        <v>0</v>
      </c>
      <c r="I247" s="32">
        <f t="shared" si="53"/>
        <v>0</v>
      </c>
      <c r="J247" s="32">
        <f t="shared" si="53"/>
        <v>0</v>
      </c>
      <c r="K247" s="32">
        <f t="shared" si="53"/>
        <v>0</v>
      </c>
      <c r="L247" s="32">
        <f t="shared" si="53"/>
        <v>0</v>
      </c>
      <c r="M247" s="32">
        <f t="shared" si="53"/>
        <v>0</v>
      </c>
      <c r="N247" s="32">
        <f t="shared" si="53"/>
        <v>0</v>
      </c>
      <c r="O247" s="32">
        <f t="shared" si="53"/>
        <v>0</v>
      </c>
      <c r="P247" s="32">
        <f t="shared" si="53"/>
        <v>0</v>
      </c>
      <c r="Q247" s="32">
        <f t="shared" si="53"/>
        <v>0</v>
      </c>
      <c r="R247" s="32">
        <f t="shared" si="53"/>
        <v>0</v>
      </c>
      <c r="S247" s="32">
        <f t="shared" si="53"/>
        <v>0</v>
      </c>
      <c r="T247" s="32">
        <f t="shared" si="53"/>
        <v>0</v>
      </c>
      <c r="U247" s="32">
        <f t="shared" si="53"/>
        <v>0</v>
      </c>
      <c r="V247" s="32">
        <f t="shared" si="53"/>
        <v>0</v>
      </c>
      <c r="W247" s="32">
        <f t="shared" si="53"/>
        <v>0</v>
      </c>
      <c r="X247" s="32">
        <f t="shared" si="53"/>
        <v>0</v>
      </c>
      <c r="Y247" s="32">
        <f t="shared" si="53"/>
        <v>0</v>
      </c>
      <c r="Z247" s="32">
        <f t="shared" si="53"/>
        <v>537</v>
      </c>
    </row>
    <row r="248" spans="1:26" ht="31.5">
      <c r="A248" s="20" t="s">
        <v>173</v>
      </c>
      <c r="B248" s="5" t="s">
        <v>334</v>
      </c>
      <c r="C248" s="5" t="s">
        <v>338</v>
      </c>
      <c r="D248" s="5" t="s">
        <v>186</v>
      </c>
      <c r="E248" s="5">
        <v>443</v>
      </c>
      <c r="F248" s="32">
        <v>537</v>
      </c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3">
        <f>SUM(F248,G248:Y248)</f>
        <v>537</v>
      </c>
    </row>
    <row r="249" spans="1:26" ht="47.25" hidden="1">
      <c r="A249" s="20" t="s">
        <v>47</v>
      </c>
      <c r="B249" s="5">
        <v>6</v>
      </c>
      <c r="C249" s="5">
        <v>4</v>
      </c>
      <c r="D249" s="5" t="s">
        <v>48</v>
      </c>
      <c r="E249" s="5" t="s">
        <v>343</v>
      </c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26" hidden="1">
      <c r="A250" s="20" t="s">
        <v>49</v>
      </c>
      <c r="B250" s="5">
        <v>6</v>
      </c>
      <c r="C250" s="5">
        <v>4</v>
      </c>
      <c r="D250" s="5" t="s">
        <v>48</v>
      </c>
      <c r="E250" s="5">
        <v>515</v>
      </c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31.5" hidden="1">
      <c r="A251" s="20" t="s">
        <v>52</v>
      </c>
      <c r="B251" s="5">
        <v>6</v>
      </c>
      <c r="C251" s="5">
        <v>4</v>
      </c>
      <c r="D251" s="5" t="s">
        <v>53</v>
      </c>
      <c r="E251" s="5" t="s">
        <v>343</v>
      </c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31.5" hidden="1">
      <c r="A252" s="20" t="s">
        <v>40</v>
      </c>
      <c r="B252" s="5">
        <v>6</v>
      </c>
      <c r="C252" s="5">
        <v>4</v>
      </c>
      <c r="D252" s="5" t="s">
        <v>53</v>
      </c>
      <c r="E252" s="5">
        <v>213</v>
      </c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31.5" hidden="1">
      <c r="A253" s="20" t="s">
        <v>173</v>
      </c>
      <c r="B253" s="5">
        <v>6</v>
      </c>
      <c r="C253" s="5">
        <v>4</v>
      </c>
      <c r="D253" s="5" t="s">
        <v>53</v>
      </c>
      <c r="E253" s="5">
        <v>443</v>
      </c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s="8" customFormat="1" ht="15.75">
      <c r="A254" s="22" t="s">
        <v>187</v>
      </c>
      <c r="B254" s="28" t="s">
        <v>335</v>
      </c>
      <c r="C254" s="28" t="s">
        <v>330</v>
      </c>
      <c r="D254" s="28" t="s">
        <v>3</v>
      </c>
      <c r="E254" s="28" t="s">
        <v>343</v>
      </c>
      <c r="F254" s="29">
        <f aca="true" t="shared" si="54" ref="F254:Z254">F255+F258+F279+F277+F287</f>
        <v>1276418</v>
      </c>
      <c r="G254" s="29">
        <f t="shared" si="54"/>
        <v>2050</v>
      </c>
      <c r="H254" s="29">
        <f t="shared" si="54"/>
        <v>0</v>
      </c>
      <c r="I254" s="29">
        <f t="shared" si="54"/>
        <v>0</v>
      </c>
      <c r="J254" s="29">
        <f t="shared" si="54"/>
        <v>0</v>
      </c>
      <c r="K254" s="29">
        <f t="shared" si="54"/>
        <v>223</v>
      </c>
      <c r="L254" s="29">
        <f t="shared" si="54"/>
        <v>30</v>
      </c>
      <c r="M254" s="29">
        <f>M255+M258+M279+M277+M287</f>
        <v>17</v>
      </c>
      <c r="N254" s="29">
        <f>N255+N258+N279+N277+N287</f>
        <v>0</v>
      </c>
      <c r="O254" s="29">
        <f t="shared" si="54"/>
        <v>0</v>
      </c>
      <c r="P254" s="29">
        <f t="shared" si="54"/>
        <v>0</v>
      </c>
      <c r="Q254" s="29">
        <f t="shared" si="54"/>
        <v>104</v>
      </c>
      <c r="R254" s="29">
        <f t="shared" si="54"/>
        <v>5321</v>
      </c>
      <c r="S254" s="29">
        <f t="shared" si="54"/>
        <v>0</v>
      </c>
      <c r="T254" s="29">
        <f t="shared" si="54"/>
        <v>0</v>
      </c>
      <c r="U254" s="29">
        <f t="shared" si="54"/>
        <v>0</v>
      </c>
      <c r="V254" s="29">
        <f t="shared" si="54"/>
        <v>0</v>
      </c>
      <c r="W254" s="29">
        <f t="shared" si="54"/>
        <v>0</v>
      </c>
      <c r="X254" s="29">
        <f t="shared" si="54"/>
        <v>0</v>
      </c>
      <c r="Y254" s="29">
        <f t="shared" si="54"/>
        <v>5692</v>
      </c>
      <c r="Z254" s="29">
        <f t="shared" si="54"/>
        <v>1289855</v>
      </c>
    </row>
    <row r="255" spans="1:26" s="9" customFormat="1" ht="15.75">
      <c r="A255" s="21" t="s">
        <v>188</v>
      </c>
      <c r="B255" s="30" t="s">
        <v>335</v>
      </c>
      <c r="C255" s="30" t="s">
        <v>331</v>
      </c>
      <c r="D255" s="30" t="s">
        <v>3</v>
      </c>
      <c r="E255" s="30" t="s">
        <v>343</v>
      </c>
      <c r="F255" s="31">
        <f>F256</f>
        <v>332699</v>
      </c>
      <c r="G255" s="31">
        <f>G256</f>
        <v>0</v>
      </c>
      <c r="H255" s="31">
        <f aca="true" t="shared" si="55" ref="H255:Z255">H256</f>
        <v>0</v>
      </c>
      <c r="I255" s="31">
        <f t="shared" si="55"/>
        <v>0</v>
      </c>
      <c r="J255" s="31">
        <f t="shared" si="55"/>
        <v>0</v>
      </c>
      <c r="K255" s="31">
        <f t="shared" si="55"/>
        <v>68</v>
      </c>
      <c r="L255" s="31">
        <f t="shared" si="55"/>
        <v>0</v>
      </c>
      <c r="M255" s="31">
        <f t="shared" si="55"/>
        <v>17</v>
      </c>
      <c r="N255" s="31">
        <f t="shared" si="55"/>
        <v>0</v>
      </c>
      <c r="O255" s="31">
        <f t="shared" si="55"/>
        <v>0</v>
      </c>
      <c r="P255" s="31">
        <f t="shared" si="55"/>
        <v>0</v>
      </c>
      <c r="Q255" s="31">
        <f t="shared" si="55"/>
        <v>41</v>
      </c>
      <c r="R255" s="31">
        <f t="shared" si="55"/>
        <v>0</v>
      </c>
      <c r="S255" s="31">
        <f t="shared" si="55"/>
        <v>0</v>
      </c>
      <c r="T255" s="31">
        <f t="shared" si="55"/>
        <v>0</v>
      </c>
      <c r="U255" s="31">
        <f t="shared" si="55"/>
        <v>0</v>
      </c>
      <c r="V255" s="31">
        <f t="shared" si="55"/>
        <v>0</v>
      </c>
      <c r="W255" s="31">
        <f t="shared" si="55"/>
        <v>0</v>
      </c>
      <c r="X255" s="31">
        <f t="shared" si="55"/>
        <v>0</v>
      </c>
      <c r="Y255" s="31">
        <f t="shared" si="55"/>
        <v>0</v>
      </c>
      <c r="Z255" s="31">
        <f t="shared" si="55"/>
        <v>332825</v>
      </c>
    </row>
    <row r="256" spans="1:26" ht="31.5">
      <c r="A256" s="20" t="s">
        <v>189</v>
      </c>
      <c r="B256" s="5" t="s">
        <v>335</v>
      </c>
      <c r="C256" s="5" t="s">
        <v>331</v>
      </c>
      <c r="D256" s="5" t="s">
        <v>190</v>
      </c>
      <c r="E256" s="5">
        <v>327</v>
      </c>
      <c r="F256" s="32">
        <v>332699</v>
      </c>
      <c r="G256" s="32"/>
      <c r="H256" s="32"/>
      <c r="I256" s="32"/>
      <c r="J256" s="32"/>
      <c r="K256" s="32">
        <v>68</v>
      </c>
      <c r="L256" s="32"/>
      <c r="M256" s="32">
        <v>17</v>
      </c>
      <c r="N256" s="32"/>
      <c r="O256" s="32"/>
      <c r="P256" s="32"/>
      <c r="Q256" s="32">
        <v>41</v>
      </c>
      <c r="R256" s="32"/>
      <c r="S256" s="32"/>
      <c r="T256" s="32"/>
      <c r="U256" s="32"/>
      <c r="V256" s="32"/>
      <c r="W256" s="32"/>
      <c r="X256" s="32"/>
      <c r="Y256" s="32"/>
      <c r="Z256" s="33">
        <f>SUM(F256,G256:Y256)</f>
        <v>332825</v>
      </c>
    </row>
    <row r="257" spans="1:26" ht="47.25" hidden="1">
      <c r="A257" s="20" t="s">
        <v>21</v>
      </c>
      <c r="B257" s="5" t="s">
        <v>335</v>
      </c>
      <c r="C257" s="5">
        <v>1</v>
      </c>
      <c r="D257" s="5" t="s">
        <v>190</v>
      </c>
      <c r="E257" s="5">
        <v>327</v>
      </c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s="9" customFormat="1" ht="15.75">
      <c r="A258" s="21" t="s">
        <v>191</v>
      </c>
      <c r="B258" s="30" t="s">
        <v>335</v>
      </c>
      <c r="C258" s="30" t="s">
        <v>329</v>
      </c>
      <c r="D258" s="30" t="s">
        <v>3</v>
      </c>
      <c r="E258" s="30" t="s">
        <v>343</v>
      </c>
      <c r="F258" s="31">
        <f>F259+F261+F263+F265+F267</f>
        <v>830146</v>
      </c>
      <c r="G258" s="31">
        <f>G259+G261+G263+G265+G267</f>
        <v>0</v>
      </c>
      <c r="H258" s="31">
        <f>H259+H261+H263+H265+H267</f>
        <v>0</v>
      </c>
      <c r="I258" s="31">
        <f aca="true" t="shared" si="56" ref="I258:Z258">I259+I261+I263+I265+I267</f>
        <v>0</v>
      </c>
      <c r="J258" s="31">
        <f t="shared" si="56"/>
        <v>0</v>
      </c>
      <c r="K258" s="31">
        <f t="shared" si="56"/>
        <v>0</v>
      </c>
      <c r="L258" s="31">
        <f t="shared" si="56"/>
        <v>30</v>
      </c>
      <c r="M258" s="31">
        <f>M259+M261+M263+M265+M267</f>
        <v>0</v>
      </c>
      <c r="N258" s="31">
        <f>N259+N261+N263+N265+N267</f>
        <v>0</v>
      </c>
      <c r="O258" s="31">
        <f t="shared" si="56"/>
        <v>0</v>
      </c>
      <c r="P258" s="31">
        <f t="shared" si="56"/>
        <v>0</v>
      </c>
      <c r="Q258" s="31">
        <f t="shared" si="56"/>
        <v>63</v>
      </c>
      <c r="R258" s="31">
        <f t="shared" si="56"/>
        <v>-2994</v>
      </c>
      <c r="S258" s="31">
        <f t="shared" si="56"/>
        <v>0</v>
      </c>
      <c r="T258" s="31">
        <f t="shared" si="56"/>
        <v>0</v>
      </c>
      <c r="U258" s="31">
        <f t="shared" si="56"/>
        <v>0</v>
      </c>
      <c r="V258" s="31">
        <f>V259+V261+V263+V265+V267</f>
        <v>0</v>
      </c>
      <c r="W258" s="31">
        <f t="shared" si="56"/>
        <v>0</v>
      </c>
      <c r="X258" s="31">
        <f t="shared" si="56"/>
        <v>0</v>
      </c>
      <c r="Y258" s="31">
        <f t="shared" si="56"/>
        <v>0</v>
      </c>
      <c r="Z258" s="31">
        <f t="shared" si="56"/>
        <v>827245</v>
      </c>
    </row>
    <row r="259" spans="1:26" ht="47.25">
      <c r="A259" s="20" t="s">
        <v>192</v>
      </c>
      <c r="B259" s="5" t="s">
        <v>335</v>
      </c>
      <c r="C259" s="5" t="s">
        <v>329</v>
      </c>
      <c r="D259" s="5" t="s">
        <v>193</v>
      </c>
      <c r="E259" s="5" t="s">
        <v>343</v>
      </c>
      <c r="F259" s="32">
        <f>SUM(F260)</f>
        <v>557008</v>
      </c>
      <c r="G259" s="32">
        <f>SUM(G260)</f>
        <v>0</v>
      </c>
      <c r="H259" s="32">
        <f aca="true" t="shared" si="57" ref="H259:Z259">SUM(H260)</f>
        <v>0</v>
      </c>
      <c r="I259" s="32">
        <f t="shared" si="57"/>
        <v>0</v>
      </c>
      <c r="J259" s="32">
        <f t="shared" si="57"/>
        <v>0</v>
      </c>
      <c r="K259" s="32">
        <f t="shared" si="57"/>
        <v>0</v>
      </c>
      <c r="L259" s="32">
        <f t="shared" si="57"/>
        <v>30</v>
      </c>
      <c r="M259" s="32">
        <f t="shared" si="57"/>
        <v>0</v>
      </c>
      <c r="N259" s="32">
        <f t="shared" si="57"/>
        <v>0</v>
      </c>
      <c r="O259" s="32">
        <f t="shared" si="57"/>
        <v>0</v>
      </c>
      <c r="P259" s="32">
        <f t="shared" si="57"/>
        <v>0</v>
      </c>
      <c r="Q259" s="32">
        <f t="shared" si="57"/>
        <v>63</v>
      </c>
      <c r="R259" s="32">
        <f t="shared" si="57"/>
        <v>-18563</v>
      </c>
      <c r="S259" s="32">
        <f t="shared" si="57"/>
        <v>0</v>
      </c>
      <c r="T259" s="32">
        <f t="shared" si="57"/>
        <v>0</v>
      </c>
      <c r="U259" s="32">
        <f t="shared" si="57"/>
        <v>0</v>
      </c>
      <c r="V259" s="32">
        <f t="shared" si="57"/>
        <v>0</v>
      </c>
      <c r="W259" s="32">
        <f t="shared" si="57"/>
        <v>0</v>
      </c>
      <c r="X259" s="32">
        <f t="shared" si="57"/>
        <v>0</v>
      </c>
      <c r="Y259" s="32">
        <f t="shared" si="57"/>
        <v>0</v>
      </c>
      <c r="Z259" s="32">
        <f t="shared" si="57"/>
        <v>538538</v>
      </c>
    </row>
    <row r="260" spans="1:26" ht="47.25">
      <c r="A260" s="20" t="s">
        <v>21</v>
      </c>
      <c r="B260" s="5" t="s">
        <v>335</v>
      </c>
      <c r="C260" s="5" t="s">
        <v>329</v>
      </c>
      <c r="D260" s="5" t="s">
        <v>193</v>
      </c>
      <c r="E260" s="5">
        <v>327</v>
      </c>
      <c r="F260" s="32">
        <v>557008</v>
      </c>
      <c r="G260" s="32"/>
      <c r="H260" s="32"/>
      <c r="I260" s="32"/>
      <c r="J260" s="32"/>
      <c r="K260" s="32"/>
      <c r="L260" s="32">
        <v>30</v>
      </c>
      <c r="M260" s="32"/>
      <c r="N260" s="32"/>
      <c r="O260" s="32"/>
      <c r="P260" s="32"/>
      <c r="Q260" s="32">
        <v>63</v>
      </c>
      <c r="R260" s="32">
        <v>-18563</v>
      </c>
      <c r="S260" s="32"/>
      <c r="T260" s="32"/>
      <c r="U260" s="32"/>
      <c r="V260" s="32"/>
      <c r="W260" s="32"/>
      <c r="X260" s="32"/>
      <c r="Y260" s="32"/>
      <c r="Z260" s="33">
        <f>SUM(F260,G260:Y260)</f>
        <v>538538</v>
      </c>
    </row>
    <row r="261" spans="1:26" ht="15.75">
      <c r="A261" s="20" t="s">
        <v>194</v>
      </c>
      <c r="B261" s="5" t="s">
        <v>335</v>
      </c>
      <c r="C261" s="5" t="s">
        <v>329</v>
      </c>
      <c r="D261" s="5" t="s">
        <v>195</v>
      </c>
      <c r="E261" s="5" t="s">
        <v>343</v>
      </c>
      <c r="F261" s="32">
        <f>SUM(F262)</f>
        <v>40479</v>
      </c>
      <c r="G261" s="32">
        <f>SUM(G262)</f>
        <v>0</v>
      </c>
      <c r="H261" s="32">
        <f aca="true" t="shared" si="58" ref="H261:Z261">SUM(H262)</f>
        <v>0</v>
      </c>
      <c r="I261" s="32">
        <f t="shared" si="58"/>
        <v>0</v>
      </c>
      <c r="J261" s="32">
        <f t="shared" si="58"/>
        <v>0</v>
      </c>
      <c r="K261" s="32">
        <f t="shared" si="58"/>
        <v>0</v>
      </c>
      <c r="L261" s="32">
        <f t="shared" si="58"/>
        <v>0</v>
      </c>
      <c r="M261" s="32">
        <f t="shared" si="58"/>
        <v>0</v>
      </c>
      <c r="N261" s="32">
        <f t="shared" si="58"/>
        <v>0</v>
      </c>
      <c r="O261" s="32">
        <f t="shared" si="58"/>
        <v>0</v>
      </c>
      <c r="P261" s="32">
        <f t="shared" si="58"/>
        <v>0</v>
      </c>
      <c r="Q261" s="32">
        <f t="shared" si="58"/>
        <v>0</v>
      </c>
      <c r="R261" s="32">
        <f t="shared" si="58"/>
        <v>35247</v>
      </c>
      <c r="S261" s="32">
        <f t="shared" si="58"/>
        <v>0</v>
      </c>
      <c r="T261" s="32">
        <f t="shared" si="58"/>
        <v>0</v>
      </c>
      <c r="U261" s="32">
        <f t="shared" si="58"/>
        <v>0</v>
      </c>
      <c r="V261" s="32">
        <f t="shared" si="58"/>
        <v>0</v>
      </c>
      <c r="W261" s="32">
        <f t="shared" si="58"/>
        <v>0</v>
      </c>
      <c r="X261" s="32">
        <f t="shared" si="58"/>
        <v>0</v>
      </c>
      <c r="Y261" s="32">
        <f t="shared" si="58"/>
        <v>0</v>
      </c>
      <c r="Z261" s="32">
        <f t="shared" si="58"/>
        <v>75726</v>
      </c>
    </row>
    <row r="262" spans="1:26" ht="47.25">
      <c r="A262" s="20" t="s">
        <v>21</v>
      </c>
      <c r="B262" s="5" t="s">
        <v>335</v>
      </c>
      <c r="C262" s="5" t="s">
        <v>329</v>
      </c>
      <c r="D262" s="5" t="s">
        <v>195</v>
      </c>
      <c r="E262" s="5">
        <v>327</v>
      </c>
      <c r="F262" s="32">
        <v>40479</v>
      </c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>
        <v>35247</v>
      </c>
      <c r="S262" s="32"/>
      <c r="T262" s="32"/>
      <c r="U262" s="32"/>
      <c r="V262" s="32"/>
      <c r="W262" s="32"/>
      <c r="X262" s="32"/>
      <c r="Y262" s="32"/>
      <c r="Z262" s="33">
        <f>SUM(F262,G262:Y262)</f>
        <v>75726</v>
      </c>
    </row>
    <row r="263" spans="1:26" ht="31.5">
      <c r="A263" s="20" t="s">
        <v>196</v>
      </c>
      <c r="B263" s="5" t="s">
        <v>335</v>
      </c>
      <c r="C263" s="5" t="s">
        <v>329</v>
      </c>
      <c r="D263" s="5" t="s">
        <v>197</v>
      </c>
      <c r="E263" s="5" t="s">
        <v>343</v>
      </c>
      <c r="F263" s="32">
        <f aca="true" t="shared" si="59" ref="F263:Y263">SUM(F264)</f>
        <v>149249</v>
      </c>
      <c r="G263" s="32">
        <f t="shared" si="59"/>
        <v>0</v>
      </c>
      <c r="H263" s="32">
        <f t="shared" si="59"/>
        <v>0</v>
      </c>
      <c r="I263" s="32">
        <f t="shared" si="59"/>
        <v>0</v>
      </c>
      <c r="J263" s="32">
        <f t="shared" si="59"/>
        <v>0</v>
      </c>
      <c r="K263" s="32">
        <f t="shared" si="59"/>
        <v>0</v>
      </c>
      <c r="L263" s="32">
        <f t="shared" si="59"/>
        <v>0</v>
      </c>
      <c r="M263" s="32">
        <f t="shared" si="59"/>
        <v>0</v>
      </c>
      <c r="N263" s="32">
        <f t="shared" si="59"/>
        <v>0</v>
      </c>
      <c r="O263" s="32">
        <f t="shared" si="59"/>
        <v>0</v>
      </c>
      <c r="P263" s="32">
        <f t="shared" si="59"/>
        <v>0</v>
      </c>
      <c r="Q263" s="32">
        <f t="shared" si="59"/>
        <v>0</v>
      </c>
      <c r="R263" s="32">
        <f t="shared" si="59"/>
        <v>0</v>
      </c>
      <c r="S263" s="32">
        <f t="shared" si="59"/>
        <v>0</v>
      </c>
      <c r="T263" s="32">
        <f t="shared" si="59"/>
        <v>0</v>
      </c>
      <c r="U263" s="32">
        <f t="shared" si="59"/>
        <v>0</v>
      </c>
      <c r="V263" s="32">
        <f t="shared" si="59"/>
        <v>0</v>
      </c>
      <c r="W263" s="32">
        <f t="shared" si="59"/>
        <v>0</v>
      </c>
      <c r="X263" s="32">
        <f t="shared" si="59"/>
        <v>0</v>
      </c>
      <c r="Y263" s="32">
        <f t="shared" si="59"/>
        <v>0</v>
      </c>
      <c r="Z263" s="32">
        <f>SUM(Z264)</f>
        <v>149249</v>
      </c>
    </row>
    <row r="264" spans="1:26" ht="47.25">
      <c r="A264" s="24" t="s">
        <v>366</v>
      </c>
      <c r="B264" s="5" t="s">
        <v>335</v>
      </c>
      <c r="C264" s="5" t="s">
        <v>329</v>
      </c>
      <c r="D264" s="5" t="s">
        <v>197</v>
      </c>
      <c r="E264" s="5">
        <v>327</v>
      </c>
      <c r="F264" s="32">
        <v>149249</v>
      </c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3">
        <f>SUM(F264,G264:Y264)</f>
        <v>149249</v>
      </c>
    </row>
    <row r="265" spans="1:26" ht="15.75">
      <c r="A265" s="20" t="s">
        <v>198</v>
      </c>
      <c r="B265" s="5" t="s">
        <v>335</v>
      </c>
      <c r="C265" s="5" t="s">
        <v>329</v>
      </c>
      <c r="D265" s="5" t="s">
        <v>199</v>
      </c>
      <c r="E265" s="5" t="s">
        <v>343</v>
      </c>
      <c r="F265" s="32">
        <v>48163</v>
      </c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>
        <v>5944</v>
      </c>
      <c r="S265" s="32"/>
      <c r="T265" s="32"/>
      <c r="U265" s="32"/>
      <c r="V265" s="32"/>
      <c r="W265" s="32"/>
      <c r="X265" s="32"/>
      <c r="Y265" s="32"/>
      <c r="Z265" s="33">
        <f>SUM(F265,G265:Y265)</f>
        <v>54107</v>
      </c>
    </row>
    <row r="266" spans="1:26" ht="47.25">
      <c r="A266" s="20" t="s">
        <v>21</v>
      </c>
      <c r="B266" s="5" t="s">
        <v>335</v>
      </c>
      <c r="C266" s="5" t="s">
        <v>329</v>
      </c>
      <c r="D266" s="5" t="s">
        <v>199</v>
      </c>
      <c r="E266" s="5">
        <v>327</v>
      </c>
      <c r="F266" s="32">
        <f>F265</f>
        <v>48163</v>
      </c>
      <c r="G266" s="32">
        <f>G265</f>
        <v>0</v>
      </c>
      <c r="H266" s="32">
        <f>H265</f>
        <v>0</v>
      </c>
      <c r="I266" s="32">
        <f aca="true" t="shared" si="60" ref="I266:Z266">I265</f>
        <v>0</v>
      </c>
      <c r="J266" s="32">
        <f t="shared" si="60"/>
        <v>0</v>
      </c>
      <c r="K266" s="32">
        <f t="shared" si="60"/>
        <v>0</v>
      </c>
      <c r="L266" s="32">
        <f t="shared" si="60"/>
        <v>0</v>
      </c>
      <c r="M266" s="32">
        <f>M265</f>
        <v>0</v>
      </c>
      <c r="N266" s="32">
        <f>N265</f>
        <v>0</v>
      </c>
      <c r="O266" s="32">
        <f t="shared" si="60"/>
        <v>0</v>
      </c>
      <c r="P266" s="32">
        <f t="shared" si="60"/>
        <v>0</v>
      </c>
      <c r="Q266" s="32">
        <f t="shared" si="60"/>
        <v>0</v>
      </c>
      <c r="R266" s="32">
        <f>R265</f>
        <v>5944</v>
      </c>
      <c r="S266" s="32">
        <f t="shared" si="60"/>
        <v>0</v>
      </c>
      <c r="T266" s="32">
        <f t="shared" si="60"/>
        <v>0</v>
      </c>
      <c r="U266" s="32">
        <f t="shared" si="60"/>
        <v>0</v>
      </c>
      <c r="V266" s="32">
        <f t="shared" si="60"/>
        <v>0</v>
      </c>
      <c r="W266" s="32">
        <f t="shared" si="60"/>
        <v>0</v>
      </c>
      <c r="X266" s="32">
        <f t="shared" si="60"/>
        <v>0</v>
      </c>
      <c r="Y266" s="32">
        <f t="shared" si="60"/>
        <v>0</v>
      </c>
      <c r="Z266" s="32">
        <f t="shared" si="60"/>
        <v>54107</v>
      </c>
    </row>
    <row r="267" spans="1:26" ht="31.5">
      <c r="A267" s="20" t="s">
        <v>200</v>
      </c>
      <c r="B267" s="5" t="s">
        <v>335</v>
      </c>
      <c r="C267" s="5" t="s">
        <v>329</v>
      </c>
      <c r="D267" s="5" t="s">
        <v>201</v>
      </c>
      <c r="E267" s="5" t="s">
        <v>343</v>
      </c>
      <c r="F267" s="32">
        <f>F268</f>
        <v>35247</v>
      </c>
      <c r="G267" s="32">
        <f>G268</f>
        <v>0</v>
      </c>
      <c r="H267" s="32">
        <f aca="true" t="shared" si="61" ref="H267:Z267">H268</f>
        <v>0</v>
      </c>
      <c r="I267" s="32">
        <f t="shared" si="61"/>
        <v>0</v>
      </c>
      <c r="J267" s="32">
        <f t="shared" si="61"/>
        <v>0</v>
      </c>
      <c r="K267" s="32">
        <f t="shared" si="61"/>
        <v>0</v>
      </c>
      <c r="L267" s="32">
        <f t="shared" si="61"/>
        <v>0</v>
      </c>
      <c r="M267" s="32">
        <f t="shared" si="61"/>
        <v>0</v>
      </c>
      <c r="N267" s="32">
        <f t="shared" si="61"/>
        <v>0</v>
      </c>
      <c r="O267" s="32">
        <f t="shared" si="61"/>
        <v>0</v>
      </c>
      <c r="P267" s="32">
        <f t="shared" si="61"/>
        <v>0</v>
      </c>
      <c r="Q267" s="32">
        <f t="shared" si="61"/>
        <v>0</v>
      </c>
      <c r="R267" s="32">
        <f t="shared" si="61"/>
        <v>-25622</v>
      </c>
      <c r="S267" s="32">
        <f t="shared" si="61"/>
        <v>0</v>
      </c>
      <c r="T267" s="32">
        <f t="shared" si="61"/>
        <v>0</v>
      </c>
      <c r="U267" s="32">
        <f t="shared" si="61"/>
        <v>0</v>
      </c>
      <c r="V267" s="32">
        <f t="shared" si="61"/>
        <v>0</v>
      </c>
      <c r="W267" s="32">
        <f t="shared" si="61"/>
        <v>0</v>
      </c>
      <c r="X267" s="32">
        <f t="shared" si="61"/>
        <v>0</v>
      </c>
      <c r="Y267" s="32">
        <f t="shared" si="61"/>
        <v>0</v>
      </c>
      <c r="Z267" s="32">
        <f t="shared" si="61"/>
        <v>9625</v>
      </c>
    </row>
    <row r="268" spans="1:26" ht="47.25">
      <c r="A268" s="20" t="s">
        <v>21</v>
      </c>
      <c r="B268" s="5" t="s">
        <v>335</v>
      </c>
      <c r="C268" s="5" t="s">
        <v>329</v>
      </c>
      <c r="D268" s="5" t="s">
        <v>201</v>
      </c>
      <c r="E268" s="5">
        <v>327</v>
      </c>
      <c r="F268" s="32">
        <v>35247</v>
      </c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>
        <v>-25622</v>
      </c>
      <c r="S268" s="32"/>
      <c r="T268" s="32"/>
      <c r="U268" s="32"/>
      <c r="V268" s="32"/>
      <c r="W268" s="32"/>
      <c r="X268" s="32"/>
      <c r="Y268" s="32"/>
      <c r="Z268" s="33">
        <f>SUM(F268,G268:Y268)</f>
        <v>9625</v>
      </c>
    </row>
    <row r="269" spans="1:26" ht="31.5" hidden="1">
      <c r="A269" s="20" t="s">
        <v>202</v>
      </c>
      <c r="B269" s="5" t="s">
        <v>335</v>
      </c>
      <c r="C269" s="5">
        <v>3</v>
      </c>
      <c r="D269" s="5" t="s">
        <v>3</v>
      </c>
      <c r="E269" s="5">
        <v>0</v>
      </c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31.5" hidden="1">
      <c r="A270" s="20" t="s">
        <v>203</v>
      </c>
      <c r="B270" s="5" t="s">
        <v>335</v>
      </c>
      <c r="C270" s="5">
        <v>3</v>
      </c>
      <c r="D270" s="5" t="s">
        <v>204</v>
      </c>
      <c r="E270" s="5">
        <v>0</v>
      </c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47.25" hidden="1">
      <c r="A271" s="20" t="s">
        <v>21</v>
      </c>
      <c r="B271" s="5" t="s">
        <v>335</v>
      </c>
      <c r="C271" s="5">
        <v>3</v>
      </c>
      <c r="D271" s="5" t="s">
        <v>204</v>
      </c>
      <c r="E271" s="5">
        <v>327</v>
      </c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47.25" hidden="1">
      <c r="A272" s="20" t="s">
        <v>205</v>
      </c>
      <c r="B272" s="5" t="s">
        <v>335</v>
      </c>
      <c r="C272" s="5">
        <v>3</v>
      </c>
      <c r="D272" s="5" t="s">
        <v>206</v>
      </c>
      <c r="E272" s="5">
        <v>0</v>
      </c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47.25" hidden="1">
      <c r="A273" s="20" t="s">
        <v>21</v>
      </c>
      <c r="B273" s="5" t="s">
        <v>335</v>
      </c>
      <c r="C273" s="5">
        <v>3</v>
      </c>
      <c r="D273" s="5" t="s">
        <v>206</v>
      </c>
      <c r="E273" s="5">
        <v>327</v>
      </c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31.5" hidden="1">
      <c r="A274" s="20" t="s">
        <v>207</v>
      </c>
      <c r="B274" s="5" t="s">
        <v>335</v>
      </c>
      <c r="C274" s="5">
        <v>4</v>
      </c>
      <c r="D274" s="5" t="s">
        <v>3</v>
      </c>
      <c r="E274" s="5">
        <v>0</v>
      </c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31.5" hidden="1">
      <c r="A275" s="20" t="s">
        <v>208</v>
      </c>
      <c r="B275" s="5" t="s">
        <v>335</v>
      </c>
      <c r="C275" s="5">
        <v>4</v>
      </c>
      <c r="D275" s="5" t="s">
        <v>209</v>
      </c>
      <c r="E275" s="5">
        <v>0</v>
      </c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47.25" hidden="1">
      <c r="A276" s="20" t="s">
        <v>21</v>
      </c>
      <c r="B276" s="5" t="s">
        <v>335</v>
      </c>
      <c r="C276" s="5">
        <v>4</v>
      </c>
      <c r="D276" s="5" t="s">
        <v>209</v>
      </c>
      <c r="E276" s="5">
        <v>327</v>
      </c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s="9" customFormat="1" ht="31.5">
      <c r="A277" s="21" t="s">
        <v>210</v>
      </c>
      <c r="B277" s="30" t="s">
        <v>335</v>
      </c>
      <c r="C277" s="30" t="s">
        <v>336</v>
      </c>
      <c r="D277" s="37" t="s">
        <v>211</v>
      </c>
      <c r="E277" s="30" t="s">
        <v>343</v>
      </c>
      <c r="F277" s="31">
        <f>SUM(F278)</f>
        <v>781</v>
      </c>
      <c r="G277" s="31">
        <f>SUM(G278)</f>
        <v>0</v>
      </c>
      <c r="H277" s="31">
        <f aca="true" t="shared" si="62" ref="H277:Z277">SUM(H278)</f>
        <v>0</v>
      </c>
      <c r="I277" s="31">
        <f t="shared" si="62"/>
        <v>0</v>
      </c>
      <c r="J277" s="31">
        <f t="shared" si="62"/>
        <v>0</v>
      </c>
      <c r="K277" s="31">
        <f t="shared" si="62"/>
        <v>0</v>
      </c>
      <c r="L277" s="31">
        <f t="shared" si="62"/>
        <v>0</v>
      </c>
      <c r="M277" s="31">
        <f t="shared" si="62"/>
        <v>0</v>
      </c>
      <c r="N277" s="31">
        <f t="shared" si="62"/>
        <v>0</v>
      </c>
      <c r="O277" s="31">
        <f t="shared" si="62"/>
        <v>0</v>
      </c>
      <c r="P277" s="31">
        <f t="shared" si="62"/>
        <v>0</v>
      </c>
      <c r="Q277" s="31">
        <f t="shared" si="62"/>
        <v>0</v>
      </c>
      <c r="R277" s="31">
        <f t="shared" si="62"/>
        <v>0</v>
      </c>
      <c r="S277" s="31">
        <f t="shared" si="62"/>
        <v>0</v>
      </c>
      <c r="T277" s="31">
        <f t="shared" si="62"/>
        <v>0</v>
      </c>
      <c r="U277" s="31">
        <f t="shared" si="62"/>
        <v>0</v>
      </c>
      <c r="V277" s="31">
        <f t="shared" si="62"/>
        <v>0</v>
      </c>
      <c r="W277" s="31">
        <f t="shared" si="62"/>
        <v>0</v>
      </c>
      <c r="X277" s="31">
        <f t="shared" si="62"/>
        <v>0</v>
      </c>
      <c r="Y277" s="31">
        <f t="shared" si="62"/>
        <v>0</v>
      </c>
      <c r="Z277" s="31">
        <f t="shared" si="62"/>
        <v>781</v>
      </c>
    </row>
    <row r="278" spans="1:26" ht="31.5">
      <c r="A278" s="20" t="s">
        <v>212</v>
      </c>
      <c r="B278" s="5" t="s">
        <v>335</v>
      </c>
      <c r="C278" s="5" t="s">
        <v>336</v>
      </c>
      <c r="D278" s="5" t="s">
        <v>211</v>
      </c>
      <c r="E278" s="5">
        <v>450</v>
      </c>
      <c r="F278" s="32">
        <v>781</v>
      </c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3">
        <f>SUM(F278,G278:Y278)</f>
        <v>781</v>
      </c>
    </row>
    <row r="279" spans="1:26" s="9" customFormat="1" ht="31.5">
      <c r="A279" s="21" t="s">
        <v>213</v>
      </c>
      <c r="B279" s="30" t="s">
        <v>335</v>
      </c>
      <c r="C279" s="30" t="s">
        <v>335</v>
      </c>
      <c r="D279" s="30" t="s">
        <v>3</v>
      </c>
      <c r="E279" s="30" t="s">
        <v>343</v>
      </c>
      <c r="F279" s="31">
        <f>F280+F282+F285</f>
        <v>65025</v>
      </c>
      <c r="G279" s="31">
        <f>G280+G282+G285</f>
        <v>1400</v>
      </c>
      <c r="H279" s="31">
        <f>H280+H282+H285</f>
        <v>0</v>
      </c>
      <c r="I279" s="31">
        <f aca="true" t="shared" si="63" ref="I279:Z279">I280+I282+I285</f>
        <v>0</v>
      </c>
      <c r="J279" s="31">
        <f t="shared" si="63"/>
        <v>0</v>
      </c>
      <c r="K279" s="31">
        <f t="shared" si="63"/>
        <v>155</v>
      </c>
      <c r="L279" s="31">
        <f t="shared" si="63"/>
        <v>0</v>
      </c>
      <c r="M279" s="31">
        <f>M280+M282+M285</f>
        <v>0</v>
      </c>
      <c r="N279" s="31">
        <f>N280+N282+N285</f>
        <v>0</v>
      </c>
      <c r="O279" s="31">
        <f t="shared" si="63"/>
        <v>0</v>
      </c>
      <c r="P279" s="31">
        <f t="shared" si="63"/>
        <v>0</v>
      </c>
      <c r="Q279" s="31">
        <f t="shared" si="63"/>
        <v>0</v>
      </c>
      <c r="R279" s="31">
        <f>R280+R282+R285</f>
        <v>-10436</v>
      </c>
      <c r="S279" s="31">
        <f>S280+S282+S285</f>
        <v>2156</v>
      </c>
      <c r="T279" s="31">
        <f t="shared" si="63"/>
        <v>0</v>
      </c>
      <c r="U279" s="31">
        <f t="shared" si="63"/>
        <v>0</v>
      </c>
      <c r="V279" s="31">
        <f>V280+V282+V285</f>
        <v>0</v>
      </c>
      <c r="W279" s="31">
        <f t="shared" si="63"/>
        <v>0</v>
      </c>
      <c r="X279" s="31">
        <f t="shared" si="63"/>
        <v>0</v>
      </c>
      <c r="Y279" s="31">
        <f t="shared" si="63"/>
        <v>5734</v>
      </c>
      <c r="Z279" s="31">
        <f t="shared" si="63"/>
        <v>64034</v>
      </c>
    </row>
    <row r="280" spans="1:26" ht="31.5">
      <c r="A280" s="20" t="s">
        <v>9</v>
      </c>
      <c r="B280" s="5" t="s">
        <v>335</v>
      </c>
      <c r="C280" s="5" t="s">
        <v>335</v>
      </c>
      <c r="D280" s="5" t="s">
        <v>10</v>
      </c>
      <c r="E280" s="5" t="s">
        <v>343</v>
      </c>
      <c r="F280" s="32">
        <f>F281</f>
        <v>0</v>
      </c>
      <c r="G280" s="32">
        <f>G281</f>
        <v>0</v>
      </c>
      <c r="H280" s="32">
        <f aca="true" t="shared" si="64" ref="H280:Z280">H281</f>
        <v>0</v>
      </c>
      <c r="I280" s="32">
        <f t="shared" si="64"/>
        <v>0</v>
      </c>
      <c r="J280" s="32">
        <f t="shared" si="64"/>
        <v>0</v>
      </c>
      <c r="K280" s="32">
        <f t="shared" si="64"/>
        <v>0</v>
      </c>
      <c r="L280" s="32">
        <f t="shared" si="64"/>
        <v>0</v>
      </c>
      <c r="M280" s="32">
        <f t="shared" si="64"/>
        <v>0</v>
      </c>
      <c r="N280" s="32">
        <f t="shared" si="64"/>
        <v>0</v>
      </c>
      <c r="O280" s="32">
        <f t="shared" si="64"/>
        <v>0</v>
      </c>
      <c r="P280" s="32">
        <f t="shared" si="64"/>
        <v>0</v>
      </c>
      <c r="Q280" s="32">
        <f t="shared" si="64"/>
        <v>0</v>
      </c>
      <c r="R280" s="32">
        <f t="shared" si="64"/>
        <v>0</v>
      </c>
      <c r="S280" s="32">
        <f t="shared" si="64"/>
        <v>2156</v>
      </c>
      <c r="T280" s="32">
        <f t="shared" si="64"/>
        <v>0</v>
      </c>
      <c r="U280" s="32">
        <f t="shared" si="64"/>
        <v>0</v>
      </c>
      <c r="V280" s="32">
        <f t="shared" si="64"/>
        <v>0</v>
      </c>
      <c r="W280" s="32">
        <f t="shared" si="64"/>
        <v>0</v>
      </c>
      <c r="X280" s="32">
        <f t="shared" si="64"/>
        <v>0</v>
      </c>
      <c r="Y280" s="32">
        <f t="shared" si="64"/>
        <v>0</v>
      </c>
      <c r="Z280" s="32">
        <f t="shared" si="64"/>
        <v>2156</v>
      </c>
    </row>
    <row r="281" spans="1:26" ht="15.75">
      <c r="A281" s="20" t="s">
        <v>11</v>
      </c>
      <c r="B281" s="5" t="s">
        <v>335</v>
      </c>
      <c r="C281" s="5" t="s">
        <v>335</v>
      </c>
      <c r="D281" s="5" t="s">
        <v>10</v>
      </c>
      <c r="E281" s="5" t="s">
        <v>344</v>
      </c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>
        <v>2156</v>
      </c>
      <c r="T281" s="32"/>
      <c r="U281" s="32"/>
      <c r="V281" s="32"/>
      <c r="W281" s="32"/>
      <c r="X281" s="32"/>
      <c r="Y281" s="32"/>
      <c r="Z281" s="33">
        <f>SUM(F281,G281:Y281)</f>
        <v>2156</v>
      </c>
    </row>
    <row r="282" spans="1:26" ht="47.25">
      <c r="A282" s="20" t="s">
        <v>214</v>
      </c>
      <c r="B282" s="5" t="s">
        <v>335</v>
      </c>
      <c r="C282" s="5" t="s">
        <v>335</v>
      </c>
      <c r="D282" s="5" t="s">
        <v>215</v>
      </c>
      <c r="E282" s="5" t="s">
        <v>343</v>
      </c>
      <c r="F282" s="32">
        <f>SUM(F283:F284)</f>
        <v>41503</v>
      </c>
      <c r="G282" s="32">
        <f>SUM(G283:G284)</f>
        <v>0</v>
      </c>
      <c r="H282" s="32">
        <f>SUM(H283:H284)</f>
        <v>0</v>
      </c>
      <c r="I282" s="32">
        <f aca="true" t="shared" si="65" ref="I282:Z282">SUM(I283:I284)</f>
        <v>0</v>
      </c>
      <c r="J282" s="32">
        <f t="shared" si="65"/>
        <v>0</v>
      </c>
      <c r="K282" s="32">
        <f t="shared" si="65"/>
        <v>155</v>
      </c>
      <c r="L282" s="32">
        <f t="shared" si="65"/>
        <v>0</v>
      </c>
      <c r="M282" s="32">
        <f>SUM(M283:M284)</f>
        <v>0</v>
      </c>
      <c r="N282" s="32">
        <f>SUM(N283:N284)</f>
        <v>0</v>
      </c>
      <c r="O282" s="32">
        <f t="shared" si="65"/>
        <v>0</v>
      </c>
      <c r="P282" s="32">
        <f t="shared" si="65"/>
        <v>0</v>
      </c>
      <c r="Q282" s="32">
        <f t="shared" si="65"/>
        <v>0</v>
      </c>
      <c r="R282" s="32">
        <f>SUM(R283:R284)</f>
        <v>-3983</v>
      </c>
      <c r="S282" s="32">
        <f t="shared" si="65"/>
        <v>0</v>
      </c>
      <c r="T282" s="32">
        <f t="shared" si="65"/>
        <v>0</v>
      </c>
      <c r="U282" s="32">
        <f t="shared" si="65"/>
        <v>0</v>
      </c>
      <c r="V282" s="32">
        <f>SUM(V283:V284)</f>
        <v>0</v>
      </c>
      <c r="W282" s="32">
        <f t="shared" si="65"/>
        <v>0</v>
      </c>
      <c r="X282" s="32">
        <f t="shared" si="65"/>
        <v>0</v>
      </c>
      <c r="Y282" s="32">
        <f t="shared" si="65"/>
        <v>0</v>
      </c>
      <c r="Z282" s="32">
        <f t="shared" si="65"/>
        <v>37675</v>
      </c>
    </row>
    <row r="283" spans="1:26" ht="47.25">
      <c r="A283" s="20" t="s">
        <v>21</v>
      </c>
      <c r="B283" s="5" t="s">
        <v>335</v>
      </c>
      <c r="C283" s="5" t="s">
        <v>335</v>
      </c>
      <c r="D283" s="5" t="s">
        <v>215</v>
      </c>
      <c r="E283" s="5">
        <v>327</v>
      </c>
      <c r="F283" s="32">
        <v>28990</v>
      </c>
      <c r="G283" s="32"/>
      <c r="H283" s="32"/>
      <c r="I283" s="32"/>
      <c r="J283" s="32"/>
      <c r="K283" s="32">
        <v>155</v>
      </c>
      <c r="L283" s="32"/>
      <c r="M283" s="32"/>
      <c r="N283" s="32"/>
      <c r="O283" s="32"/>
      <c r="P283" s="32"/>
      <c r="Q283" s="32"/>
      <c r="R283" s="32">
        <v>-2913</v>
      </c>
      <c r="S283" s="32"/>
      <c r="T283" s="32"/>
      <c r="U283" s="32"/>
      <c r="V283" s="32"/>
      <c r="W283" s="32"/>
      <c r="X283" s="32"/>
      <c r="Y283" s="32"/>
      <c r="Z283" s="33">
        <f>SUM(F283,G283:Y283)</f>
        <v>26232</v>
      </c>
    </row>
    <row r="284" spans="1:26" ht="31.5">
      <c r="A284" s="20" t="s">
        <v>216</v>
      </c>
      <c r="B284" s="5" t="s">
        <v>335</v>
      </c>
      <c r="C284" s="5" t="s">
        <v>335</v>
      </c>
      <c r="D284" s="5" t="s">
        <v>215</v>
      </c>
      <c r="E284" s="5">
        <v>447</v>
      </c>
      <c r="F284" s="32">
        <v>12513</v>
      </c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>
        <v>-1070</v>
      </c>
      <c r="S284" s="32"/>
      <c r="T284" s="32"/>
      <c r="U284" s="32"/>
      <c r="V284" s="32"/>
      <c r="W284" s="32"/>
      <c r="X284" s="32"/>
      <c r="Y284" s="32"/>
      <c r="Z284" s="33">
        <f>SUM(F284,G284:Y284)</f>
        <v>11443</v>
      </c>
    </row>
    <row r="285" spans="1:26" ht="47.25">
      <c r="A285" s="20" t="s">
        <v>217</v>
      </c>
      <c r="B285" s="5" t="s">
        <v>335</v>
      </c>
      <c r="C285" s="5" t="s">
        <v>335</v>
      </c>
      <c r="D285" s="5" t="s">
        <v>218</v>
      </c>
      <c r="E285" s="5" t="s">
        <v>343</v>
      </c>
      <c r="F285" s="32">
        <f>F286</f>
        <v>23522</v>
      </c>
      <c r="G285" s="32">
        <f>G286</f>
        <v>1400</v>
      </c>
      <c r="H285" s="32">
        <f aca="true" t="shared" si="66" ref="H285:Z285">H286</f>
        <v>0</v>
      </c>
      <c r="I285" s="32">
        <f t="shared" si="66"/>
        <v>0</v>
      </c>
      <c r="J285" s="32">
        <f t="shared" si="66"/>
        <v>0</v>
      </c>
      <c r="K285" s="32">
        <f t="shared" si="66"/>
        <v>0</v>
      </c>
      <c r="L285" s="32">
        <f t="shared" si="66"/>
        <v>0</v>
      </c>
      <c r="M285" s="32">
        <f t="shared" si="66"/>
        <v>0</v>
      </c>
      <c r="N285" s="32">
        <f t="shared" si="66"/>
        <v>0</v>
      </c>
      <c r="O285" s="32">
        <f t="shared" si="66"/>
        <v>0</v>
      </c>
      <c r="P285" s="32">
        <f t="shared" si="66"/>
        <v>0</v>
      </c>
      <c r="Q285" s="32">
        <f t="shared" si="66"/>
        <v>0</v>
      </c>
      <c r="R285" s="32">
        <f t="shared" si="66"/>
        <v>-6453</v>
      </c>
      <c r="S285" s="32">
        <f t="shared" si="66"/>
        <v>0</v>
      </c>
      <c r="T285" s="32">
        <f t="shared" si="66"/>
        <v>0</v>
      </c>
      <c r="U285" s="32">
        <f t="shared" si="66"/>
        <v>0</v>
      </c>
      <c r="V285" s="32">
        <f t="shared" si="66"/>
        <v>0</v>
      </c>
      <c r="W285" s="32">
        <f t="shared" si="66"/>
        <v>0</v>
      </c>
      <c r="X285" s="32">
        <f t="shared" si="66"/>
        <v>0</v>
      </c>
      <c r="Y285" s="32">
        <f t="shared" si="66"/>
        <v>5734</v>
      </c>
      <c r="Z285" s="32">
        <f t="shared" si="66"/>
        <v>24203</v>
      </c>
    </row>
    <row r="286" spans="1:26" ht="31.5">
      <c r="A286" s="20" t="s">
        <v>219</v>
      </c>
      <c r="B286" s="5" t="s">
        <v>335</v>
      </c>
      <c r="C286" s="5" t="s">
        <v>335</v>
      </c>
      <c r="D286" s="5" t="s">
        <v>220</v>
      </c>
      <c r="E286" s="5">
        <v>452</v>
      </c>
      <c r="F286" s="32">
        <v>23522</v>
      </c>
      <c r="G286" s="32">
        <v>1400</v>
      </c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>
        <v>-6453</v>
      </c>
      <c r="S286" s="32"/>
      <c r="T286" s="32"/>
      <c r="U286" s="32"/>
      <c r="V286" s="32"/>
      <c r="W286" s="32"/>
      <c r="X286" s="32"/>
      <c r="Y286" s="32">
        <v>5734</v>
      </c>
      <c r="Z286" s="33">
        <f>SUM(F286,G286:Y286)</f>
        <v>24203</v>
      </c>
    </row>
    <row r="287" spans="1:26" s="9" customFormat="1" ht="31.5">
      <c r="A287" s="21" t="s">
        <v>221</v>
      </c>
      <c r="B287" s="30" t="s">
        <v>335</v>
      </c>
      <c r="C287" s="30" t="s">
        <v>332</v>
      </c>
      <c r="D287" s="30" t="s">
        <v>3</v>
      </c>
      <c r="E287" s="30" t="s">
        <v>343</v>
      </c>
      <c r="F287" s="31">
        <f>F288+F290+F292+F294+F296</f>
        <v>47767</v>
      </c>
      <c r="G287" s="31">
        <f>G288+G290+G292+G294+G296</f>
        <v>650</v>
      </c>
      <c r="H287" s="31">
        <f>H288+H290+H292+H294+H296</f>
        <v>0</v>
      </c>
      <c r="I287" s="31">
        <f>I288+I290+I292+I294+I296</f>
        <v>0</v>
      </c>
      <c r="J287" s="31">
        <f aca="true" t="shared" si="67" ref="J287:Z287">J288+J290+J292+J294+J296</f>
        <v>0</v>
      </c>
      <c r="K287" s="31">
        <f t="shared" si="67"/>
        <v>0</v>
      </c>
      <c r="L287" s="31">
        <f t="shared" si="67"/>
        <v>0</v>
      </c>
      <c r="M287" s="31">
        <f>M288+M290+M292+M294+M296</f>
        <v>0</v>
      </c>
      <c r="N287" s="31">
        <f>N288+N290+N292+N294+N296</f>
        <v>0</v>
      </c>
      <c r="O287" s="31">
        <f t="shared" si="67"/>
        <v>0</v>
      </c>
      <c r="P287" s="31">
        <f t="shared" si="67"/>
        <v>0</v>
      </c>
      <c r="Q287" s="31">
        <f t="shared" si="67"/>
        <v>0</v>
      </c>
      <c r="R287" s="31">
        <f>R288+R290+R292+R294+R296</f>
        <v>18751</v>
      </c>
      <c r="S287" s="31">
        <f t="shared" si="67"/>
        <v>-2156</v>
      </c>
      <c r="T287" s="31">
        <f t="shared" si="67"/>
        <v>0</v>
      </c>
      <c r="U287" s="31">
        <f t="shared" si="67"/>
        <v>0</v>
      </c>
      <c r="V287" s="31">
        <f t="shared" si="67"/>
        <v>0</v>
      </c>
      <c r="W287" s="31">
        <f t="shared" si="67"/>
        <v>0</v>
      </c>
      <c r="X287" s="31">
        <f t="shared" si="67"/>
        <v>0</v>
      </c>
      <c r="Y287" s="31">
        <f t="shared" si="67"/>
        <v>-42</v>
      </c>
      <c r="Z287" s="31">
        <f t="shared" si="67"/>
        <v>64970</v>
      </c>
    </row>
    <row r="288" spans="1:26" ht="31.5">
      <c r="A288" s="20" t="s">
        <v>9</v>
      </c>
      <c r="B288" s="5" t="s">
        <v>335</v>
      </c>
      <c r="C288" s="5" t="s">
        <v>332</v>
      </c>
      <c r="D288" s="5" t="s">
        <v>10</v>
      </c>
      <c r="E288" s="5" t="s">
        <v>343</v>
      </c>
      <c r="F288" s="32">
        <f>F289</f>
        <v>20035</v>
      </c>
      <c r="G288" s="32">
        <f>G289</f>
        <v>0</v>
      </c>
      <c r="H288" s="32">
        <f aca="true" t="shared" si="68" ref="H288:Z288">H289</f>
        <v>0</v>
      </c>
      <c r="I288" s="32">
        <f t="shared" si="68"/>
        <v>0</v>
      </c>
      <c r="J288" s="32">
        <f t="shared" si="68"/>
        <v>0</v>
      </c>
      <c r="K288" s="32">
        <f t="shared" si="68"/>
        <v>0</v>
      </c>
      <c r="L288" s="32">
        <f t="shared" si="68"/>
        <v>0</v>
      </c>
      <c r="M288" s="32">
        <f t="shared" si="68"/>
        <v>0</v>
      </c>
      <c r="N288" s="32">
        <f t="shared" si="68"/>
        <v>0</v>
      </c>
      <c r="O288" s="32">
        <f t="shared" si="68"/>
        <v>0</v>
      </c>
      <c r="P288" s="32">
        <f t="shared" si="68"/>
        <v>0</v>
      </c>
      <c r="Q288" s="32">
        <f t="shared" si="68"/>
        <v>0</v>
      </c>
      <c r="R288" s="32">
        <f t="shared" si="68"/>
        <v>0</v>
      </c>
      <c r="S288" s="32">
        <f t="shared" si="68"/>
        <v>-2156</v>
      </c>
      <c r="T288" s="32">
        <f t="shared" si="68"/>
        <v>0</v>
      </c>
      <c r="U288" s="32">
        <f t="shared" si="68"/>
        <v>0</v>
      </c>
      <c r="V288" s="32">
        <f t="shared" si="68"/>
        <v>0</v>
      </c>
      <c r="W288" s="32">
        <f t="shared" si="68"/>
        <v>0</v>
      </c>
      <c r="X288" s="32">
        <f t="shared" si="68"/>
        <v>0</v>
      </c>
      <c r="Y288" s="32">
        <f t="shared" si="68"/>
        <v>0</v>
      </c>
      <c r="Z288" s="32">
        <f t="shared" si="68"/>
        <v>17879</v>
      </c>
    </row>
    <row r="289" spans="1:26" ht="15.75">
      <c r="A289" s="20" t="s">
        <v>11</v>
      </c>
      <c r="B289" s="5" t="s">
        <v>335</v>
      </c>
      <c r="C289" s="5" t="s">
        <v>332</v>
      </c>
      <c r="D289" s="5" t="s">
        <v>10</v>
      </c>
      <c r="E289" s="5" t="s">
        <v>344</v>
      </c>
      <c r="F289" s="32">
        <v>20035</v>
      </c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>
        <v>-2156</v>
      </c>
      <c r="T289" s="32"/>
      <c r="U289" s="32"/>
      <c r="V289" s="32"/>
      <c r="W289" s="32"/>
      <c r="X289" s="32"/>
      <c r="Y289" s="32"/>
      <c r="Z289" s="33">
        <f>SUM(F289,G289:Y289)</f>
        <v>17879</v>
      </c>
    </row>
    <row r="290" spans="1:26" ht="47.25">
      <c r="A290" s="20" t="s">
        <v>230</v>
      </c>
      <c r="B290" s="5" t="s">
        <v>335</v>
      </c>
      <c r="C290" s="5" t="s">
        <v>332</v>
      </c>
      <c r="D290" s="5" t="s">
        <v>231</v>
      </c>
      <c r="E290" s="5" t="s">
        <v>343</v>
      </c>
      <c r="F290" s="32">
        <f>F291</f>
        <v>4940</v>
      </c>
      <c r="G290" s="32">
        <f>G291</f>
        <v>0</v>
      </c>
      <c r="H290" s="32">
        <f aca="true" t="shared" si="69" ref="H290:Z290">H291</f>
        <v>0</v>
      </c>
      <c r="I290" s="32">
        <f t="shared" si="69"/>
        <v>0</v>
      </c>
      <c r="J290" s="32">
        <f t="shared" si="69"/>
        <v>0</v>
      </c>
      <c r="K290" s="32">
        <f t="shared" si="69"/>
        <v>0</v>
      </c>
      <c r="L290" s="32">
        <f t="shared" si="69"/>
        <v>0</v>
      </c>
      <c r="M290" s="32">
        <f t="shared" si="69"/>
        <v>0</v>
      </c>
      <c r="N290" s="32">
        <f t="shared" si="69"/>
        <v>0</v>
      </c>
      <c r="O290" s="32">
        <f t="shared" si="69"/>
        <v>0</v>
      </c>
      <c r="P290" s="32">
        <f t="shared" si="69"/>
        <v>0</v>
      </c>
      <c r="Q290" s="32">
        <f t="shared" si="69"/>
        <v>0</v>
      </c>
      <c r="R290" s="32">
        <f t="shared" si="69"/>
        <v>18381</v>
      </c>
      <c r="S290" s="32">
        <f t="shared" si="69"/>
        <v>0</v>
      </c>
      <c r="T290" s="32">
        <f t="shared" si="69"/>
        <v>0</v>
      </c>
      <c r="U290" s="32">
        <f t="shared" si="69"/>
        <v>0</v>
      </c>
      <c r="V290" s="32">
        <f t="shared" si="69"/>
        <v>0</v>
      </c>
      <c r="W290" s="32">
        <f t="shared" si="69"/>
        <v>0</v>
      </c>
      <c r="X290" s="32">
        <f t="shared" si="69"/>
        <v>0</v>
      </c>
      <c r="Y290" s="32">
        <f t="shared" si="69"/>
        <v>-47</v>
      </c>
      <c r="Z290" s="32">
        <f t="shared" si="69"/>
        <v>23274</v>
      </c>
    </row>
    <row r="291" spans="1:26" ht="47.25">
      <c r="A291" s="20" t="s">
        <v>21</v>
      </c>
      <c r="B291" s="5" t="s">
        <v>335</v>
      </c>
      <c r="C291" s="5" t="s">
        <v>332</v>
      </c>
      <c r="D291" s="5" t="s">
        <v>231</v>
      </c>
      <c r="E291" s="5">
        <v>327</v>
      </c>
      <c r="F291" s="32">
        <v>4940</v>
      </c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>
        <v>18381</v>
      </c>
      <c r="S291" s="32"/>
      <c r="T291" s="32"/>
      <c r="U291" s="32"/>
      <c r="V291" s="32"/>
      <c r="W291" s="32"/>
      <c r="X291" s="32"/>
      <c r="Y291" s="32">
        <v>-47</v>
      </c>
      <c r="Z291" s="33">
        <f>SUM(F291,G291:Y291)</f>
        <v>23274</v>
      </c>
    </row>
    <row r="292" spans="1:26" ht="31.5">
      <c r="A292" s="20" t="s">
        <v>232</v>
      </c>
      <c r="B292" s="5" t="s">
        <v>335</v>
      </c>
      <c r="C292" s="5" t="s">
        <v>332</v>
      </c>
      <c r="D292" s="5" t="s">
        <v>233</v>
      </c>
      <c r="E292" s="5" t="s">
        <v>343</v>
      </c>
      <c r="F292" s="32">
        <f>F293</f>
        <v>4371</v>
      </c>
      <c r="G292" s="32">
        <f>G293</f>
        <v>0</v>
      </c>
      <c r="H292" s="32">
        <f aca="true" t="shared" si="70" ref="H292:Z292">H293</f>
        <v>0</v>
      </c>
      <c r="I292" s="32">
        <f t="shared" si="70"/>
        <v>0</v>
      </c>
      <c r="J292" s="32">
        <f t="shared" si="70"/>
        <v>0</v>
      </c>
      <c r="K292" s="32">
        <f t="shared" si="70"/>
        <v>0</v>
      </c>
      <c r="L292" s="32">
        <f t="shared" si="70"/>
        <v>0</v>
      </c>
      <c r="M292" s="32">
        <f t="shared" si="70"/>
        <v>0</v>
      </c>
      <c r="N292" s="32">
        <f t="shared" si="70"/>
        <v>0</v>
      </c>
      <c r="O292" s="32">
        <f t="shared" si="70"/>
        <v>0</v>
      </c>
      <c r="P292" s="32">
        <f t="shared" si="70"/>
        <v>0</v>
      </c>
      <c r="Q292" s="32">
        <f t="shared" si="70"/>
        <v>0</v>
      </c>
      <c r="R292" s="32">
        <f t="shared" si="70"/>
        <v>370</v>
      </c>
      <c r="S292" s="32">
        <f t="shared" si="70"/>
        <v>0</v>
      </c>
      <c r="T292" s="32">
        <f t="shared" si="70"/>
        <v>0</v>
      </c>
      <c r="U292" s="32">
        <f t="shared" si="70"/>
        <v>0</v>
      </c>
      <c r="V292" s="32">
        <f t="shared" si="70"/>
        <v>0</v>
      </c>
      <c r="W292" s="32">
        <f t="shared" si="70"/>
        <v>0</v>
      </c>
      <c r="X292" s="32">
        <f t="shared" si="70"/>
        <v>0</v>
      </c>
      <c r="Y292" s="32">
        <f t="shared" si="70"/>
        <v>5</v>
      </c>
      <c r="Z292" s="32">
        <f t="shared" si="70"/>
        <v>4746</v>
      </c>
    </row>
    <row r="293" spans="1:26" ht="31.5">
      <c r="A293" s="20" t="s">
        <v>216</v>
      </c>
      <c r="B293" s="5" t="s">
        <v>335</v>
      </c>
      <c r="C293" s="5" t="s">
        <v>332</v>
      </c>
      <c r="D293" s="5" t="s">
        <v>233</v>
      </c>
      <c r="E293" s="5">
        <v>447</v>
      </c>
      <c r="F293" s="32">
        <v>4371</v>
      </c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>
        <v>370</v>
      </c>
      <c r="S293" s="32"/>
      <c r="T293" s="32"/>
      <c r="U293" s="32"/>
      <c r="V293" s="32"/>
      <c r="W293" s="32"/>
      <c r="X293" s="32"/>
      <c r="Y293" s="32">
        <v>5</v>
      </c>
      <c r="Z293" s="33">
        <f>SUM(F293,G293:Y293)</f>
        <v>4746</v>
      </c>
    </row>
    <row r="294" spans="1:26" ht="141.75">
      <c r="A294" s="20" t="s">
        <v>234</v>
      </c>
      <c r="B294" s="5" t="s">
        <v>335</v>
      </c>
      <c r="C294" s="5" t="s">
        <v>332</v>
      </c>
      <c r="D294" s="5" t="s">
        <v>235</v>
      </c>
      <c r="E294" s="5" t="s">
        <v>343</v>
      </c>
      <c r="F294" s="32">
        <f>F295</f>
        <v>17093</v>
      </c>
      <c r="G294" s="32">
        <f>G295</f>
        <v>0</v>
      </c>
      <c r="H294" s="32">
        <f aca="true" t="shared" si="71" ref="H294:Z296">H295</f>
        <v>0</v>
      </c>
      <c r="I294" s="32">
        <f t="shared" si="71"/>
        <v>0</v>
      </c>
      <c r="J294" s="32">
        <f t="shared" si="71"/>
        <v>0</v>
      </c>
      <c r="K294" s="32">
        <f t="shared" si="71"/>
        <v>0</v>
      </c>
      <c r="L294" s="32">
        <f t="shared" si="71"/>
        <v>0</v>
      </c>
      <c r="M294" s="32">
        <f t="shared" si="71"/>
        <v>0</v>
      </c>
      <c r="N294" s="32">
        <f t="shared" si="71"/>
        <v>0</v>
      </c>
      <c r="O294" s="32">
        <f t="shared" si="71"/>
        <v>0</v>
      </c>
      <c r="P294" s="32">
        <f t="shared" si="71"/>
        <v>0</v>
      </c>
      <c r="Q294" s="32">
        <f t="shared" si="71"/>
        <v>0</v>
      </c>
      <c r="R294" s="32">
        <f t="shared" si="71"/>
        <v>0</v>
      </c>
      <c r="S294" s="32">
        <f t="shared" si="71"/>
        <v>0</v>
      </c>
      <c r="T294" s="32">
        <f t="shared" si="71"/>
        <v>0</v>
      </c>
      <c r="U294" s="32">
        <f t="shared" si="71"/>
        <v>0</v>
      </c>
      <c r="V294" s="32">
        <f t="shared" si="71"/>
        <v>0</v>
      </c>
      <c r="W294" s="32">
        <f t="shared" si="71"/>
        <v>0</v>
      </c>
      <c r="X294" s="32">
        <f t="shared" si="71"/>
        <v>0</v>
      </c>
      <c r="Y294" s="32">
        <f t="shared" si="71"/>
        <v>0</v>
      </c>
      <c r="Z294" s="32">
        <f t="shared" si="71"/>
        <v>17093</v>
      </c>
    </row>
    <row r="295" spans="1:26" ht="47.25">
      <c r="A295" s="20" t="s">
        <v>21</v>
      </c>
      <c r="B295" s="5" t="s">
        <v>335</v>
      </c>
      <c r="C295" s="5" t="s">
        <v>332</v>
      </c>
      <c r="D295" s="5" t="s">
        <v>235</v>
      </c>
      <c r="E295" s="5">
        <v>327</v>
      </c>
      <c r="F295" s="32">
        <v>17093</v>
      </c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3">
        <f>SUM(F295,G295:Y295)</f>
        <v>17093</v>
      </c>
    </row>
    <row r="296" spans="1:26" ht="31.5">
      <c r="A296" s="23" t="s">
        <v>52</v>
      </c>
      <c r="B296" s="5" t="s">
        <v>335</v>
      </c>
      <c r="C296" s="5" t="s">
        <v>332</v>
      </c>
      <c r="D296" s="5" t="s">
        <v>53</v>
      </c>
      <c r="E296" s="5" t="s">
        <v>343</v>
      </c>
      <c r="F296" s="32">
        <f>F297</f>
        <v>1328</v>
      </c>
      <c r="G296" s="32">
        <f>G297</f>
        <v>650</v>
      </c>
      <c r="H296" s="32">
        <f t="shared" si="71"/>
        <v>0</v>
      </c>
      <c r="I296" s="32">
        <f t="shared" si="71"/>
        <v>0</v>
      </c>
      <c r="J296" s="32">
        <f t="shared" si="71"/>
        <v>0</v>
      </c>
      <c r="K296" s="32">
        <f t="shared" si="71"/>
        <v>0</v>
      </c>
      <c r="L296" s="32">
        <f t="shared" si="71"/>
        <v>0</v>
      </c>
      <c r="M296" s="32">
        <f t="shared" si="71"/>
        <v>0</v>
      </c>
      <c r="N296" s="32">
        <f t="shared" si="71"/>
        <v>0</v>
      </c>
      <c r="O296" s="32">
        <f t="shared" si="71"/>
        <v>0</v>
      </c>
      <c r="P296" s="32">
        <f t="shared" si="71"/>
        <v>0</v>
      </c>
      <c r="Q296" s="32">
        <f t="shared" si="71"/>
        <v>0</v>
      </c>
      <c r="R296" s="32">
        <f t="shared" si="71"/>
        <v>0</v>
      </c>
      <c r="S296" s="32">
        <f t="shared" si="71"/>
        <v>0</v>
      </c>
      <c r="T296" s="32">
        <f t="shared" si="71"/>
        <v>0</v>
      </c>
      <c r="U296" s="32">
        <f t="shared" si="71"/>
        <v>0</v>
      </c>
      <c r="V296" s="32">
        <f t="shared" si="71"/>
        <v>0</v>
      </c>
      <c r="W296" s="32">
        <f t="shared" si="71"/>
        <v>0</v>
      </c>
      <c r="X296" s="32">
        <f t="shared" si="71"/>
        <v>0</v>
      </c>
      <c r="Y296" s="32">
        <f t="shared" si="71"/>
        <v>0</v>
      </c>
      <c r="Z296" s="32">
        <f t="shared" si="71"/>
        <v>1978</v>
      </c>
    </row>
    <row r="297" spans="1:26" ht="31.5">
      <c r="A297" s="23" t="s">
        <v>381</v>
      </c>
      <c r="B297" s="5" t="s">
        <v>335</v>
      </c>
      <c r="C297" s="5" t="s">
        <v>332</v>
      </c>
      <c r="D297" s="5" t="s">
        <v>53</v>
      </c>
      <c r="E297" s="5" t="s">
        <v>380</v>
      </c>
      <c r="F297" s="32">
        <v>1328</v>
      </c>
      <c r="G297" s="32">
        <v>650</v>
      </c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3">
        <f>SUM(F297,G297:Y297)</f>
        <v>1978</v>
      </c>
    </row>
    <row r="298" spans="1:26" s="8" customFormat="1" ht="47.25">
      <c r="A298" s="22" t="s">
        <v>236</v>
      </c>
      <c r="B298" s="28" t="s">
        <v>333</v>
      </c>
      <c r="C298" s="28" t="s">
        <v>330</v>
      </c>
      <c r="D298" s="28" t="s">
        <v>3</v>
      </c>
      <c r="E298" s="28" t="s">
        <v>343</v>
      </c>
      <c r="F298" s="29">
        <f>F299+F313+F317+F326</f>
        <v>178840</v>
      </c>
      <c r="G298" s="29">
        <f>G299+G313+G317+G326</f>
        <v>0</v>
      </c>
      <c r="H298" s="29">
        <f>H299+H313+H317+H326</f>
        <v>0</v>
      </c>
      <c r="I298" s="29">
        <f aca="true" t="shared" si="72" ref="I298:Z298">I299+I313+I317+I326</f>
        <v>0</v>
      </c>
      <c r="J298" s="29">
        <f t="shared" si="72"/>
        <v>0</v>
      </c>
      <c r="K298" s="29">
        <f t="shared" si="72"/>
        <v>0</v>
      </c>
      <c r="L298" s="29">
        <f t="shared" si="72"/>
        <v>0</v>
      </c>
      <c r="M298" s="29">
        <f>M299+M313+M317+M326</f>
        <v>0</v>
      </c>
      <c r="N298" s="29">
        <f>N299+N313+N317+N326</f>
        <v>0</v>
      </c>
      <c r="O298" s="29">
        <f t="shared" si="72"/>
        <v>0</v>
      </c>
      <c r="P298" s="29">
        <f t="shared" si="72"/>
        <v>0</v>
      </c>
      <c r="Q298" s="29">
        <f t="shared" si="72"/>
        <v>397</v>
      </c>
      <c r="R298" s="29">
        <f>R299+R313+R317+R326</f>
        <v>0</v>
      </c>
      <c r="S298" s="29">
        <f t="shared" si="72"/>
        <v>0</v>
      </c>
      <c r="T298" s="29">
        <f>T299+T313+T317+T326</f>
        <v>5000</v>
      </c>
      <c r="U298" s="29">
        <f t="shared" si="72"/>
        <v>0</v>
      </c>
      <c r="V298" s="29">
        <f>V299+V313+V317+V326</f>
        <v>0</v>
      </c>
      <c r="W298" s="29">
        <f t="shared" si="72"/>
        <v>0</v>
      </c>
      <c r="X298" s="29">
        <f t="shared" si="72"/>
        <v>0</v>
      </c>
      <c r="Y298" s="29">
        <f t="shared" si="72"/>
        <v>1904</v>
      </c>
      <c r="Z298" s="29">
        <f t="shared" si="72"/>
        <v>186141</v>
      </c>
    </row>
    <row r="299" spans="1:26" s="9" customFormat="1" ht="15.75">
      <c r="A299" s="21" t="s">
        <v>237</v>
      </c>
      <c r="B299" s="30" t="s">
        <v>333</v>
      </c>
      <c r="C299" s="30" t="s">
        <v>331</v>
      </c>
      <c r="D299" s="30" t="s">
        <v>3</v>
      </c>
      <c r="E299" s="30" t="s">
        <v>343</v>
      </c>
      <c r="F299" s="31">
        <f aca="true" t="shared" si="73" ref="F299:S299">F300+F306+F302+F304</f>
        <v>96698</v>
      </c>
      <c r="G299" s="31">
        <f t="shared" si="73"/>
        <v>0</v>
      </c>
      <c r="H299" s="31">
        <f t="shared" si="73"/>
        <v>0</v>
      </c>
      <c r="I299" s="31">
        <f t="shared" si="73"/>
        <v>0</v>
      </c>
      <c r="J299" s="31">
        <f t="shared" si="73"/>
        <v>0</v>
      </c>
      <c r="K299" s="31">
        <f t="shared" si="73"/>
        <v>0</v>
      </c>
      <c r="L299" s="31">
        <f t="shared" si="73"/>
        <v>0</v>
      </c>
      <c r="M299" s="31">
        <f>M300+M306+M302+M304</f>
        <v>0</v>
      </c>
      <c r="N299" s="31">
        <f>N300+N306+N302+N304</f>
        <v>0</v>
      </c>
      <c r="O299" s="31">
        <f t="shared" si="73"/>
        <v>0</v>
      </c>
      <c r="P299" s="31">
        <f t="shared" si="73"/>
        <v>0</v>
      </c>
      <c r="Q299" s="31">
        <f t="shared" si="73"/>
        <v>397</v>
      </c>
      <c r="R299" s="31">
        <f t="shared" si="73"/>
        <v>0</v>
      </c>
      <c r="S299" s="31">
        <f t="shared" si="73"/>
        <v>0</v>
      </c>
      <c r="T299" s="31">
        <f>T300+T306+T302+T304</f>
        <v>68020</v>
      </c>
      <c r="U299" s="31">
        <f aca="true" t="shared" si="74" ref="U299:Z299">U300+U306+U302+U304</f>
        <v>0</v>
      </c>
      <c r="V299" s="31">
        <f t="shared" si="74"/>
        <v>0</v>
      </c>
      <c r="W299" s="31">
        <f t="shared" si="74"/>
        <v>0</v>
      </c>
      <c r="X299" s="31">
        <f t="shared" si="74"/>
        <v>0</v>
      </c>
      <c r="Y299" s="31">
        <f t="shared" si="74"/>
        <v>1904</v>
      </c>
      <c r="Z299" s="31">
        <f t="shared" si="74"/>
        <v>167019</v>
      </c>
    </row>
    <row r="300" spans="1:26" ht="63">
      <c r="A300" s="20" t="s">
        <v>238</v>
      </c>
      <c r="B300" s="5" t="s">
        <v>333</v>
      </c>
      <c r="C300" s="5" t="s">
        <v>331</v>
      </c>
      <c r="D300" s="5" t="s">
        <v>239</v>
      </c>
      <c r="E300" s="5" t="s">
        <v>343</v>
      </c>
      <c r="F300" s="32">
        <f>F301</f>
        <v>80323</v>
      </c>
      <c r="G300" s="32">
        <f>G301</f>
        <v>0</v>
      </c>
      <c r="H300" s="32">
        <f aca="true" t="shared" si="75" ref="H300:Z300">H301</f>
        <v>0</v>
      </c>
      <c r="I300" s="32">
        <f t="shared" si="75"/>
        <v>0</v>
      </c>
      <c r="J300" s="32">
        <f t="shared" si="75"/>
        <v>0</v>
      </c>
      <c r="K300" s="32">
        <f t="shared" si="75"/>
        <v>0</v>
      </c>
      <c r="L300" s="32">
        <f t="shared" si="75"/>
        <v>0</v>
      </c>
      <c r="M300" s="32">
        <f t="shared" si="75"/>
        <v>0</v>
      </c>
      <c r="N300" s="32">
        <f t="shared" si="75"/>
        <v>0</v>
      </c>
      <c r="O300" s="32">
        <f t="shared" si="75"/>
        <v>0</v>
      </c>
      <c r="P300" s="32">
        <f t="shared" si="75"/>
        <v>0</v>
      </c>
      <c r="Q300" s="32">
        <f t="shared" si="75"/>
        <v>221</v>
      </c>
      <c r="R300" s="32">
        <f t="shared" si="75"/>
        <v>0</v>
      </c>
      <c r="S300" s="32">
        <f t="shared" si="75"/>
        <v>0</v>
      </c>
      <c r="T300" s="32">
        <f>T301</f>
        <v>-40799</v>
      </c>
      <c r="U300" s="32">
        <f t="shared" si="75"/>
        <v>0</v>
      </c>
      <c r="V300" s="32">
        <f t="shared" si="75"/>
        <v>0</v>
      </c>
      <c r="W300" s="32">
        <f t="shared" si="75"/>
        <v>0</v>
      </c>
      <c r="X300" s="32">
        <f t="shared" si="75"/>
        <v>0</v>
      </c>
      <c r="Y300" s="32">
        <f t="shared" si="75"/>
        <v>0</v>
      </c>
      <c r="Z300" s="32">
        <f t="shared" si="75"/>
        <v>39745</v>
      </c>
    </row>
    <row r="301" spans="1:26" ht="47.25">
      <c r="A301" s="20" t="s">
        <v>21</v>
      </c>
      <c r="B301" s="5" t="s">
        <v>333</v>
      </c>
      <c r="C301" s="5" t="s">
        <v>331</v>
      </c>
      <c r="D301" s="5" t="s">
        <v>239</v>
      </c>
      <c r="E301" s="5">
        <v>327</v>
      </c>
      <c r="F301" s="32">
        <v>80323</v>
      </c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>
        <v>221</v>
      </c>
      <c r="R301" s="32"/>
      <c r="S301" s="32"/>
      <c r="T301" s="32">
        <v>-40799</v>
      </c>
      <c r="U301" s="32"/>
      <c r="V301" s="32"/>
      <c r="W301" s="32"/>
      <c r="X301" s="32"/>
      <c r="Y301" s="32"/>
      <c r="Z301" s="33">
        <f>SUM(F301,G301:Y301)</f>
        <v>39745</v>
      </c>
    </row>
    <row r="302" spans="1:26" ht="15.75">
      <c r="A302" s="20" t="s">
        <v>240</v>
      </c>
      <c r="B302" s="5" t="s">
        <v>333</v>
      </c>
      <c r="C302" s="5" t="s">
        <v>331</v>
      </c>
      <c r="D302" s="5" t="s">
        <v>241</v>
      </c>
      <c r="E302" s="5" t="s">
        <v>343</v>
      </c>
      <c r="F302" s="32">
        <f>F303</f>
        <v>16375</v>
      </c>
      <c r="G302" s="32">
        <f>G303</f>
        <v>0</v>
      </c>
      <c r="H302" s="32">
        <f aca="true" t="shared" si="76" ref="H302:Z306">H303</f>
        <v>0</v>
      </c>
      <c r="I302" s="32">
        <f t="shared" si="76"/>
        <v>0</v>
      </c>
      <c r="J302" s="32">
        <f t="shared" si="76"/>
        <v>0</v>
      </c>
      <c r="K302" s="32">
        <f t="shared" si="76"/>
        <v>0</v>
      </c>
      <c r="L302" s="32">
        <f t="shared" si="76"/>
        <v>0</v>
      </c>
      <c r="M302" s="32">
        <f t="shared" si="76"/>
        <v>0</v>
      </c>
      <c r="N302" s="32">
        <f t="shared" si="76"/>
        <v>0</v>
      </c>
      <c r="O302" s="32">
        <f t="shared" si="76"/>
        <v>0</v>
      </c>
      <c r="P302" s="32">
        <f t="shared" si="76"/>
        <v>0</v>
      </c>
      <c r="Q302" s="32">
        <f t="shared" si="76"/>
        <v>176</v>
      </c>
      <c r="R302" s="32">
        <f t="shared" si="76"/>
        <v>0</v>
      </c>
      <c r="S302" s="32">
        <f t="shared" si="76"/>
        <v>0</v>
      </c>
      <c r="T302" s="32">
        <f t="shared" si="76"/>
        <v>0</v>
      </c>
      <c r="U302" s="32">
        <f t="shared" si="76"/>
        <v>0</v>
      </c>
      <c r="V302" s="32">
        <f t="shared" si="76"/>
        <v>0</v>
      </c>
      <c r="W302" s="32">
        <f t="shared" si="76"/>
        <v>0</v>
      </c>
      <c r="X302" s="32">
        <f t="shared" si="76"/>
        <v>0</v>
      </c>
      <c r="Y302" s="32">
        <f t="shared" si="76"/>
        <v>0</v>
      </c>
      <c r="Z302" s="32">
        <f t="shared" si="76"/>
        <v>16551</v>
      </c>
    </row>
    <row r="303" spans="1:26" ht="47.25">
      <c r="A303" s="20" t="s">
        <v>21</v>
      </c>
      <c r="B303" s="5" t="s">
        <v>333</v>
      </c>
      <c r="C303" s="5" t="s">
        <v>331</v>
      </c>
      <c r="D303" s="5" t="s">
        <v>241</v>
      </c>
      <c r="E303" s="5">
        <v>327</v>
      </c>
      <c r="F303" s="32">
        <v>16375</v>
      </c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>
        <v>176</v>
      </c>
      <c r="R303" s="32"/>
      <c r="S303" s="32"/>
      <c r="T303" s="32"/>
      <c r="U303" s="32"/>
      <c r="V303" s="32"/>
      <c r="W303" s="32"/>
      <c r="X303" s="32"/>
      <c r="Y303" s="32"/>
      <c r="Z303" s="33">
        <f>SUM(F303,G303:Y303)</f>
        <v>16551</v>
      </c>
    </row>
    <row r="304" spans="1:26" ht="51.75" customHeight="1">
      <c r="A304" s="20" t="s">
        <v>393</v>
      </c>
      <c r="B304" s="5" t="s">
        <v>333</v>
      </c>
      <c r="C304" s="5" t="s">
        <v>331</v>
      </c>
      <c r="D304" s="5" t="s">
        <v>245</v>
      </c>
      <c r="E304" s="5" t="s">
        <v>343</v>
      </c>
      <c r="F304" s="32">
        <f>F305</f>
        <v>0</v>
      </c>
      <c r="G304" s="32">
        <f>G305</f>
        <v>0</v>
      </c>
      <c r="H304" s="32">
        <f t="shared" si="76"/>
        <v>0</v>
      </c>
      <c r="I304" s="32">
        <f t="shared" si="76"/>
        <v>0</v>
      </c>
      <c r="J304" s="32">
        <f t="shared" si="76"/>
        <v>0</v>
      </c>
      <c r="K304" s="32">
        <f t="shared" si="76"/>
        <v>0</v>
      </c>
      <c r="L304" s="32">
        <f t="shared" si="76"/>
        <v>0</v>
      </c>
      <c r="M304" s="32">
        <f t="shared" si="76"/>
        <v>0</v>
      </c>
      <c r="N304" s="32">
        <f t="shared" si="76"/>
        <v>0</v>
      </c>
      <c r="O304" s="32">
        <f t="shared" si="76"/>
        <v>0</v>
      </c>
      <c r="P304" s="32">
        <f t="shared" si="76"/>
        <v>0</v>
      </c>
      <c r="Q304" s="32">
        <f t="shared" si="76"/>
        <v>0</v>
      </c>
      <c r="R304" s="32">
        <f t="shared" si="76"/>
        <v>0</v>
      </c>
      <c r="S304" s="32">
        <f t="shared" si="76"/>
        <v>0</v>
      </c>
      <c r="T304" s="32">
        <f t="shared" si="76"/>
        <v>107770</v>
      </c>
      <c r="U304" s="32">
        <f t="shared" si="76"/>
        <v>0</v>
      </c>
      <c r="V304" s="32">
        <f t="shared" si="76"/>
        <v>0</v>
      </c>
      <c r="W304" s="32">
        <f t="shared" si="76"/>
        <v>0</v>
      </c>
      <c r="X304" s="32">
        <f t="shared" si="76"/>
        <v>0</v>
      </c>
      <c r="Y304" s="32">
        <f t="shared" si="76"/>
        <v>1904</v>
      </c>
      <c r="Z304" s="32">
        <f t="shared" si="76"/>
        <v>109674</v>
      </c>
    </row>
    <row r="305" spans="1:26" ht="63">
      <c r="A305" s="20" t="s">
        <v>244</v>
      </c>
      <c r="B305" s="5" t="s">
        <v>333</v>
      </c>
      <c r="C305" s="5" t="s">
        <v>331</v>
      </c>
      <c r="D305" s="5" t="s">
        <v>245</v>
      </c>
      <c r="E305" s="5" t="s">
        <v>391</v>
      </c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>
        <v>107770</v>
      </c>
      <c r="U305" s="32"/>
      <c r="V305" s="32"/>
      <c r="W305" s="32"/>
      <c r="X305" s="32"/>
      <c r="Y305" s="32">
        <v>1904</v>
      </c>
      <c r="Z305" s="33">
        <f>SUM(F305,G305:Y305)</f>
        <v>109674</v>
      </c>
    </row>
    <row r="306" spans="1:26" ht="31.5">
      <c r="A306" s="20" t="s">
        <v>394</v>
      </c>
      <c r="B306" s="5" t="s">
        <v>333</v>
      </c>
      <c r="C306" s="5" t="s">
        <v>331</v>
      </c>
      <c r="D306" s="5" t="s">
        <v>235</v>
      </c>
      <c r="E306" s="5" t="s">
        <v>343</v>
      </c>
      <c r="F306" s="32">
        <f>F307</f>
        <v>0</v>
      </c>
      <c r="G306" s="32">
        <f>G307</f>
        <v>0</v>
      </c>
      <c r="H306" s="32">
        <f t="shared" si="76"/>
        <v>0</v>
      </c>
      <c r="I306" s="32">
        <f t="shared" si="76"/>
        <v>0</v>
      </c>
      <c r="J306" s="32">
        <f t="shared" si="76"/>
        <v>0</v>
      </c>
      <c r="K306" s="32">
        <f t="shared" si="76"/>
        <v>0</v>
      </c>
      <c r="L306" s="32">
        <f t="shared" si="76"/>
        <v>0</v>
      </c>
      <c r="M306" s="32">
        <f t="shared" si="76"/>
        <v>0</v>
      </c>
      <c r="N306" s="32">
        <f t="shared" si="76"/>
        <v>0</v>
      </c>
      <c r="O306" s="32">
        <f t="shared" si="76"/>
        <v>0</v>
      </c>
      <c r="P306" s="32">
        <f t="shared" si="76"/>
        <v>0</v>
      </c>
      <c r="Q306" s="32">
        <f t="shared" si="76"/>
        <v>0</v>
      </c>
      <c r="R306" s="32">
        <f t="shared" si="76"/>
        <v>0</v>
      </c>
      <c r="S306" s="32">
        <f t="shared" si="76"/>
        <v>0</v>
      </c>
      <c r="T306" s="32">
        <f t="shared" si="76"/>
        <v>1049</v>
      </c>
      <c r="U306" s="32">
        <f t="shared" si="76"/>
        <v>0</v>
      </c>
      <c r="V306" s="32">
        <f t="shared" si="76"/>
        <v>0</v>
      </c>
      <c r="W306" s="32">
        <f t="shared" si="76"/>
        <v>0</v>
      </c>
      <c r="X306" s="32">
        <f t="shared" si="76"/>
        <v>0</v>
      </c>
      <c r="Y306" s="32">
        <f t="shared" si="76"/>
        <v>0</v>
      </c>
      <c r="Z306" s="32">
        <f t="shared" si="76"/>
        <v>1049</v>
      </c>
    </row>
    <row r="307" spans="1:26" ht="47.25">
      <c r="A307" s="20" t="s">
        <v>21</v>
      </c>
      <c r="B307" s="5" t="s">
        <v>333</v>
      </c>
      <c r="C307" s="5" t="s">
        <v>331</v>
      </c>
      <c r="D307" s="5" t="s">
        <v>235</v>
      </c>
      <c r="E307" s="5" t="s">
        <v>392</v>
      </c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>
        <v>1049</v>
      </c>
      <c r="U307" s="32"/>
      <c r="V307" s="32"/>
      <c r="W307" s="32"/>
      <c r="X307" s="32"/>
      <c r="Y307" s="32"/>
      <c r="Z307" s="33">
        <f>SUM(F307,G307:Y307)</f>
        <v>1049</v>
      </c>
    </row>
    <row r="308" spans="1:26" ht="47.25" hidden="1">
      <c r="A308" s="20" t="s">
        <v>242</v>
      </c>
      <c r="B308" s="5" t="s">
        <v>333</v>
      </c>
      <c r="C308" s="5" t="s">
        <v>331</v>
      </c>
      <c r="D308" s="5" t="s">
        <v>243</v>
      </c>
      <c r="E308" s="5" t="s">
        <v>343</v>
      </c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47.25" hidden="1">
      <c r="A309" s="20" t="s">
        <v>21</v>
      </c>
      <c r="B309" s="5" t="s">
        <v>333</v>
      </c>
      <c r="C309" s="5" t="s">
        <v>331</v>
      </c>
      <c r="D309" s="5" t="s">
        <v>243</v>
      </c>
      <c r="E309" s="5">
        <v>327</v>
      </c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5.75" hidden="1">
      <c r="A310" s="20" t="s">
        <v>246</v>
      </c>
      <c r="B310" s="5" t="s">
        <v>333</v>
      </c>
      <c r="C310" s="5">
        <v>2</v>
      </c>
      <c r="D310" s="5" t="s">
        <v>3</v>
      </c>
      <c r="E310" s="5" t="s">
        <v>343</v>
      </c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63" hidden="1">
      <c r="A311" s="20" t="s">
        <v>247</v>
      </c>
      <c r="B311" s="5" t="s">
        <v>333</v>
      </c>
      <c r="C311" s="5">
        <v>2</v>
      </c>
      <c r="D311" s="5" t="s">
        <v>245</v>
      </c>
      <c r="E311" s="5" t="s">
        <v>343</v>
      </c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63" hidden="1">
      <c r="A312" s="20" t="s">
        <v>244</v>
      </c>
      <c r="B312" s="5" t="s">
        <v>333</v>
      </c>
      <c r="C312" s="5">
        <v>2</v>
      </c>
      <c r="D312" s="5" t="s">
        <v>245</v>
      </c>
      <c r="E312" s="5">
        <v>453</v>
      </c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s="9" customFormat="1" ht="15.75">
      <c r="A313" s="21" t="s">
        <v>248</v>
      </c>
      <c r="B313" s="30" t="s">
        <v>333</v>
      </c>
      <c r="C313" s="30" t="s">
        <v>328</v>
      </c>
      <c r="D313" s="30" t="s">
        <v>56</v>
      </c>
      <c r="E313" s="30" t="s">
        <v>343</v>
      </c>
      <c r="F313" s="31">
        <f>F314</f>
        <v>5400</v>
      </c>
      <c r="G313" s="31">
        <f>G314</f>
        <v>0</v>
      </c>
      <c r="H313" s="31">
        <f aca="true" t="shared" si="77" ref="H313:Z313">H314</f>
        <v>0</v>
      </c>
      <c r="I313" s="31">
        <f t="shared" si="77"/>
        <v>0</v>
      </c>
      <c r="J313" s="31">
        <f t="shared" si="77"/>
        <v>0</v>
      </c>
      <c r="K313" s="31">
        <f t="shared" si="77"/>
        <v>0</v>
      </c>
      <c r="L313" s="31">
        <f t="shared" si="77"/>
        <v>0</v>
      </c>
      <c r="M313" s="31">
        <f t="shared" si="77"/>
        <v>0</v>
      </c>
      <c r="N313" s="31">
        <f t="shared" si="77"/>
        <v>0</v>
      </c>
      <c r="O313" s="31">
        <f t="shared" si="77"/>
        <v>0</v>
      </c>
      <c r="P313" s="31">
        <f t="shared" si="77"/>
        <v>0</v>
      </c>
      <c r="Q313" s="31">
        <f t="shared" si="77"/>
        <v>0</v>
      </c>
      <c r="R313" s="31">
        <f t="shared" si="77"/>
        <v>0</v>
      </c>
      <c r="S313" s="31">
        <f t="shared" si="77"/>
        <v>0</v>
      </c>
      <c r="T313" s="31">
        <f t="shared" si="77"/>
        <v>-5400</v>
      </c>
      <c r="U313" s="31">
        <f t="shared" si="77"/>
        <v>0</v>
      </c>
      <c r="V313" s="31">
        <f t="shared" si="77"/>
        <v>0</v>
      </c>
      <c r="W313" s="31">
        <f t="shared" si="77"/>
        <v>0</v>
      </c>
      <c r="X313" s="31">
        <f t="shared" si="77"/>
        <v>0</v>
      </c>
      <c r="Y313" s="31">
        <f t="shared" si="77"/>
        <v>0</v>
      </c>
      <c r="Z313" s="31">
        <f t="shared" si="77"/>
        <v>0</v>
      </c>
    </row>
    <row r="314" spans="1:26" ht="15.75">
      <c r="A314" s="20" t="s">
        <v>249</v>
      </c>
      <c r="B314" s="5" t="s">
        <v>333</v>
      </c>
      <c r="C314" s="5" t="s">
        <v>328</v>
      </c>
      <c r="D314" s="5" t="s">
        <v>250</v>
      </c>
      <c r="E314" s="5" t="s">
        <v>343</v>
      </c>
      <c r="F314" s="32">
        <f>F316</f>
        <v>5400</v>
      </c>
      <c r="G314" s="32">
        <f>G316</f>
        <v>0</v>
      </c>
      <c r="H314" s="32">
        <f>H316</f>
        <v>0</v>
      </c>
      <c r="I314" s="32">
        <f aca="true" t="shared" si="78" ref="I314:Z314">I316</f>
        <v>0</v>
      </c>
      <c r="J314" s="32">
        <f t="shared" si="78"/>
        <v>0</v>
      </c>
      <c r="K314" s="32">
        <f t="shared" si="78"/>
        <v>0</v>
      </c>
      <c r="L314" s="32">
        <f t="shared" si="78"/>
        <v>0</v>
      </c>
      <c r="M314" s="32">
        <f>M316</f>
        <v>0</v>
      </c>
      <c r="N314" s="32">
        <f>N316</f>
        <v>0</v>
      </c>
      <c r="O314" s="32">
        <f t="shared" si="78"/>
        <v>0</v>
      </c>
      <c r="P314" s="32">
        <f t="shared" si="78"/>
        <v>0</v>
      </c>
      <c r="Q314" s="32">
        <f t="shared" si="78"/>
        <v>0</v>
      </c>
      <c r="R314" s="32">
        <f>R316</f>
        <v>0</v>
      </c>
      <c r="S314" s="32">
        <f t="shared" si="78"/>
        <v>0</v>
      </c>
      <c r="T314" s="32">
        <f t="shared" si="78"/>
        <v>-5400</v>
      </c>
      <c r="U314" s="32">
        <f t="shared" si="78"/>
        <v>0</v>
      </c>
      <c r="V314" s="32">
        <f>V316</f>
        <v>0</v>
      </c>
      <c r="W314" s="32">
        <f t="shared" si="78"/>
        <v>0</v>
      </c>
      <c r="X314" s="32">
        <f t="shared" si="78"/>
        <v>0</v>
      </c>
      <c r="Y314" s="32">
        <f t="shared" si="78"/>
        <v>0</v>
      </c>
      <c r="Z314" s="32">
        <f t="shared" si="78"/>
        <v>0</v>
      </c>
    </row>
    <row r="315" spans="1:26" ht="47.25" hidden="1">
      <c r="A315" s="20" t="s">
        <v>21</v>
      </c>
      <c r="B315" s="5" t="s">
        <v>333</v>
      </c>
      <c r="C315" s="5">
        <v>3</v>
      </c>
      <c r="D315" s="5" t="s">
        <v>250</v>
      </c>
      <c r="E315" s="5">
        <v>327</v>
      </c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63">
      <c r="A316" s="20" t="s">
        <v>244</v>
      </c>
      <c r="B316" s="5" t="s">
        <v>333</v>
      </c>
      <c r="C316" s="5" t="s">
        <v>328</v>
      </c>
      <c r="D316" s="5" t="s">
        <v>250</v>
      </c>
      <c r="E316" s="5">
        <v>453</v>
      </c>
      <c r="F316" s="32">
        <v>5400</v>
      </c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>
        <v>-5400</v>
      </c>
      <c r="U316" s="32"/>
      <c r="V316" s="32"/>
      <c r="W316" s="32"/>
      <c r="X316" s="32"/>
      <c r="Y316" s="32"/>
      <c r="Z316" s="33">
        <f>SUM(F316,G316:Y316)</f>
        <v>0</v>
      </c>
    </row>
    <row r="317" spans="1:26" s="9" customFormat="1" ht="31.5">
      <c r="A317" s="21" t="s">
        <v>251</v>
      </c>
      <c r="B317" s="30" t="s">
        <v>333</v>
      </c>
      <c r="C317" s="30" t="s">
        <v>338</v>
      </c>
      <c r="D317" s="30" t="s">
        <v>3</v>
      </c>
      <c r="E317" s="30" t="s">
        <v>343</v>
      </c>
      <c r="F317" s="31">
        <f>F320+F324+F322</f>
        <v>6722</v>
      </c>
      <c r="G317" s="31">
        <f aca="true" t="shared" si="79" ref="G317:Z317">G320+G324+G322</f>
        <v>0</v>
      </c>
      <c r="H317" s="31">
        <f t="shared" si="79"/>
        <v>0</v>
      </c>
      <c r="I317" s="31">
        <f t="shared" si="79"/>
        <v>0</v>
      </c>
      <c r="J317" s="31">
        <f t="shared" si="79"/>
        <v>0</v>
      </c>
      <c r="K317" s="31">
        <f t="shared" si="79"/>
        <v>0</v>
      </c>
      <c r="L317" s="31">
        <f t="shared" si="79"/>
        <v>0</v>
      </c>
      <c r="M317" s="31">
        <f>M320+M324+M322</f>
        <v>0</v>
      </c>
      <c r="N317" s="31">
        <f>N320+N324+N322</f>
        <v>0</v>
      </c>
      <c r="O317" s="31">
        <f t="shared" si="79"/>
        <v>0</v>
      </c>
      <c r="P317" s="31">
        <f t="shared" si="79"/>
        <v>0</v>
      </c>
      <c r="Q317" s="31">
        <f t="shared" si="79"/>
        <v>0</v>
      </c>
      <c r="R317" s="31">
        <f t="shared" si="79"/>
        <v>0</v>
      </c>
      <c r="S317" s="31">
        <f t="shared" si="79"/>
        <v>0</v>
      </c>
      <c r="T317" s="31">
        <f t="shared" si="79"/>
        <v>120</v>
      </c>
      <c r="U317" s="31">
        <f t="shared" si="79"/>
        <v>0</v>
      </c>
      <c r="V317" s="31">
        <f t="shared" si="79"/>
        <v>0</v>
      </c>
      <c r="W317" s="31">
        <f t="shared" si="79"/>
        <v>0</v>
      </c>
      <c r="X317" s="31">
        <f t="shared" si="79"/>
        <v>0</v>
      </c>
      <c r="Y317" s="31">
        <f t="shared" si="79"/>
        <v>0</v>
      </c>
      <c r="Z317" s="31">
        <f t="shared" si="79"/>
        <v>6842</v>
      </c>
    </row>
    <row r="318" spans="1:26" ht="15.75" hidden="1">
      <c r="A318" s="20" t="s">
        <v>252</v>
      </c>
      <c r="B318" s="5" t="s">
        <v>333</v>
      </c>
      <c r="C318" s="5" t="s">
        <v>338</v>
      </c>
      <c r="D318" s="5" t="s">
        <v>253</v>
      </c>
      <c r="E318" s="5" t="s">
        <v>343</v>
      </c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63" hidden="1">
      <c r="A319" s="20" t="s">
        <v>244</v>
      </c>
      <c r="B319" s="5" t="s">
        <v>333</v>
      </c>
      <c r="C319" s="5" t="s">
        <v>338</v>
      </c>
      <c r="D319" s="5" t="s">
        <v>253</v>
      </c>
      <c r="E319" s="5">
        <v>453</v>
      </c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39" customHeight="1">
      <c r="A320" s="20" t="s">
        <v>390</v>
      </c>
      <c r="B320" s="5" t="s">
        <v>333</v>
      </c>
      <c r="C320" s="5" t="s">
        <v>338</v>
      </c>
      <c r="D320" s="5" t="s">
        <v>245</v>
      </c>
      <c r="E320" s="5" t="s">
        <v>343</v>
      </c>
      <c r="F320" s="32">
        <f>F321</f>
        <v>0</v>
      </c>
      <c r="G320" s="32">
        <f>G321</f>
        <v>0</v>
      </c>
      <c r="H320" s="32">
        <f aca="true" t="shared" si="80" ref="H320:Z322">H321</f>
        <v>0</v>
      </c>
      <c r="I320" s="32">
        <f t="shared" si="80"/>
        <v>0</v>
      </c>
      <c r="J320" s="32">
        <f t="shared" si="80"/>
        <v>0</v>
      </c>
      <c r="K320" s="32">
        <f t="shared" si="80"/>
        <v>0</v>
      </c>
      <c r="L320" s="32">
        <f t="shared" si="80"/>
        <v>0</v>
      </c>
      <c r="M320" s="32">
        <f t="shared" si="80"/>
        <v>0</v>
      </c>
      <c r="N320" s="32">
        <f t="shared" si="80"/>
        <v>0</v>
      </c>
      <c r="O320" s="32">
        <f t="shared" si="80"/>
        <v>0</v>
      </c>
      <c r="P320" s="32">
        <f t="shared" si="80"/>
        <v>0</v>
      </c>
      <c r="Q320" s="32">
        <f t="shared" si="80"/>
        <v>0</v>
      </c>
      <c r="R320" s="32">
        <f t="shared" si="80"/>
        <v>0</v>
      </c>
      <c r="S320" s="32">
        <f t="shared" si="80"/>
        <v>0</v>
      </c>
      <c r="T320" s="32">
        <f t="shared" si="80"/>
        <v>1742</v>
      </c>
      <c r="U320" s="32">
        <f t="shared" si="80"/>
        <v>0</v>
      </c>
      <c r="V320" s="32">
        <f t="shared" si="80"/>
        <v>0</v>
      </c>
      <c r="W320" s="32">
        <f t="shared" si="80"/>
        <v>0</v>
      </c>
      <c r="X320" s="32">
        <f t="shared" si="80"/>
        <v>0</v>
      </c>
      <c r="Y320" s="32">
        <f t="shared" si="80"/>
        <v>0</v>
      </c>
      <c r="Z320" s="32">
        <f t="shared" si="80"/>
        <v>1742</v>
      </c>
    </row>
    <row r="321" spans="1:26" ht="63">
      <c r="A321" s="20" t="s">
        <v>244</v>
      </c>
      <c r="B321" s="5" t="s">
        <v>333</v>
      </c>
      <c r="C321" s="5" t="s">
        <v>338</v>
      </c>
      <c r="D321" s="5" t="s">
        <v>245</v>
      </c>
      <c r="E321" s="5">
        <v>453</v>
      </c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>
        <v>1742</v>
      </c>
      <c r="U321" s="32"/>
      <c r="V321" s="32"/>
      <c r="W321" s="32"/>
      <c r="X321" s="32"/>
      <c r="Y321" s="32"/>
      <c r="Z321" s="33">
        <f>SUM(F321,G321:Y321)</f>
        <v>1742</v>
      </c>
    </row>
    <row r="322" spans="1:26" ht="15.75">
      <c r="A322" s="20" t="s">
        <v>254</v>
      </c>
      <c r="B322" s="5" t="s">
        <v>333</v>
      </c>
      <c r="C322" s="5" t="s">
        <v>338</v>
      </c>
      <c r="D322" s="5" t="s">
        <v>255</v>
      </c>
      <c r="E322" s="5" t="s">
        <v>343</v>
      </c>
      <c r="F322" s="32">
        <f>F323</f>
        <v>1622</v>
      </c>
      <c r="G322" s="32">
        <f>G323</f>
        <v>0</v>
      </c>
      <c r="H322" s="32">
        <f t="shared" si="80"/>
        <v>0</v>
      </c>
      <c r="I322" s="32">
        <f t="shared" si="80"/>
        <v>0</v>
      </c>
      <c r="J322" s="32">
        <f t="shared" si="80"/>
        <v>0</v>
      </c>
      <c r="K322" s="32">
        <f t="shared" si="80"/>
        <v>0</v>
      </c>
      <c r="L322" s="32">
        <f t="shared" si="80"/>
        <v>0</v>
      </c>
      <c r="M322" s="32">
        <f t="shared" si="80"/>
        <v>0</v>
      </c>
      <c r="N322" s="32">
        <f t="shared" si="80"/>
        <v>0</v>
      </c>
      <c r="O322" s="32">
        <f t="shared" si="80"/>
        <v>0</v>
      </c>
      <c r="P322" s="32">
        <f t="shared" si="80"/>
        <v>0</v>
      </c>
      <c r="Q322" s="32">
        <f t="shared" si="80"/>
        <v>0</v>
      </c>
      <c r="R322" s="32">
        <f t="shared" si="80"/>
        <v>0</v>
      </c>
      <c r="S322" s="32">
        <f t="shared" si="80"/>
        <v>0</v>
      </c>
      <c r="T322" s="32">
        <f t="shared" si="80"/>
        <v>-1622</v>
      </c>
      <c r="U322" s="32">
        <f t="shared" si="80"/>
        <v>0</v>
      </c>
      <c r="V322" s="32">
        <f t="shared" si="80"/>
        <v>0</v>
      </c>
      <c r="W322" s="32">
        <f t="shared" si="80"/>
        <v>0</v>
      </c>
      <c r="X322" s="32">
        <f t="shared" si="80"/>
        <v>0</v>
      </c>
      <c r="Y322" s="32">
        <f t="shared" si="80"/>
        <v>0</v>
      </c>
      <c r="Z322" s="32">
        <f t="shared" si="80"/>
        <v>0</v>
      </c>
    </row>
    <row r="323" spans="1:26" ht="63">
      <c r="A323" s="20" t="s">
        <v>244</v>
      </c>
      <c r="B323" s="5" t="s">
        <v>333</v>
      </c>
      <c r="C323" s="5" t="s">
        <v>338</v>
      </c>
      <c r="D323" s="5" t="s">
        <v>255</v>
      </c>
      <c r="E323" s="5">
        <v>453</v>
      </c>
      <c r="F323" s="32">
        <v>1622</v>
      </c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>
        <v>-1622</v>
      </c>
      <c r="U323" s="32"/>
      <c r="V323" s="32"/>
      <c r="W323" s="32"/>
      <c r="X323" s="32"/>
      <c r="Y323" s="32"/>
      <c r="Z323" s="33">
        <f>SUM(F323,G323:Y323)</f>
        <v>0</v>
      </c>
    </row>
    <row r="324" spans="1:26" ht="63">
      <c r="A324" s="20" t="s">
        <v>256</v>
      </c>
      <c r="B324" s="5" t="s">
        <v>333</v>
      </c>
      <c r="C324" s="5" t="s">
        <v>338</v>
      </c>
      <c r="D324" s="5" t="s">
        <v>257</v>
      </c>
      <c r="E324" s="5" t="s">
        <v>343</v>
      </c>
      <c r="F324" s="32">
        <f>F325</f>
        <v>5100</v>
      </c>
      <c r="G324" s="32">
        <f>G325</f>
        <v>0</v>
      </c>
      <c r="H324" s="32">
        <f aca="true" t="shared" si="81" ref="H324:Z324">H325</f>
        <v>0</v>
      </c>
      <c r="I324" s="32">
        <f t="shared" si="81"/>
        <v>0</v>
      </c>
      <c r="J324" s="32">
        <f t="shared" si="81"/>
        <v>0</v>
      </c>
      <c r="K324" s="32">
        <f t="shared" si="81"/>
        <v>0</v>
      </c>
      <c r="L324" s="32">
        <f t="shared" si="81"/>
        <v>0</v>
      </c>
      <c r="M324" s="32">
        <f t="shared" si="81"/>
        <v>0</v>
      </c>
      <c r="N324" s="32">
        <f t="shared" si="81"/>
        <v>0</v>
      </c>
      <c r="O324" s="32">
        <f t="shared" si="81"/>
        <v>0</v>
      </c>
      <c r="P324" s="32">
        <f t="shared" si="81"/>
        <v>0</v>
      </c>
      <c r="Q324" s="32">
        <f t="shared" si="81"/>
        <v>0</v>
      </c>
      <c r="R324" s="32">
        <f t="shared" si="81"/>
        <v>0</v>
      </c>
      <c r="S324" s="32">
        <f t="shared" si="81"/>
        <v>0</v>
      </c>
      <c r="T324" s="32">
        <f t="shared" si="81"/>
        <v>0</v>
      </c>
      <c r="U324" s="32">
        <f t="shared" si="81"/>
        <v>0</v>
      </c>
      <c r="V324" s="32">
        <f t="shared" si="81"/>
        <v>0</v>
      </c>
      <c r="W324" s="32">
        <f t="shared" si="81"/>
        <v>0</v>
      </c>
      <c r="X324" s="32">
        <f t="shared" si="81"/>
        <v>0</v>
      </c>
      <c r="Y324" s="32">
        <f t="shared" si="81"/>
        <v>0</v>
      </c>
      <c r="Z324" s="32">
        <f t="shared" si="81"/>
        <v>5100</v>
      </c>
    </row>
    <row r="325" spans="1:26" ht="63">
      <c r="A325" s="20" t="s">
        <v>244</v>
      </c>
      <c r="B325" s="5" t="s">
        <v>333</v>
      </c>
      <c r="C325" s="5" t="s">
        <v>338</v>
      </c>
      <c r="D325" s="5" t="s">
        <v>257</v>
      </c>
      <c r="E325" s="5">
        <v>453</v>
      </c>
      <c r="F325" s="32">
        <v>5100</v>
      </c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3">
        <f>SUM(F325,G325:Y325)</f>
        <v>5100</v>
      </c>
    </row>
    <row r="326" spans="1:26" s="9" customFormat="1" ht="63">
      <c r="A326" s="21" t="s">
        <v>258</v>
      </c>
      <c r="B326" s="30" t="s">
        <v>333</v>
      </c>
      <c r="C326" s="30" t="s">
        <v>334</v>
      </c>
      <c r="D326" s="30" t="s">
        <v>3</v>
      </c>
      <c r="E326" s="30" t="s">
        <v>343</v>
      </c>
      <c r="F326" s="31">
        <f aca="true" t="shared" si="82" ref="F326:S326">F327+F363+F361</f>
        <v>70020</v>
      </c>
      <c r="G326" s="31">
        <f t="shared" si="82"/>
        <v>0</v>
      </c>
      <c r="H326" s="31">
        <f t="shared" si="82"/>
        <v>0</v>
      </c>
      <c r="I326" s="31">
        <f t="shared" si="82"/>
        <v>0</v>
      </c>
      <c r="J326" s="31">
        <f t="shared" si="82"/>
        <v>0</v>
      </c>
      <c r="K326" s="31">
        <f t="shared" si="82"/>
        <v>0</v>
      </c>
      <c r="L326" s="31">
        <f t="shared" si="82"/>
        <v>0</v>
      </c>
      <c r="M326" s="31">
        <f>M327+M363+M361</f>
        <v>0</v>
      </c>
      <c r="N326" s="31">
        <f>N327+N363+N361</f>
        <v>0</v>
      </c>
      <c r="O326" s="31">
        <f t="shared" si="82"/>
        <v>0</v>
      </c>
      <c r="P326" s="31">
        <f t="shared" si="82"/>
        <v>0</v>
      </c>
      <c r="Q326" s="31">
        <f t="shared" si="82"/>
        <v>0</v>
      </c>
      <c r="R326" s="31">
        <f t="shared" si="82"/>
        <v>0</v>
      </c>
      <c r="S326" s="31">
        <f t="shared" si="82"/>
        <v>0</v>
      </c>
      <c r="T326" s="31">
        <f>T327+T363+T361</f>
        <v>-57740</v>
      </c>
      <c r="U326" s="31">
        <f aca="true" t="shared" si="83" ref="U326:Z326">U327+U363+U361</f>
        <v>0</v>
      </c>
      <c r="V326" s="31">
        <f t="shared" si="83"/>
        <v>0</v>
      </c>
      <c r="W326" s="31">
        <f t="shared" si="83"/>
        <v>0</v>
      </c>
      <c r="X326" s="31">
        <f t="shared" si="83"/>
        <v>0</v>
      </c>
      <c r="Y326" s="31">
        <f t="shared" si="83"/>
        <v>0</v>
      </c>
      <c r="Z326" s="31">
        <f t="shared" si="83"/>
        <v>12280</v>
      </c>
    </row>
    <row r="327" spans="1:26" ht="31.5">
      <c r="A327" s="20" t="s">
        <v>9</v>
      </c>
      <c r="B327" s="5" t="s">
        <v>333</v>
      </c>
      <c r="C327" s="5" t="s">
        <v>334</v>
      </c>
      <c r="D327" s="5" t="s">
        <v>10</v>
      </c>
      <c r="E327" s="5" t="s">
        <v>343</v>
      </c>
      <c r="F327" s="32">
        <f>F328</f>
        <v>2050</v>
      </c>
      <c r="G327" s="32">
        <f>G328</f>
        <v>0</v>
      </c>
      <c r="H327" s="32">
        <f aca="true" t="shared" si="84" ref="H327:Z327">H328</f>
        <v>0</v>
      </c>
      <c r="I327" s="32">
        <f t="shared" si="84"/>
        <v>0</v>
      </c>
      <c r="J327" s="32">
        <f t="shared" si="84"/>
        <v>0</v>
      </c>
      <c r="K327" s="32">
        <f t="shared" si="84"/>
        <v>0</v>
      </c>
      <c r="L327" s="32">
        <f t="shared" si="84"/>
        <v>0</v>
      </c>
      <c r="M327" s="32">
        <f t="shared" si="84"/>
        <v>0</v>
      </c>
      <c r="N327" s="32">
        <f t="shared" si="84"/>
        <v>0</v>
      </c>
      <c r="O327" s="32">
        <f t="shared" si="84"/>
        <v>0</v>
      </c>
      <c r="P327" s="32">
        <f t="shared" si="84"/>
        <v>0</v>
      </c>
      <c r="Q327" s="32">
        <f t="shared" si="84"/>
        <v>0</v>
      </c>
      <c r="R327" s="32">
        <f t="shared" si="84"/>
        <v>0</v>
      </c>
      <c r="S327" s="32">
        <f t="shared" si="84"/>
        <v>0</v>
      </c>
      <c r="T327" s="32">
        <f t="shared" si="84"/>
        <v>0</v>
      </c>
      <c r="U327" s="32">
        <f t="shared" si="84"/>
        <v>0</v>
      </c>
      <c r="V327" s="32">
        <f t="shared" si="84"/>
        <v>0</v>
      </c>
      <c r="W327" s="32">
        <f t="shared" si="84"/>
        <v>0</v>
      </c>
      <c r="X327" s="32">
        <f t="shared" si="84"/>
        <v>0</v>
      </c>
      <c r="Y327" s="32">
        <f t="shared" si="84"/>
        <v>0</v>
      </c>
      <c r="Z327" s="32">
        <f t="shared" si="84"/>
        <v>2050</v>
      </c>
    </row>
    <row r="328" spans="1:26" ht="15.75">
      <c r="A328" s="20" t="s">
        <v>11</v>
      </c>
      <c r="B328" s="5" t="s">
        <v>333</v>
      </c>
      <c r="C328" s="5" t="s">
        <v>334</v>
      </c>
      <c r="D328" s="5" t="s">
        <v>10</v>
      </c>
      <c r="E328" s="5" t="s">
        <v>344</v>
      </c>
      <c r="F328" s="32">
        <v>2050</v>
      </c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3">
        <f>SUM(F328,G328:Y328)</f>
        <v>2050</v>
      </c>
    </row>
    <row r="329" spans="1:26" ht="47.25" hidden="1">
      <c r="A329" s="20" t="s">
        <v>259</v>
      </c>
      <c r="B329" s="5" t="s">
        <v>333</v>
      </c>
      <c r="C329" s="5" t="s">
        <v>334</v>
      </c>
      <c r="D329" s="5" t="s">
        <v>260</v>
      </c>
      <c r="E329" s="5">
        <v>0</v>
      </c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47.25" hidden="1">
      <c r="A330" s="20" t="s">
        <v>261</v>
      </c>
      <c r="B330" s="5" t="s">
        <v>333</v>
      </c>
      <c r="C330" s="5" t="s">
        <v>334</v>
      </c>
      <c r="D330" s="5" t="s">
        <v>262</v>
      </c>
      <c r="E330" s="5">
        <v>0</v>
      </c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31.5" hidden="1">
      <c r="A331" s="20" t="s">
        <v>40</v>
      </c>
      <c r="B331" s="5" t="s">
        <v>333</v>
      </c>
      <c r="C331" s="5" t="s">
        <v>334</v>
      </c>
      <c r="D331" s="5" t="s">
        <v>262</v>
      </c>
      <c r="E331" s="5">
        <v>213</v>
      </c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31.5" hidden="1">
      <c r="A332" s="20" t="s">
        <v>263</v>
      </c>
      <c r="B332" s="5" t="s">
        <v>333</v>
      </c>
      <c r="C332" s="5" t="s">
        <v>334</v>
      </c>
      <c r="D332" s="5" t="s">
        <v>264</v>
      </c>
      <c r="E332" s="5">
        <v>0</v>
      </c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31.5" hidden="1">
      <c r="A333" s="20" t="s">
        <v>40</v>
      </c>
      <c r="B333" s="5" t="s">
        <v>333</v>
      </c>
      <c r="C333" s="5" t="s">
        <v>334</v>
      </c>
      <c r="D333" s="5" t="s">
        <v>264</v>
      </c>
      <c r="E333" s="5">
        <v>213</v>
      </c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78.75" hidden="1">
      <c r="A334" s="20" t="s">
        <v>117</v>
      </c>
      <c r="B334" s="5" t="s">
        <v>333</v>
      </c>
      <c r="C334" s="5" t="s">
        <v>334</v>
      </c>
      <c r="D334" s="5" t="s">
        <v>118</v>
      </c>
      <c r="E334" s="5">
        <v>0</v>
      </c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31.5" hidden="1">
      <c r="A335" s="20" t="s">
        <v>40</v>
      </c>
      <c r="B335" s="5" t="s">
        <v>333</v>
      </c>
      <c r="C335" s="5" t="s">
        <v>334</v>
      </c>
      <c r="D335" s="5" t="s">
        <v>118</v>
      </c>
      <c r="E335" s="5">
        <v>213</v>
      </c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78.75" hidden="1">
      <c r="A336" s="20" t="s">
        <v>119</v>
      </c>
      <c r="B336" s="5" t="s">
        <v>333</v>
      </c>
      <c r="C336" s="5" t="s">
        <v>334</v>
      </c>
      <c r="D336" s="5" t="s">
        <v>120</v>
      </c>
      <c r="E336" s="5">
        <v>0</v>
      </c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31.5" hidden="1">
      <c r="A337" s="20" t="s">
        <v>40</v>
      </c>
      <c r="B337" s="5" t="s">
        <v>333</v>
      </c>
      <c r="C337" s="5" t="s">
        <v>334</v>
      </c>
      <c r="D337" s="5" t="s">
        <v>120</v>
      </c>
      <c r="E337" s="5">
        <v>213</v>
      </c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78.75" hidden="1">
      <c r="A338" s="20" t="s">
        <v>222</v>
      </c>
      <c r="B338" s="5" t="s">
        <v>333</v>
      </c>
      <c r="C338" s="5" t="s">
        <v>334</v>
      </c>
      <c r="D338" s="5" t="s">
        <v>223</v>
      </c>
      <c r="E338" s="5">
        <v>0</v>
      </c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47.25" hidden="1">
      <c r="A339" s="20" t="s">
        <v>224</v>
      </c>
      <c r="B339" s="5" t="s">
        <v>333</v>
      </c>
      <c r="C339" s="5" t="s">
        <v>334</v>
      </c>
      <c r="D339" s="5" t="s">
        <v>225</v>
      </c>
      <c r="E339" s="5">
        <v>0</v>
      </c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31.5" hidden="1">
      <c r="A340" s="20" t="s">
        <v>40</v>
      </c>
      <c r="B340" s="5" t="s">
        <v>333</v>
      </c>
      <c r="C340" s="5" t="s">
        <v>334</v>
      </c>
      <c r="D340" s="5" t="s">
        <v>225</v>
      </c>
      <c r="E340" s="5">
        <v>213</v>
      </c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94.5" hidden="1">
      <c r="A341" s="20" t="s">
        <v>226</v>
      </c>
      <c r="B341" s="5" t="s">
        <v>333</v>
      </c>
      <c r="C341" s="5" t="s">
        <v>334</v>
      </c>
      <c r="D341" s="5" t="s">
        <v>227</v>
      </c>
      <c r="E341" s="5">
        <v>0</v>
      </c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31.5" hidden="1">
      <c r="A342" s="20" t="s">
        <v>40</v>
      </c>
      <c r="B342" s="5" t="s">
        <v>333</v>
      </c>
      <c r="C342" s="5" t="s">
        <v>334</v>
      </c>
      <c r="D342" s="5" t="s">
        <v>227</v>
      </c>
      <c r="E342" s="5">
        <v>213</v>
      </c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47.25" hidden="1">
      <c r="A343" s="20" t="s">
        <v>228</v>
      </c>
      <c r="B343" s="5" t="s">
        <v>333</v>
      </c>
      <c r="C343" s="5" t="s">
        <v>334</v>
      </c>
      <c r="D343" s="5" t="s">
        <v>229</v>
      </c>
      <c r="E343" s="5">
        <v>0</v>
      </c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31.5" hidden="1">
      <c r="A344" s="20" t="s">
        <v>40</v>
      </c>
      <c r="B344" s="5" t="s">
        <v>333</v>
      </c>
      <c r="C344" s="5" t="s">
        <v>334</v>
      </c>
      <c r="D344" s="5" t="s">
        <v>229</v>
      </c>
      <c r="E344" s="5">
        <v>213</v>
      </c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63" hidden="1">
      <c r="A345" s="20" t="s">
        <v>121</v>
      </c>
      <c r="B345" s="5" t="s">
        <v>333</v>
      </c>
      <c r="C345" s="5" t="s">
        <v>334</v>
      </c>
      <c r="D345" s="5" t="s">
        <v>122</v>
      </c>
      <c r="E345" s="5">
        <v>0</v>
      </c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5.75" hidden="1">
      <c r="A346" s="20" t="s">
        <v>84</v>
      </c>
      <c r="B346" s="5" t="s">
        <v>333</v>
      </c>
      <c r="C346" s="5" t="s">
        <v>334</v>
      </c>
      <c r="D346" s="5" t="s">
        <v>122</v>
      </c>
      <c r="E346" s="5">
        <v>197</v>
      </c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31.5" hidden="1">
      <c r="A347" s="20" t="s">
        <v>127</v>
      </c>
      <c r="B347" s="5" t="s">
        <v>333</v>
      </c>
      <c r="C347" s="5" t="s">
        <v>334</v>
      </c>
      <c r="D347" s="5" t="s">
        <v>128</v>
      </c>
      <c r="E347" s="5">
        <v>0</v>
      </c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5.75" hidden="1">
      <c r="A348" s="20" t="s">
        <v>84</v>
      </c>
      <c r="B348" s="5" t="s">
        <v>333</v>
      </c>
      <c r="C348" s="5" t="s">
        <v>334</v>
      </c>
      <c r="D348" s="5" t="s">
        <v>128</v>
      </c>
      <c r="E348" s="5">
        <v>197</v>
      </c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31.5" hidden="1">
      <c r="A349" s="20" t="s">
        <v>40</v>
      </c>
      <c r="B349" s="5" t="s">
        <v>333</v>
      </c>
      <c r="C349" s="5" t="s">
        <v>334</v>
      </c>
      <c r="D349" s="5" t="s">
        <v>128</v>
      </c>
      <c r="E349" s="5">
        <v>213</v>
      </c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78.75" hidden="1">
      <c r="A350" s="20" t="s">
        <v>129</v>
      </c>
      <c r="B350" s="5" t="s">
        <v>333</v>
      </c>
      <c r="C350" s="5" t="s">
        <v>334</v>
      </c>
      <c r="D350" s="5" t="s">
        <v>130</v>
      </c>
      <c r="E350" s="5">
        <v>0</v>
      </c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47.25" hidden="1">
      <c r="A351" s="20" t="s">
        <v>131</v>
      </c>
      <c r="B351" s="5" t="s">
        <v>333</v>
      </c>
      <c r="C351" s="5" t="s">
        <v>334</v>
      </c>
      <c r="D351" s="5" t="s">
        <v>132</v>
      </c>
      <c r="E351" s="5">
        <v>0</v>
      </c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5.75" hidden="1">
      <c r="A352" s="20" t="s">
        <v>84</v>
      </c>
      <c r="B352" s="5" t="s">
        <v>333</v>
      </c>
      <c r="C352" s="5" t="s">
        <v>334</v>
      </c>
      <c r="D352" s="5" t="s">
        <v>132</v>
      </c>
      <c r="E352" s="5">
        <v>197</v>
      </c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94.5" hidden="1">
      <c r="A353" s="20" t="s">
        <v>133</v>
      </c>
      <c r="B353" s="5" t="s">
        <v>333</v>
      </c>
      <c r="C353" s="5" t="s">
        <v>334</v>
      </c>
      <c r="D353" s="5" t="s">
        <v>134</v>
      </c>
      <c r="E353" s="5">
        <v>0</v>
      </c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5.75" hidden="1">
      <c r="A354" s="20" t="s">
        <v>84</v>
      </c>
      <c r="B354" s="5" t="s">
        <v>333</v>
      </c>
      <c r="C354" s="5" t="s">
        <v>334</v>
      </c>
      <c r="D354" s="5" t="s">
        <v>134</v>
      </c>
      <c r="E354" s="5">
        <v>197</v>
      </c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63" hidden="1">
      <c r="A355" s="20" t="s">
        <v>135</v>
      </c>
      <c r="B355" s="5" t="s">
        <v>333</v>
      </c>
      <c r="C355" s="5" t="s">
        <v>334</v>
      </c>
      <c r="D355" s="5" t="s">
        <v>134</v>
      </c>
      <c r="E355" s="5">
        <v>567</v>
      </c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78.75" hidden="1">
      <c r="A356" s="20" t="s">
        <v>82</v>
      </c>
      <c r="B356" s="5" t="s">
        <v>333</v>
      </c>
      <c r="C356" s="5" t="s">
        <v>334</v>
      </c>
      <c r="D356" s="5" t="s">
        <v>83</v>
      </c>
      <c r="E356" s="5">
        <v>0</v>
      </c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5.75" hidden="1">
      <c r="A357" s="20" t="s">
        <v>84</v>
      </c>
      <c r="B357" s="5" t="s">
        <v>333</v>
      </c>
      <c r="C357" s="5" t="s">
        <v>334</v>
      </c>
      <c r="D357" s="5" t="s">
        <v>83</v>
      </c>
      <c r="E357" s="5">
        <v>197</v>
      </c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63" hidden="1">
      <c r="A358" s="20" t="s">
        <v>135</v>
      </c>
      <c r="B358" s="5" t="s">
        <v>333</v>
      </c>
      <c r="C358" s="5" t="s">
        <v>334</v>
      </c>
      <c r="D358" s="5" t="s">
        <v>83</v>
      </c>
      <c r="E358" s="5">
        <v>567</v>
      </c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31.5" hidden="1">
      <c r="A359" s="20" t="s">
        <v>41</v>
      </c>
      <c r="B359" s="5" t="s">
        <v>333</v>
      </c>
      <c r="C359" s="5" t="s">
        <v>334</v>
      </c>
      <c r="D359" s="5" t="s">
        <v>42</v>
      </c>
      <c r="E359" s="5">
        <v>0</v>
      </c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31.5" hidden="1">
      <c r="A360" s="20" t="s">
        <v>43</v>
      </c>
      <c r="B360" s="5" t="s">
        <v>333</v>
      </c>
      <c r="C360" s="5" t="s">
        <v>334</v>
      </c>
      <c r="D360" s="5" t="s">
        <v>44</v>
      </c>
      <c r="E360" s="5">
        <v>214</v>
      </c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31.5">
      <c r="A361" s="20" t="s">
        <v>41</v>
      </c>
      <c r="B361" s="5" t="s">
        <v>333</v>
      </c>
      <c r="C361" s="5" t="s">
        <v>334</v>
      </c>
      <c r="D361" s="5" t="s">
        <v>42</v>
      </c>
      <c r="E361" s="5" t="s">
        <v>343</v>
      </c>
      <c r="F361" s="32">
        <f>F362</f>
        <v>0</v>
      </c>
      <c r="G361" s="32">
        <f>G362</f>
        <v>0</v>
      </c>
      <c r="H361" s="32">
        <f aca="true" t="shared" si="85" ref="H361:Z363">H362</f>
        <v>0</v>
      </c>
      <c r="I361" s="32">
        <f t="shared" si="85"/>
        <v>0</v>
      </c>
      <c r="J361" s="32">
        <f t="shared" si="85"/>
        <v>0</v>
      </c>
      <c r="K361" s="32">
        <f t="shared" si="85"/>
        <v>0</v>
      </c>
      <c r="L361" s="32">
        <f t="shared" si="85"/>
        <v>0</v>
      </c>
      <c r="M361" s="32">
        <f t="shared" si="85"/>
        <v>0</v>
      </c>
      <c r="N361" s="32">
        <f t="shared" si="85"/>
        <v>0</v>
      </c>
      <c r="O361" s="32">
        <f t="shared" si="85"/>
        <v>0</v>
      </c>
      <c r="P361" s="32">
        <f t="shared" si="85"/>
        <v>0</v>
      </c>
      <c r="Q361" s="32">
        <f t="shared" si="85"/>
        <v>0</v>
      </c>
      <c r="R361" s="32">
        <f t="shared" si="85"/>
        <v>0</v>
      </c>
      <c r="S361" s="32">
        <f t="shared" si="85"/>
        <v>0</v>
      </c>
      <c r="T361" s="32">
        <f t="shared" si="85"/>
        <v>5000</v>
      </c>
      <c r="U361" s="32">
        <f t="shared" si="85"/>
        <v>0</v>
      </c>
      <c r="V361" s="32">
        <f t="shared" si="85"/>
        <v>0</v>
      </c>
      <c r="W361" s="32">
        <f t="shared" si="85"/>
        <v>0</v>
      </c>
      <c r="X361" s="32">
        <f t="shared" si="85"/>
        <v>0</v>
      </c>
      <c r="Y361" s="32">
        <f t="shared" si="85"/>
        <v>0</v>
      </c>
      <c r="Z361" s="32">
        <f t="shared" si="85"/>
        <v>5000</v>
      </c>
    </row>
    <row r="362" spans="1:26" ht="31.5">
      <c r="A362" s="20" t="s">
        <v>43</v>
      </c>
      <c r="B362" s="5" t="s">
        <v>333</v>
      </c>
      <c r="C362" s="5" t="s">
        <v>334</v>
      </c>
      <c r="D362" s="5" t="s">
        <v>44</v>
      </c>
      <c r="E362" s="5" t="s">
        <v>350</v>
      </c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>
        <v>5000</v>
      </c>
      <c r="U362" s="32"/>
      <c r="V362" s="32"/>
      <c r="W362" s="32"/>
      <c r="X362" s="32"/>
      <c r="Y362" s="32"/>
      <c r="Z362" s="33">
        <f>SUM(F362,G362:Y362)</f>
        <v>5000</v>
      </c>
    </row>
    <row r="363" spans="1:26" ht="56.25" customHeight="1">
      <c r="A363" s="20" t="s">
        <v>247</v>
      </c>
      <c r="B363" s="5" t="s">
        <v>333</v>
      </c>
      <c r="C363" s="5" t="s">
        <v>334</v>
      </c>
      <c r="D363" s="5" t="s">
        <v>265</v>
      </c>
      <c r="E363" s="5" t="s">
        <v>343</v>
      </c>
      <c r="F363" s="32">
        <f>F364</f>
        <v>67970</v>
      </c>
      <c r="G363" s="32">
        <f>G364</f>
        <v>0</v>
      </c>
      <c r="H363" s="32">
        <f t="shared" si="85"/>
        <v>0</v>
      </c>
      <c r="I363" s="32">
        <f t="shared" si="85"/>
        <v>0</v>
      </c>
      <c r="J363" s="32">
        <f t="shared" si="85"/>
        <v>0</v>
      </c>
      <c r="K363" s="32">
        <f t="shared" si="85"/>
        <v>0</v>
      </c>
      <c r="L363" s="32">
        <f t="shared" si="85"/>
        <v>0</v>
      </c>
      <c r="M363" s="32">
        <f t="shared" si="85"/>
        <v>0</v>
      </c>
      <c r="N363" s="32">
        <f t="shared" si="85"/>
        <v>0</v>
      </c>
      <c r="O363" s="32">
        <f t="shared" si="85"/>
        <v>0</v>
      </c>
      <c r="P363" s="32">
        <f t="shared" si="85"/>
        <v>0</v>
      </c>
      <c r="Q363" s="32">
        <f t="shared" si="85"/>
        <v>0</v>
      </c>
      <c r="R363" s="32">
        <f t="shared" si="85"/>
        <v>0</v>
      </c>
      <c r="S363" s="32">
        <f t="shared" si="85"/>
        <v>0</v>
      </c>
      <c r="T363" s="32">
        <f t="shared" si="85"/>
        <v>-62740</v>
      </c>
      <c r="U363" s="32">
        <f t="shared" si="85"/>
        <v>0</v>
      </c>
      <c r="V363" s="32">
        <f t="shared" si="85"/>
        <v>0</v>
      </c>
      <c r="W363" s="32">
        <f t="shared" si="85"/>
        <v>0</v>
      </c>
      <c r="X363" s="32">
        <f t="shared" si="85"/>
        <v>0</v>
      </c>
      <c r="Y363" s="32">
        <f t="shared" si="85"/>
        <v>0</v>
      </c>
      <c r="Z363" s="32">
        <f t="shared" si="85"/>
        <v>5230</v>
      </c>
    </row>
    <row r="364" spans="1:26" ht="63">
      <c r="A364" s="20" t="s">
        <v>244</v>
      </c>
      <c r="B364" s="5" t="s">
        <v>333</v>
      </c>
      <c r="C364" s="5" t="s">
        <v>334</v>
      </c>
      <c r="D364" s="5" t="s">
        <v>245</v>
      </c>
      <c r="E364" s="5">
        <v>453</v>
      </c>
      <c r="F364" s="32">
        <v>67970</v>
      </c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>
        <v>-62740</v>
      </c>
      <c r="U364" s="32"/>
      <c r="V364" s="32"/>
      <c r="W364" s="32"/>
      <c r="X364" s="32"/>
      <c r="Y364" s="32"/>
      <c r="Z364" s="33">
        <f>SUM(F364,G364:Y364)</f>
        <v>5230</v>
      </c>
    </row>
    <row r="365" spans="1:26" ht="47.25" hidden="1">
      <c r="A365" s="20" t="s">
        <v>47</v>
      </c>
      <c r="B365" s="5">
        <v>8</v>
      </c>
      <c r="C365" s="5" t="s">
        <v>334</v>
      </c>
      <c r="D365" s="5" t="s">
        <v>48</v>
      </c>
      <c r="E365" s="5">
        <v>0</v>
      </c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26" hidden="1">
      <c r="A366" s="20" t="s">
        <v>49</v>
      </c>
      <c r="B366" s="5">
        <v>8</v>
      </c>
      <c r="C366" s="5" t="s">
        <v>334</v>
      </c>
      <c r="D366" s="5" t="s">
        <v>48</v>
      </c>
      <c r="E366" s="5">
        <v>515</v>
      </c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31.5" hidden="1">
      <c r="A367" s="20" t="s">
        <v>52</v>
      </c>
      <c r="B367" s="5">
        <v>8</v>
      </c>
      <c r="C367" s="5" t="s">
        <v>334</v>
      </c>
      <c r="D367" s="5" t="s">
        <v>53</v>
      </c>
      <c r="E367" s="5">
        <v>0</v>
      </c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31.5" hidden="1">
      <c r="A368" s="20" t="s">
        <v>40</v>
      </c>
      <c r="B368" s="5">
        <v>8</v>
      </c>
      <c r="C368" s="5" t="s">
        <v>334</v>
      </c>
      <c r="D368" s="5" t="s">
        <v>53</v>
      </c>
      <c r="E368" s="5">
        <v>213</v>
      </c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63" hidden="1">
      <c r="A369" s="20" t="s">
        <v>244</v>
      </c>
      <c r="B369" s="5">
        <v>8</v>
      </c>
      <c r="C369" s="5" t="s">
        <v>334</v>
      </c>
      <c r="D369" s="5" t="s">
        <v>53</v>
      </c>
      <c r="E369" s="5">
        <v>453</v>
      </c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s="8" customFormat="1" ht="15.75">
      <c r="A370" s="18" t="s">
        <v>266</v>
      </c>
      <c r="B370" s="28" t="s">
        <v>332</v>
      </c>
      <c r="C370" s="28" t="s">
        <v>330</v>
      </c>
      <c r="D370" s="28" t="s">
        <v>3</v>
      </c>
      <c r="E370" s="28" t="s">
        <v>343</v>
      </c>
      <c r="F370" s="29">
        <f>F371+F392+F398</f>
        <v>421218</v>
      </c>
      <c r="G370" s="29">
        <f>G371+G392+G398</f>
        <v>420</v>
      </c>
      <c r="H370" s="29">
        <f>H371+H392+H398</f>
        <v>0</v>
      </c>
      <c r="I370" s="29">
        <f aca="true" t="shared" si="86" ref="I370:Z370">I371+I392+I398</f>
        <v>0</v>
      </c>
      <c r="J370" s="29">
        <f t="shared" si="86"/>
        <v>0</v>
      </c>
      <c r="K370" s="29">
        <f t="shared" si="86"/>
        <v>0</v>
      </c>
      <c r="L370" s="29">
        <f t="shared" si="86"/>
        <v>28</v>
      </c>
      <c r="M370" s="29">
        <f>M371+M392+M398</f>
        <v>0</v>
      </c>
      <c r="N370" s="29">
        <f>N371+N392+N398</f>
        <v>0</v>
      </c>
      <c r="O370" s="29">
        <f t="shared" si="86"/>
        <v>0</v>
      </c>
      <c r="P370" s="29">
        <f t="shared" si="86"/>
        <v>0</v>
      </c>
      <c r="Q370" s="29">
        <f t="shared" si="86"/>
        <v>7</v>
      </c>
      <c r="R370" s="29">
        <f>R371+R392+R398</f>
        <v>0</v>
      </c>
      <c r="S370" s="29">
        <f t="shared" si="86"/>
        <v>0</v>
      </c>
      <c r="T370" s="29">
        <f t="shared" si="86"/>
        <v>0</v>
      </c>
      <c r="U370" s="29">
        <f t="shared" si="86"/>
        <v>0</v>
      </c>
      <c r="V370" s="29">
        <f>V371+V392+V398</f>
        <v>0</v>
      </c>
      <c r="W370" s="29">
        <f t="shared" si="86"/>
        <v>0</v>
      </c>
      <c r="X370" s="29">
        <f t="shared" si="86"/>
        <v>0</v>
      </c>
      <c r="Y370" s="29">
        <f t="shared" si="86"/>
        <v>0</v>
      </c>
      <c r="Z370" s="29">
        <f t="shared" si="86"/>
        <v>421673</v>
      </c>
    </row>
    <row r="371" spans="1:26" s="9" customFormat="1" ht="15.75">
      <c r="A371" s="21" t="s">
        <v>267</v>
      </c>
      <c r="B371" s="30" t="s">
        <v>332</v>
      </c>
      <c r="C371" s="30" t="s">
        <v>331</v>
      </c>
      <c r="D371" s="30" t="s">
        <v>3</v>
      </c>
      <c r="E371" s="30" t="s">
        <v>343</v>
      </c>
      <c r="F371" s="31">
        <f aca="true" t="shared" si="87" ref="F371:T371">F374+F376+F378+F380+F382+F384+F390+F372+F386+F388</f>
        <v>352715</v>
      </c>
      <c r="G371" s="31">
        <f t="shared" si="87"/>
        <v>420</v>
      </c>
      <c r="H371" s="31">
        <f t="shared" si="87"/>
        <v>0</v>
      </c>
      <c r="I371" s="31">
        <f t="shared" si="87"/>
        <v>0</v>
      </c>
      <c r="J371" s="31">
        <f t="shared" si="87"/>
        <v>0</v>
      </c>
      <c r="K371" s="31">
        <f t="shared" si="87"/>
        <v>0</v>
      </c>
      <c r="L371" s="31">
        <f t="shared" si="87"/>
        <v>28</v>
      </c>
      <c r="M371" s="31">
        <f>M374+M376+M378+M380+M382+M384+M390+M372+M386+M388</f>
        <v>0</v>
      </c>
      <c r="N371" s="31">
        <f>N374+N376+N378+N380+N382+N384+N390+N372+N386+N388</f>
        <v>0</v>
      </c>
      <c r="O371" s="31">
        <f t="shared" si="87"/>
        <v>0</v>
      </c>
      <c r="P371" s="31">
        <f t="shared" si="87"/>
        <v>0</v>
      </c>
      <c r="Q371" s="31">
        <f t="shared" si="87"/>
        <v>7</v>
      </c>
      <c r="R371" s="31">
        <f t="shared" si="87"/>
        <v>0</v>
      </c>
      <c r="S371" s="31">
        <f t="shared" si="87"/>
        <v>0</v>
      </c>
      <c r="T371" s="31">
        <f t="shared" si="87"/>
        <v>0</v>
      </c>
      <c r="U371" s="31">
        <f aca="true" t="shared" si="88" ref="U371:Z371">U374+U376+U378+U380+U382+U384+U390+U372+U386+U388</f>
        <v>29970</v>
      </c>
      <c r="V371" s="31">
        <f t="shared" si="88"/>
        <v>0</v>
      </c>
      <c r="W371" s="31">
        <f t="shared" si="88"/>
        <v>0</v>
      </c>
      <c r="X371" s="31">
        <f t="shared" si="88"/>
        <v>0</v>
      </c>
      <c r="Y371" s="31">
        <f t="shared" si="88"/>
        <v>0</v>
      </c>
      <c r="Z371" s="31">
        <f t="shared" si="88"/>
        <v>383140</v>
      </c>
    </row>
    <row r="372" spans="1:26" ht="31.5">
      <c r="A372" s="20" t="s">
        <v>396</v>
      </c>
      <c r="B372" s="5" t="s">
        <v>332</v>
      </c>
      <c r="C372" s="5" t="s">
        <v>331</v>
      </c>
      <c r="D372" s="5" t="s">
        <v>235</v>
      </c>
      <c r="E372" s="5" t="s">
        <v>343</v>
      </c>
      <c r="F372" s="32">
        <f>F373</f>
        <v>0</v>
      </c>
      <c r="G372" s="32">
        <f>G373</f>
        <v>0</v>
      </c>
      <c r="H372" s="32">
        <f aca="true" t="shared" si="89" ref="H372:Z374">H373</f>
        <v>0</v>
      </c>
      <c r="I372" s="32">
        <f t="shared" si="89"/>
        <v>0</v>
      </c>
      <c r="J372" s="32">
        <f t="shared" si="89"/>
        <v>0</v>
      </c>
      <c r="K372" s="32">
        <f t="shared" si="89"/>
        <v>0</v>
      </c>
      <c r="L372" s="32">
        <f t="shared" si="89"/>
        <v>0</v>
      </c>
      <c r="M372" s="32">
        <f t="shared" si="89"/>
        <v>0</v>
      </c>
      <c r="N372" s="32">
        <f t="shared" si="89"/>
        <v>0</v>
      </c>
      <c r="O372" s="32">
        <f t="shared" si="89"/>
        <v>0</v>
      </c>
      <c r="P372" s="32">
        <f t="shared" si="89"/>
        <v>0</v>
      </c>
      <c r="Q372" s="32">
        <f t="shared" si="89"/>
        <v>0</v>
      </c>
      <c r="R372" s="32">
        <f t="shared" si="89"/>
        <v>0</v>
      </c>
      <c r="S372" s="32">
        <f t="shared" si="89"/>
        <v>0</v>
      </c>
      <c r="T372" s="32">
        <f t="shared" si="89"/>
        <v>0</v>
      </c>
      <c r="U372" s="32">
        <f t="shared" si="89"/>
        <v>1738</v>
      </c>
      <c r="V372" s="32">
        <f t="shared" si="89"/>
        <v>0</v>
      </c>
      <c r="W372" s="32">
        <f t="shared" si="89"/>
        <v>0</v>
      </c>
      <c r="X372" s="32">
        <f t="shared" si="89"/>
        <v>0</v>
      </c>
      <c r="Y372" s="32">
        <f t="shared" si="89"/>
        <v>0</v>
      </c>
      <c r="Z372" s="32">
        <f t="shared" si="89"/>
        <v>1738</v>
      </c>
    </row>
    <row r="373" spans="1:26" ht="47.25">
      <c r="A373" s="20" t="s">
        <v>21</v>
      </c>
      <c r="B373" s="5" t="s">
        <v>332</v>
      </c>
      <c r="C373" s="5" t="s">
        <v>331</v>
      </c>
      <c r="D373" s="5" t="s">
        <v>235</v>
      </c>
      <c r="E373" s="5">
        <v>327</v>
      </c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>
        <v>1738</v>
      </c>
      <c r="V373" s="32"/>
      <c r="W373" s="32"/>
      <c r="X373" s="32"/>
      <c r="Y373" s="32"/>
      <c r="Z373" s="33">
        <f>SUM(F373,G373:Y373)</f>
        <v>1738</v>
      </c>
    </row>
    <row r="374" spans="1:26" ht="47.25">
      <c r="A374" s="20" t="s">
        <v>268</v>
      </c>
      <c r="B374" s="5" t="s">
        <v>332</v>
      </c>
      <c r="C374" s="5" t="s">
        <v>331</v>
      </c>
      <c r="D374" s="5" t="s">
        <v>269</v>
      </c>
      <c r="E374" s="5" t="s">
        <v>343</v>
      </c>
      <c r="F374" s="32">
        <f>F375</f>
        <v>15653</v>
      </c>
      <c r="G374" s="32">
        <f>G375</f>
        <v>0</v>
      </c>
      <c r="H374" s="32">
        <f t="shared" si="89"/>
        <v>0</v>
      </c>
      <c r="I374" s="32">
        <f t="shared" si="89"/>
        <v>0</v>
      </c>
      <c r="J374" s="32">
        <f t="shared" si="89"/>
        <v>0</v>
      </c>
      <c r="K374" s="32">
        <f t="shared" si="89"/>
        <v>0</v>
      </c>
      <c r="L374" s="32">
        <f t="shared" si="89"/>
        <v>0</v>
      </c>
      <c r="M374" s="32">
        <f t="shared" si="89"/>
        <v>0</v>
      </c>
      <c r="N374" s="32">
        <f t="shared" si="89"/>
        <v>0</v>
      </c>
      <c r="O374" s="32">
        <f t="shared" si="89"/>
        <v>0</v>
      </c>
      <c r="P374" s="32">
        <f t="shared" si="89"/>
        <v>0</v>
      </c>
      <c r="Q374" s="32">
        <f t="shared" si="89"/>
        <v>0</v>
      </c>
      <c r="R374" s="32">
        <f t="shared" si="89"/>
        <v>0</v>
      </c>
      <c r="S374" s="32">
        <f t="shared" si="89"/>
        <v>0</v>
      </c>
      <c r="T374" s="32">
        <f t="shared" si="89"/>
        <v>0</v>
      </c>
      <c r="U374" s="32">
        <f t="shared" si="89"/>
        <v>-8311</v>
      </c>
      <c r="V374" s="32">
        <f t="shared" si="89"/>
        <v>0</v>
      </c>
      <c r="W374" s="32">
        <f t="shared" si="89"/>
        <v>0</v>
      </c>
      <c r="X374" s="32">
        <f t="shared" si="89"/>
        <v>0</v>
      </c>
      <c r="Y374" s="32">
        <f t="shared" si="89"/>
        <v>0</v>
      </c>
      <c r="Z374" s="32">
        <f t="shared" si="89"/>
        <v>7342</v>
      </c>
    </row>
    <row r="375" spans="1:26" ht="47.25">
      <c r="A375" s="20" t="s">
        <v>21</v>
      </c>
      <c r="B375" s="5" t="s">
        <v>332</v>
      </c>
      <c r="C375" s="5" t="s">
        <v>331</v>
      </c>
      <c r="D375" s="5" t="s">
        <v>269</v>
      </c>
      <c r="E375" s="5">
        <v>327</v>
      </c>
      <c r="F375" s="32">
        <v>15653</v>
      </c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>
        <v>-8311</v>
      </c>
      <c r="V375" s="32"/>
      <c r="W375" s="32"/>
      <c r="X375" s="32"/>
      <c r="Y375" s="32"/>
      <c r="Z375" s="33">
        <f>SUM(F375,G375:Y375)</f>
        <v>7342</v>
      </c>
    </row>
    <row r="376" spans="1:26" ht="47.25">
      <c r="A376" s="20" t="s">
        <v>270</v>
      </c>
      <c r="B376" s="5" t="s">
        <v>332</v>
      </c>
      <c r="C376" s="5" t="s">
        <v>331</v>
      </c>
      <c r="D376" s="5" t="s">
        <v>271</v>
      </c>
      <c r="E376" s="5" t="s">
        <v>343</v>
      </c>
      <c r="F376" s="32">
        <f>F377</f>
        <v>173373</v>
      </c>
      <c r="G376" s="32">
        <f>G377</f>
        <v>0</v>
      </c>
      <c r="H376" s="32">
        <f aca="true" t="shared" si="90" ref="H376:Z376">H377</f>
        <v>0</v>
      </c>
      <c r="I376" s="32">
        <f t="shared" si="90"/>
        <v>0</v>
      </c>
      <c r="J376" s="32">
        <f t="shared" si="90"/>
        <v>0</v>
      </c>
      <c r="K376" s="32">
        <f t="shared" si="90"/>
        <v>0</v>
      </c>
      <c r="L376" s="32">
        <f t="shared" si="90"/>
        <v>0</v>
      </c>
      <c r="M376" s="32">
        <f t="shared" si="90"/>
        <v>0</v>
      </c>
      <c r="N376" s="32">
        <f t="shared" si="90"/>
        <v>0</v>
      </c>
      <c r="O376" s="32">
        <f t="shared" si="90"/>
        <v>0</v>
      </c>
      <c r="P376" s="32">
        <f t="shared" si="90"/>
        <v>0</v>
      </c>
      <c r="Q376" s="32">
        <f t="shared" si="90"/>
        <v>7</v>
      </c>
      <c r="R376" s="32">
        <f t="shared" si="90"/>
        <v>0</v>
      </c>
      <c r="S376" s="32">
        <f t="shared" si="90"/>
        <v>0</v>
      </c>
      <c r="T376" s="32">
        <f t="shared" si="90"/>
        <v>0</v>
      </c>
      <c r="U376" s="32">
        <f t="shared" si="90"/>
        <v>218</v>
      </c>
      <c r="V376" s="32">
        <f t="shared" si="90"/>
        <v>0</v>
      </c>
      <c r="W376" s="32">
        <f t="shared" si="90"/>
        <v>0</v>
      </c>
      <c r="X376" s="32">
        <f t="shared" si="90"/>
        <v>0</v>
      </c>
      <c r="Y376" s="32">
        <f t="shared" si="90"/>
        <v>0</v>
      </c>
      <c r="Z376" s="32">
        <f t="shared" si="90"/>
        <v>173598</v>
      </c>
    </row>
    <row r="377" spans="1:26" ht="47.25">
      <c r="A377" s="20" t="s">
        <v>21</v>
      </c>
      <c r="B377" s="5" t="s">
        <v>332</v>
      </c>
      <c r="C377" s="5" t="s">
        <v>331</v>
      </c>
      <c r="D377" s="5" t="s">
        <v>271</v>
      </c>
      <c r="E377" s="5">
        <v>327</v>
      </c>
      <c r="F377" s="32">
        <v>173373</v>
      </c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>
        <v>7</v>
      </c>
      <c r="R377" s="32"/>
      <c r="S377" s="32"/>
      <c r="T377" s="32"/>
      <c r="U377" s="32">
        <v>218</v>
      </c>
      <c r="V377" s="32"/>
      <c r="W377" s="32"/>
      <c r="X377" s="32"/>
      <c r="Y377" s="32"/>
      <c r="Z377" s="33">
        <f>SUM(F377,G377:Y377)</f>
        <v>173598</v>
      </c>
    </row>
    <row r="378" spans="1:26" ht="31.5">
      <c r="A378" s="20" t="s">
        <v>272</v>
      </c>
      <c r="B378" s="5" t="s">
        <v>332</v>
      </c>
      <c r="C378" s="5" t="s">
        <v>331</v>
      </c>
      <c r="D378" s="5" t="s">
        <v>273</v>
      </c>
      <c r="E378" s="5" t="s">
        <v>343</v>
      </c>
      <c r="F378" s="32">
        <f>F379</f>
        <v>47340</v>
      </c>
      <c r="G378" s="32">
        <f>G379</f>
        <v>0</v>
      </c>
      <c r="H378" s="32">
        <f aca="true" t="shared" si="91" ref="H378:Z378">H379</f>
        <v>0</v>
      </c>
      <c r="I378" s="32">
        <f t="shared" si="91"/>
        <v>0</v>
      </c>
      <c r="J378" s="32">
        <f t="shared" si="91"/>
        <v>0</v>
      </c>
      <c r="K378" s="32">
        <f t="shared" si="91"/>
        <v>0</v>
      </c>
      <c r="L378" s="32">
        <f t="shared" si="91"/>
        <v>28</v>
      </c>
      <c r="M378" s="32">
        <f t="shared" si="91"/>
        <v>0</v>
      </c>
      <c r="N378" s="32">
        <f t="shared" si="91"/>
        <v>0</v>
      </c>
      <c r="O378" s="32">
        <f t="shared" si="91"/>
        <v>0</v>
      </c>
      <c r="P378" s="32">
        <f t="shared" si="91"/>
        <v>0</v>
      </c>
      <c r="Q378" s="32">
        <f t="shared" si="91"/>
        <v>0</v>
      </c>
      <c r="R378" s="32">
        <f t="shared" si="91"/>
        <v>0</v>
      </c>
      <c r="S378" s="32">
        <f t="shared" si="91"/>
        <v>0</v>
      </c>
      <c r="T378" s="32">
        <f t="shared" si="91"/>
        <v>0</v>
      </c>
      <c r="U378" s="32">
        <f t="shared" si="91"/>
        <v>48</v>
      </c>
      <c r="V378" s="32">
        <f t="shared" si="91"/>
        <v>0</v>
      </c>
      <c r="W378" s="32">
        <f t="shared" si="91"/>
        <v>0</v>
      </c>
      <c r="X378" s="32">
        <f t="shared" si="91"/>
        <v>0</v>
      </c>
      <c r="Y378" s="32">
        <f t="shared" si="91"/>
        <v>0</v>
      </c>
      <c r="Z378" s="32">
        <f t="shared" si="91"/>
        <v>47416</v>
      </c>
    </row>
    <row r="379" spans="1:26" ht="47.25">
      <c r="A379" s="20" t="s">
        <v>21</v>
      </c>
      <c r="B379" s="5" t="s">
        <v>332</v>
      </c>
      <c r="C379" s="5" t="s">
        <v>331</v>
      </c>
      <c r="D379" s="5" t="s">
        <v>273</v>
      </c>
      <c r="E379" s="5">
        <v>327</v>
      </c>
      <c r="F379" s="32">
        <v>47340</v>
      </c>
      <c r="G379" s="32"/>
      <c r="H379" s="32"/>
      <c r="I379" s="32"/>
      <c r="J379" s="32"/>
      <c r="K379" s="32"/>
      <c r="L379" s="32">
        <v>28</v>
      </c>
      <c r="M379" s="32"/>
      <c r="N379" s="32"/>
      <c r="O379" s="32"/>
      <c r="P379" s="32"/>
      <c r="Q379" s="32"/>
      <c r="R379" s="32"/>
      <c r="S379" s="32"/>
      <c r="T379" s="32"/>
      <c r="U379" s="32">
        <v>48</v>
      </c>
      <c r="V379" s="32"/>
      <c r="W379" s="32"/>
      <c r="X379" s="32"/>
      <c r="Y379" s="32"/>
      <c r="Z379" s="33">
        <f>SUM(F379,G379:Y379)</f>
        <v>47416</v>
      </c>
    </row>
    <row r="380" spans="1:26" ht="15.75">
      <c r="A380" s="20" t="s">
        <v>274</v>
      </c>
      <c r="B380" s="5" t="s">
        <v>332</v>
      </c>
      <c r="C380" s="5" t="s">
        <v>331</v>
      </c>
      <c r="D380" s="5" t="s">
        <v>275</v>
      </c>
      <c r="E380" s="5" t="s">
        <v>343</v>
      </c>
      <c r="F380" s="32">
        <f>F381</f>
        <v>300</v>
      </c>
      <c r="G380" s="32">
        <f>G381</f>
        <v>0</v>
      </c>
      <c r="H380" s="32">
        <f aca="true" t="shared" si="92" ref="H380:Z380">H381</f>
        <v>0</v>
      </c>
      <c r="I380" s="32">
        <f t="shared" si="92"/>
        <v>0</v>
      </c>
      <c r="J380" s="32">
        <f t="shared" si="92"/>
        <v>0</v>
      </c>
      <c r="K380" s="32">
        <f t="shared" si="92"/>
        <v>0</v>
      </c>
      <c r="L380" s="32">
        <f t="shared" si="92"/>
        <v>0</v>
      </c>
      <c r="M380" s="32">
        <f t="shared" si="92"/>
        <v>0</v>
      </c>
      <c r="N380" s="32">
        <f t="shared" si="92"/>
        <v>0</v>
      </c>
      <c r="O380" s="32">
        <f t="shared" si="92"/>
        <v>0</v>
      </c>
      <c r="P380" s="32">
        <f t="shared" si="92"/>
        <v>0</v>
      </c>
      <c r="Q380" s="32">
        <f t="shared" si="92"/>
        <v>0</v>
      </c>
      <c r="R380" s="32">
        <f t="shared" si="92"/>
        <v>0</v>
      </c>
      <c r="S380" s="32">
        <f t="shared" si="92"/>
        <v>0</v>
      </c>
      <c r="T380" s="32">
        <f t="shared" si="92"/>
        <v>0</v>
      </c>
      <c r="U380" s="32">
        <f t="shared" si="92"/>
        <v>0</v>
      </c>
      <c r="V380" s="32">
        <f t="shared" si="92"/>
        <v>0</v>
      </c>
      <c r="W380" s="32">
        <f t="shared" si="92"/>
        <v>0</v>
      </c>
      <c r="X380" s="32">
        <f t="shared" si="92"/>
        <v>0</v>
      </c>
      <c r="Y380" s="32">
        <f t="shared" si="92"/>
        <v>0</v>
      </c>
      <c r="Z380" s="32">
        <f t="shared" si="92"/>
        <v>300</v>
      </c>
    </row>
    <row r="381" spans="1:26" ht="47.25">
      <c r="A381" s="20" t="s">
        <v>21</v>
      </c>
      <c r="B381" s="5" t="s">
        <v>332</v>
      </c>
      <c r="C381" s="5" t="s">
        <v>331</v>
      </c>
      <c r="D381" s="5" t="s">
        <v>275</v>
      </c>
      <c r="E381" s="5">
        <v>327</v>
      </c>
      <c r="F381" s="32">
        <v>300</v>
      </c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3">
        <f>SUM(F381,G381:Y381)</f>
        <v>300</v>
      </c>
    </row>
    <row r="382" spans="1:26" ht="15.75">
      <c r="A382" s="20" t="s">
        <v>276</v>
      </c>
      <c r="B382" s="5" t="s">
        <v>332</v>
      </c>
      <c r="C382" s="5" t="s">
        <v>331</v>
      </c>
      <c r="D382" s="5" t="s">
        <v>277</v>
      </c>
      <c r="E382" s="5" t="s">
        <v>343</v>
      </c>
      <c r="F382" s="32">
        <f>F383</f>
        <v>16049</v>
      </c>
      <c r="G382" s="32">
        <f>G383</f>
        <v>0</v>
      </c>
      <c r="H382" s="32">
        <f aca="true" t="shared" si="93" ref="H382:Z382">H383</f>
        <v>0</v>
      </c>
      <c r="I382" s="32">
        <f t="shared" si="93"/>
        <v>0</v>
      </c>
      <c r="J382" s="32">
        <f t="shared" si="93"/>
        <v>0</v>
      </c>
      <c r="K382" s="32">
        <f t="shared" si="93"/>
        <v>0</v>
      </c>
      <c r="L382" s="32">
        <f t="shared" si="93"/>
        <v>0</v>
      </c>
      <c r="M382" s="32">
        <f t="shared" si="93"/>
        <v>0</v>
      </c>
      <c r="N382" s="32">
        <f t="shared" si="93"/>
        <v>0</v>
      </c>
      <c r="O382" s="32">
        <f t="shared" si="93"/>
        <v>0</v>
      </c>
      <c r="P382" s="32">
        <f t="shared" si="93"/>
        <v>0</v>
      </c>
      <c r="Q382" s="32">
        <f t="shared" si="93"/>
        <v>0</v>
      </c>
      <c r="R382" s="32">
        <f t="shared" si="93"/>
        <v>0</v>
      </c>
      <c r="S382" s="32">
        <f t="shared" si="93"/>
        <v>0</v>
      </c>
      <c r="T382" s="32">
        <f t="shared" si="93"/>
        <v>0</v>
      </c>
      <c r="U382" s="32">
        <f t="shared" si="93"/>
        <v>-45</v>
      </c>
      <c r="V382" s="32">
        <f t="shared" si="93"/>
        <v>0</v>
      </c>
      <c r="W382" s="32">
        <f t="shared" si="93"/>
        <v>0</v>
      </c>
      <c r="X382" s="32">
        <f t="shared" si="93"/>
        <v>0</v>
      </c>
      <c r="Y382" s="32">
        <f t="shared" si="93"/>
        <v>0</v>
      </c>
      <c r="Z382" s="32">
        <f t="shared" si="93"/>
        <v>16004</v>
      </c>
    </row>
    <row r="383" spans="1:26" ht="47.25">
      <c r="A383" s="20" t="s">
        <v>21</v>
      </c>
      <c r="B383" s="5" t="s">
        <v>332</v>
      </c>
      <c r="C383" s="5" t="s">
        <v>331</v>
      </c>
      <c r="D383" s="5" t="s">
        <v>277</v>
      </c>
      <c r="E383" s="5">
        <v>327</v>
      </c>
      <c r="F383" s="32">
        <v>16049</v>
      </c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>
        <v>-45</v>
      </c>
      <c r="V383" s="32"/>
      <c r="W383" s="32"/>
      <c r="X383" s="32"/>
      <c r="Y383" s="32"/>
      <c r="Z383" s="33">
        <f>SUM(F383,G383:Y383)</f>
        <v>16004</v>
      </c>
    </row>
    <row r="384" spans="1:26" ht="31.5">
      <c r="A384" s="20" t="s">
        <v>278</v>
      </c>
      <c r="B384" s="5" t="s">
        <v>332</v>
      </c>
      <c r="C384" s="5" t="s">
        <v>331</v>
      </c>
      <c r="D384" s="5" t="s">
        <v>279</v>
      </c>
      <c r="E384" s="5" t="s">
        <v>343</v>
      </c>
      <c r="F384" s="32">
        <f>F385</f>
        <v>88109</v>
      </c>
      <c r="G384" s="32">
        <f>G385</f>
        <v>0</v>
      </c>
      <c r="H384" s="32">
        <f aca="true" t="shared" si="94" ref="H384:Z384">H385</f>
        <v>0</v>
      </c>
      <c r="I384" s="32">
        <f t="shared" si="94"/>
        <v>0</v>
      </c>
      <c r="J384" s="32">
        <f t="shared" si="94"/>
        <v>0</v>
      </c>
      <c r="K384" s="32">
        <f t="shared" si="94"/>
        <v>0</v>
      </c>
      <c r="L384" s="32">
        <f t="shared" si="94"/>
        <v>0</v>
      </c>
      <c r="M384" s="32">
        <f t="shared" si="94"/>
        <v>0</v>
      </c>
      <c r="N384" s="32">
        <f t="shared" si="94"/>
        <v>0</v>
      </c>
      <c r="O384" s="32">
        <f t="shared" si="94"/>
        <v>0</v>
      </c>
      <c r="P384" s="32">
        <f t="shared" si="94"/>
        <v>0</v>
      </c>
      <c r="Q384" s="32">
        <f t="shared" si="94"/>
        <v>0</v>
      </c>
      <c r="R384" s="32">
        <f t="shared" si="94"/>
        <v>0</v>
      </c>
      <c r="S384" s="32">
        <f t="shared" si="94"/>
        <v>0</v>
      </c>
      <c r="T384" s="32">
        <f t="shared" si="94"/>
        <v>0</v>
      </c>
      <c r="U384" s="32">
        <f t="shared" si="94"/>
        <v>0</v>
      </c>
      <c r="V384" s="32">
        <f t="shared" si="94"/>
        <v>0</v>
      </c>
      <c r="W384" s="32">
        <f t="shared" si="94"/>
        <v>0</v>
      </c>
      <c r="X384" s="32">
        <f t="shared" si="94"/>
        <v>0</v>
      </c>
      <c r="Y384" s="32">
        <f t="shared" si="94"/>
        <v>0</v>
      </c>
      <c r="Z384" s="32">
        <f t="shared" si="94"/>
        <v>88109</v>
      </c>
    </row>
    <row r="385" spans="1:26" ht="47.25">
      <c r="A385" s="20" t="s">
        <v>21</v>
      </c>
      <c r="B385" s="5" t="s">
        <v>332</v>
      </c>
      <c r="C385" s="5" t="s">
        <v>331</v>
      </c>
      <c r="D385" s="5" t="s">
        <v>279</v>
      </c>
      <c r="E385" s="5">
        <v>327</v>
      </c>
      <c r="F385" s="32">
        <v>88109</v>
      </c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3">
        <f>SUM(F385,G385:Y385)</f>
        <v>88109</v>
      </c>
    </row>
    <row r="386" spans="1:26" ht="47.25">
      <c r="A386" s="20" t="s">
        <v>399</v>
      </c>
      <c r="B386" s="5" t="s">
        <v>332</v>
      </c>
      <c r="C386" s="5" t="s">
        <v>331</v>
      </c>
      <c r="D386" s="5" t="s">
        <v>397</v>
      </c>
      <c r="E386" s="5" t="s">
        <v>343</v>
      </c>
      <c r="F386" s="32">
        <f>F387</f>
        <v>0</v>
      </c>
      <c r="G386" s="32">
        <f>G387</f>
        <v>0</v>
      </c>
      <c r="H386" s="32">
        <f aca="true" t="shared" si="95" ref="H386:Z390">H387</f>
        <v>0</v>
      </c>
      <c r="I386" s="32">
        <f t="shared" si="95"/>
        <v>0</v>
      </c>
      <c r="J386" s="32">
        <f t="shared" si="95"/>
        <v>0</v>
      </c>
      <c r="K386" s="32">
        <f t="shared" si="95"/>
        <v>0</v>
      </c>
      <c r="L386" s="32">
        <f t="shared" si="95"/>
        <v>0</v>
      </c>
      <c r="M386" s="32">
        <f t="shared" si="95"/>
        <v>0</v>
      </c>
      <c r="N386" s="32">
        <f t="shared" si="95"/>
        <v>0</v>
      </c>
      <c r="O386" s="32">
        <f t="shared" si="95"/>
        <v>0</v>
      </c>
      <c r="P386" s="32">
        <f t="shared" si="95"/>
        <v>0</v>
      </c>
      <c r="Q386" s="32">
        <f t="shared" si="95"/>
        <v>0</v>
      </c>
      <c r="R386" s="32">
        <f t="shared" si="95"/>
        <v>0</v>
      </c>
      <c r="S386" s="32">
        <f t="shared" si="95"/>
        <v>0</v>
      </c>
      <c r="T386" s="32">
        <f t="shared" si="95"/>
        <v>0</v>
      </c>
      <c r="U386" s="32">
        <f t="shared" si="95"/>
        <v>5825</v>
      </c>
      <c r="V386" s="32">
        <f t="shared" si="95"/>
        <v>0</v>
      </c>
      <c r="W386" s="32">
        <f t="shared" si="95"/>
        <v>0</v>
      </c>
      <c r="X386" s="32">
        <f t="shared" si="95"/>
        <v>0</v>
      </c>
      <c r="Y386" s="32">
        <f t="shared" si="95"/>
        <v>0</v>
      </c>
      <c r="Z386" s="32">
        <f t="shared" si="95"/>
        <v>5825</v>
      </c>
    </row>
    <row r="387" spans="1:26" ht="47.25">
      <c r="A387" s="20" t="s">
        <v>288</v>
      </c>
      <c r="B387" s="5" t="s">
        <v>332</v>
      </c>
      <c r="C387" s="5" t="s">
        <v>331</v>
      </c>
      <c r="D387" s="5" t="s">
        <v>397</v>
      </c>
      <c r="E387" s="5" t="s">
        <v>398</v>
      </c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>
        <v>5825</v>
      </c>
      <c r="V387" s="32"/>
      <c r="W387" s="32"/>
      <c r="X387" s="32"/>
      <c r="Y387" s="32"/>
      <c r="Z387" s="33">
        <f>SUM(F387,G387:Y387)</f>
        <v>5825</v>
      </c>
    </row>
    <row r="388" spans="1:26" ht="15.75">
      <c r="A388" s="20" t="s">
        <v>280</v>
      </c>
      <c r="B388" s="5" t="s">
        <v>332</v>
      </c>
      <c r="C388" s="5" t="s">
        <v>331</v>
      </c>
      <c r="D388" s="5" t="s">
        <v>281</v>
      </c>
      <c r="E388" s="5" t="s">
        <v>343</v>
      </c>
      <c r="F388" s="32">
        <f>F389</f>
        <v>11891</v>
      </c>
      <c r="G388" s="32">
        <f>G389</f>
        <v>0</v>
      </c>
      <c r="H388" s="32">
        <f t="shared" si="95"/>
        <v>0</v>
      </c>
      <c r="I388" s="32">
        <f t="shared" si="95"/>
        <v>0</v>
      </c>
      <c r="J388" s="32">
        <f t="shared" si="95"/>
        <v>0</v>
      </c>
      <c r="K388" s="32">
        <f t="shared" si="95"/>
        <v>0</v>
      </c>
      <c r="L388" s="32">
        <f t="shared" si="95"/>
        <v>0</v>
      </c>
      <c r="M388" s="32">
        <f t="shared" si="95"/>
        <v>0</v>
      </c>
      <c r="N388" s="32">
        <f t="shared" si="95"/>
        <v>0</v>
      </c>
      <c r="O388" s="32">
        <f t="shared" si="95"/>
        <v>0</v>
      </c>
      <c r="P388" s="32">
        <f t="shared" si="95"/>
        <v>0</v>
      </c>
      <c r="Q388" s="32">
        <f t="shared" si="95"/>
        <v>0</v>
      </c>
      <c r="R388" s="32">
        <f t="shared" si="95"/>
        <v>0</v>
      </c>
      <c r="S388" s="32">
        <f t="shared" si="95"/>
        <v>0</v>
      </c>
      <c r="T388" s="32">
        <f t="shared" si="95"/>
        <v>0</v>
      </c>
      <c r="U388" s="32">
        <f t="shared" si="95"/>
        <v>0</v>
      </c>
      <c r="V388" s="32">
        <f t="shared" si="95"/>
        <v>0</v>
      </c>
      <c r="W388" s="32">
        <f t="shared" si="95"/>
        <v>0</v>
      </c>
      <c r="X388" s="32">
        <f t="shared" si="95"/>
        <v>0</v>
      </c>
      <c r="Y388" s="32">
        <f t="shared" si="95"/>
        <v>0</v>
      </c>
      <c r="Z388" s="32">
        <f t="shared" si="95"/>
        <v>11891</v>
      </c>
    </row>
    <row r="389" spans="1:26" ht="47.25">
      <c r="A389" s="20" t="s">
        <v>21</v>
      </c>
      <c r="B389" s="5" t="s">
        <v>332</v>
      </c>
      <c r="C389" s="5" t="s">
        <v>331</v>
      </c>
      <c r="D389" s="5" t="s">
        <v>281</v>
      </c>
      <c r="E389" s="5">
        <v>327</v>
      </c>
      <c r="F389" s="32">
        <v>11891</v>
      </c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3">
        <f>SUM(F389,G389:Y389)</f>
        <v>11891</v>
      </c>
    </row>
    <row r="390" spans="1:26" ht="31.5">
      <c r="A390" s="20" t="s">
        <v>52</v>
      </c>
      <c r="B390" s="5" t="s">
        <v>332</v>
      </c>
      <c r="C390" s="5" t="s">
        <v>331</v>
      </c>
      <c r="D390" s="5" t="s">
        <v>53</v>
      </c>
      <c r="E390" s="5" t="s">
        <v>343</v>
      </c>
      <c r="F390" s="32">
        <f>F391</f>
        <v>0</v>
      </c>
      <c r="G390" s="32">
        <f>G391</f>
        <v>420</v>
      </c>
      <c r="H390" s="32">
        <f t="shared" si="95"/>
        <v>0</v>
      </c>
      <c r="I390" s="32">
        <f t="shared" si="95"/>
        <v>0</v>
      </c>
      <c r="J390" s="32">
        <f t="shared" si="95"/>
        <v>0</v>
      </c>
      <c r="K390" s="32">
        <f t="shared" si="95"/>
        <v>0</v>
      </c>
      <c r="L390" s="32">
        <f t="shared" si="95"/>
        <v>0</v>
      </c>
      <c r="M390" s="32">
        <f t="shared" si="95"/>
        <v>0</v>
      </c>
      <c r="N390" s="32">
        <f t="shared" si="95"/>
        <v>0</v>
      </c>
      <c r="O390" s="32">
        <f t="shared" si="95"/>
        <v>0</v>
      </c>
      <c r="P390" s="32">
        <f t="shared" si="95"/>
        <v>0</v>
      </c>
      <c r="Q390" s="32">
        <f t="shared" si="95"/>
        <v>0</v>
      </c>
      <c r="R390" s="32">
        <f t="shared" si="95"/>
        <v>0</v>
      </c>
      <c r="S390" s="32">
        <f t="shared" si="95"/>
        <v>0</v>
      </c>
      <c r="T390" s="32">
        <f t="shared" si="95"/>
        <v>0</v>
      </c>
      <c r="U390" s="32">
        <f t="shared" si="95"/>
        <v>30497</v>
      </c>
      <c r="V390" s="32">
        <f t="shared" si="95"/>
        <v>0</v>
      </c>
      <c r="W390" s="32">
        <f t="shared" si="95"/>
        <v>0</v>
      </c>
      <c r="X390" s="32">
        <f t="shared" si="95"/>
        <v>0</v>
      </c>
      <c r="Y390" s="32">
        <f t="shared" si="95"/>
        <v>0</v>
      </c>
      <c r="Z390" s="32">
        <f t="shared" si="95"/>
        <v>30917</v>
      </c>
    </row>
    <row r="391" spans="1:26" ht="47.25">
      <c r="A391" s="20" t="s">
        <v>288</v>
      </c>
      <c r="B391" s="5" t="s">
        <v>332</v>
      </c>
      <c r="C391" s="5" t="s">
        <v>331</v>
      </c>
      <c r="D391" s="5" t="s">
        <v>53</v>
      </c>
      <c r="E391" s="5" t="s">
        <v>398</v>
      </c>
      <c r="F391" s="32"/>
      <c r="G391" s="32">
        <v>420</v>
      </c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>
        <v>30497</v>
      </c>
      <c r="V391" s="32"/>
      <c r="W391" s="32"/>
      <c r="X391" s="32"/>
      <c r="Y391" s="32"/>
      <c r="Z391" s="33">
        <f>SUM(F391,G391:Y391)</f>
        <v>30917</v>
      </c>
    </row>
    <row r="392" spans="1:26" s="9" customFormat="1" ht="15.75">
      <c r="A392" s="21" t="s">
        <v>282</v>
      </c>
      <c r="B392" s="30" t="s">
        <v>332</v>
      </c>
      <c r="C392" s="30" t="s">
        <v>329</v>
      </c>
      <c r="D392" s="30" t="s">
        <v>3</v>
      </c>
      <c r="E392" s="30" t="s">
        <v>343</v>
      </c>
      <c r="F392" s="31">
        <f>F393+F396</f>
        <v>32759</v>
      </c>
      <c r="G392" s="31">
        <f>G393+G396</f>
        <v>0</v>
      </c>
      <c r="H392" s="31">
        <f>H393+H396</f>
        <v>0</v>
      </c>
      <c r="I392" s="31">
        <f aca="true" t="shared" si="96" ref="I392:Z392">I393+I396</f>
        <v>0</v>
      </c>
      <c r="J392" s="31">
        <f t="shared" si="96"/>
        <v>0</v>
      </c>
      <c r="K392" s="31">
        <f t="shared" si="96"/>
        <v>0</v>
      </c>
      <c r="L392" s="31">
        <f t="shared" si="96"/>
        <v>0</v>
      </c>
      <c r="M392" s="31">
        <f>M393+M396</f>
        <v>0</v>
      </c>
      <c r="N392" s="31">
        <f>N393+N396</f>
        <v>0</v>
      </c>
      <c r="O392" s="31">
        <f t="shared" si="96"/>
        <v>0</v>
      </c>
      <c r="P392" s="31">
        <f t="shared" si="96"/>
        <v>0</v>
      </c>
      <c r="Q392" s="31">
        <f t="shared" si="96"/>
        <v>0</v>
      </c>
      <c r="R392" s="31">
        <f>R393+R396</f>
        <v>0</v>
      </c>
      <c r="S392" s="31">
        <f t="shared" si="96"/>
        <v>0</v>
      </c>
      <c r="T392" s="31">
        <f t="shared" si="96"/>
        <v>0</v>
      </c>
      <c r="U392" s="31">
        <f t="shared" si="96"/>
        <v>0</v>
      </c>
      <c r="V392" s="31">
        <f>V393+V396</f>
        <v>0</v>
      </c>
      <c r="W392" s="31">
        <f t="shared" si="96"/>
        <v>0</v>
      </c>
      <c r="X392" s="31">
        <f t="shared" si="96"/>
        <v>0</v>
      </c>
      <c r="Y392" s="31">
        <f t="shared" si="96"/>
        <v>0</v>
      </c>
      <c r="Z392" s="31">
        <f t="shared" si="96"/>
        <v>32759</v>
      </c>
    </row>
    <row r="393" spans="1:26" ht="31.5">
      <c r="A393" s="20" t="s">
        <v>283</v>
      </c>
      <c r="B393" s="5" t="s">
        <v>332</v>
      </c>
      <c r="C393" s="5" t="s">
        <v>329</v>
      </c>
      <c r="D393" s="5" t="s">
        <v>284</v>
      </c>
      <c r="E393" s="5" t="s">
        <v>343</v>
      </c>
      <c r="F393" s="32">
        <f>F394+F395</f>
        <v>30960</v>
      </c>
      <c r="G393" s="32">
        <f>G394+G395</f>
        <v>0</v>
      </c>
      <c r="H393" s="32">
        <f>H394+H395</f>
        <v>0</v>
      </c>
      <c r="I393" s="32">
        <f aca="true" t="shared" si="97" ref="I393:Z393">I394+I395</f>
        <v>0</v>
      </c>
      <c r="J393" s="32">
        <f t="shared" si="97"/>
        <v>0</v>
      </c>
      <c r="K393" s="32">
        <f t="shared" si="97"/>
        <v>0</v>
      </c>
      <c r="L393" s="32">
        <f t="shared" si="97"/>
        <v>0</v>
      </c>
      <c r="M393" s="32">
        <f>M394+M395</f>
        <v>0</v>
      </c>
      <c r="N393" s="32">
        <f>N394+N395</f>
        <v>0</v>
      </c>
      <c r="O393" s="32">
        <f t="shared" si="97"/>
        <v>0</v>
      </c>
      <c r="P393" s="32">
        <f t="shared" si="97"/>
        <v>0</v>
      </c>
      <c r="Q393" s="32">
        <f t="shared" si="97"/>
        <v>0</v>
      </c>
      <c r="R393" s="32">
        <f>R394+R395</f>
        <v>0</v>
      </c>
      <c r="S393" s="32">
        <f t="shared" si="97"/>
        <v>0</v>
      </c>
      <c r="T393" s="32">
        <f t="shared" si="97"/>
        <v>0</v>
      </c>
      <c r="U393" s="32">
        <f t="shared" si="97"/>
        <v>0</v>
      </c>
      <c r="V393" s="32">
        <f>V394+V395</f>
        <v>0</v>
      </c>
      <c r="W393" s="32">
        <f t="shared" si="97"/>
        <v>0</v>
      </c>
      <c r="X393" s="32">
        <f t="shared" si="97"/>
        <v>0</v>
      </c>
      <c r="Y393" s="32">
        <f t="shared" si="97"/>
        <v>0</v>
      </c>
      <c r="Z393" s="32">
        <f t="shared" si="97"/>
        <v>30960</v>
      </c>
    </row>
    <row r="394" spans="1:26" ht="47.25">
      <c r="A394" s="20" t="s">
        <v>21</v>
      </c>
      <c r="B394" s="5" t="s">
        <v>332</v>
      </c>
      <c r="C394" s="5" t="s">
        <v>329</v>
      </c>
      <c r="D394" s="5" t="s">
        <v>284</v>
      </c>
      <c r="E394" s="5">
        <v>327</v>
      </c>
      <c r="F394" s="32">
        <v>960</v>
      </c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3">
        <f>SUM(F394,G394:Y394)</f>
        <v>960</v>
      </c>
    </row>
    <row r="395" spans="1:26" ht="15.75">
      <c r="A395" s="20" t="s">
        <v>285</v>
      </c>
      <c r="B395" s="5" t="s">
        <v>332</v>
      </c>
      <c r="C395" s="5" t="s">
        <v>329</v>
      </c>
      <c r="D395" s="5" t="s">
        <v>284</v>
      </c>
      <c r="E395" s="5">
        <v>454</v>
      </c>
      <c r="F395" s="32">
        <v>30000</v>
      </c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3">
        <f>SUM(F395,G395:Y395)</f>
        <v>30000</v>
      </c>
    </row>
    <row r="396" spans="1:26" ht="47.25">
      <c r="A396" s="20" t="s">
        <v>286</v>
      </c>
      <c r="B396" s="5" t="s">
        <v>332</v>
      </c>
      <c r="C396" s="5" t="s">
        <v>329</v>
      </c>
      <c r="D396" s="5" t="s">
        <v>287</v>
      </c>
      <c r="E396" s="5" t="s">
        <v>343</v>
      </c>
      <c r="F396" s="32">
        <f>F397</f>
        <v>1799</v>
      </c>
      <c r="G396" s="32">
        <f>G397</f>
        <v>0</v>
      </c>
      <c r="H396" s="32">
        <f aca="true" t="shared" si="98" ref="H396:Z396">H397</f>
        <v>0</v>
      </c>
      <c r="I396" s="32">
        <f t="shared" si="98"/>
        <v>0</v>
      </c>
      <c r="J396" s="32">
        <f t="shared" si="98"/>
        <v>0</v>
      </c>
      <c r="K396" s="32">
        <f t="shared" si="98"/>
        <v>0</v>
      </c>
      <c r="L396" s="32">
        <f t="shared" si="98"/>
        <v>0</v>
      </c>
      <c r="M396" s="32">
        <f t="shared" si="98"/>
        <v>0</v>
      </c>
      <c r="N396" s="32">
        <f t="shared" si="98"/>
        <v>0</v>
      </c>
      <c r="O396" s="32">
        <f t="shared" si="98"/>
        <v>0</v>
      </c>
      <c r="P396" s="32">
        <f t="shared" si="98"/>
        <v>0</v>
      </c>
      <c r="Q396" s="32">
        <f t="shared" si="98"/>
        <v>0</v>
      </c>
      <c r="R396" s="32">
        <f t="shared" si="98"/>
        <v>0</v>
      </c>
      <c r="S396" s="32">
        <f t="shared" si="98"/>
        <v>0</v>
      </c>
      <c r="T396" s="32">
        <f t="shared" si="98"/>
        <v>0</v>
      </c>
      <c r="U396" s="32">
        <f t="shared" si="98"/>
        <v>0</v>
      </c>
      <c r="V396" s="32">
        <f t="shared" si="98"/>
        <v>0</v>
      </c>
      <c r="W396" s="32">
        <f t="shared" si="98"/>
        <v>0</v>
      </c>
      <c r="X396" s="32">
        <f t="shared" si="98"/>
        <v>0</v>
      </c>
      <c r="Y396" s="32">
        <f t="shared" si="98"/>
        <v>0</v>
      </c>
      <c r="Z396" s="32">
        <f t="shared" si="98"/>
        <v>1799</v>
      </c>
    </row>
    <row r="397" spans="1:26" ht="47.25">
      <c r="A397" s="20" t="s">
        <v>288</v>
      </c>
      <c r="B397" s="5" t="s">
        <v>332</v>
      </c>
      <c r="C397" s="5" t="s">
        <v>329</v>
      </c>
      <c r="D397" s="5" t="s">
        <v>287</v>
      </c>
      <c r="E397" s="5">
        <v>455</v>
      </c>
      <c r="F397" s="32">
        <v>1799</v>
      </c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3">
        <f>SUM(F397,G397:Y397)</f>
        <v>1799</v>
      </c>
    </row>
    <row r="398" spans="1:26" s="9" customFormat="1" ht="31.5">
      <c r="A398" s="21" t="s">
        <v>289</v>
      </c>
      <c r="B398" s="30" t="s">
        <v>332</v>
      </c>
      <c r="C398" s="5" t="s">
        <v>338</v>
      </c>
      <c r="D398" s="30" t="s">
        <v>56</v>
      </c>
      <c r="E398" s="30" t="s">
        <v>343</v>
      </c>
      <c r="F398" s="31">
        <f>F399+F401</f>
        <v>35744</v>
      </c>
      <c r="G398" s="31">
        <f>G399+G401</f>
        <v>0</v>
      </c>
      <c r="H398" s="31">
        <f>H399+H401</f>
        <v>0</v>
      </c>
      <c r="I398" s="31">
        <f aca="true" t="shared" si="99" ref="I398:Z398">I399+I401</f>
        <v>0</v>
      </c>
      <c r="J398" s="31">
        <f t="shared" si="99"/>
        <v>0</v>
      </c>
      <c r="K398" s="31">
        <f t="shared" si="99"/>
        <v>0</v>
      </c>
      <c r="L398" s="31">
        <f t="shared" si="99"/>
        <v>0</v>
      </c>
      <c r="M398" s="31">
        <f>M399+M401</f>
        <v>0</v>
      </c>
      <c r="N398" s="31">
        <f>N399+N401</f>
        <v>0</v>
      </c>
      <c r="O398" s="31">
        <f t="shared" si="99"/>
        <v>0</v>
      </c>
      <c r="P398" s="31">
        <f t="shared" si="99"/>
        <v>0</v>
      </c>
      <c r="Q398" s="31">
        <f t="shared" si="99"/>
        <v>0</v>
      </c>
      <c r="R398" s="31">
        <f>R399+R401</f>
        <v>0</v>
      </c>
      <c r="S398" s="31">
        <f t="shared" si="99"/>
        <v>0</v>
      </c>
      <c r="T398" s="31">
        <f t="shared" si="99"/>
        <v>0</v>
      </c>
      <c r="U398" s="31">
        <f t="shared" si="99"/>
        <v>-29970</v>
      </c>
      <c r="V398" s="31">
        <f>V399+V401</f>
        <v>0</v>
      </c>
      <c r="W398" s="31">
        <f t="shared" si="99"/>
        <v>0</v>
      </c>
      <c r="X398" s="31">
        <f t="shared" si="99"/>
        <v>0</v>
      </c>
      <c r="Y398" s="31">
        <f t="shared" si="99"/>
        <v>0</v>
      </c>
      <c r="Z398" s="31">
        <f t="shared" si="99"/>
        <v>5774</v>
      </c>
    </row>
    <row r="399" spans="1:26" ht="31.5">
      <c r="A399" s="20" t="s">
        <v>9</v>
      </c>
      <c r="B399" s="5" t="s">
        <v>332</v>
      </c>
      <c r="C399" s="5" t="s">
        <v>338</v>
      </c>
      <c r="D399" s="5" t="s">
        <v>10</v>
      </c>
      <c r="E399" s="5" t="s">
        <v>343</v>
      </c>
      <c r="F399" s="32">
        <f>F400</f>
        <v>5774</v>
      </c>
      <c r="G399" s="32">
        <f>G400</f>
        <v>0</v>
      </c>
      <c r="H399" s="32">
        <f aca="true" t="shared" si="100" ref="H399:Z399">H400</f>
        <v>0</v>
      </c>
      <c r="I399" s="32">
        <f t="shared" si="100"/>
        <v>0</v>
      </c>
      <c r="J399" s="32">
        <f t="shared" si="100"/>
        <v>0</v>
      </c>
      <c r="K399" s="32">
        <f t="shared" si="100"/>
        <v>0</v>
      </c>
      <c r="L399" s="32">
        <f t="shared" si="100"/>
        <v>0</v>
      </c>
      <c r="M399" s="32">
        <f t="shared" si="100"/>
        <v>0</v>
      </c>
      <c r="N399" s="32">
        <f t="shared" si="100"/>
        <v>0</v>
      </c>
      <c r="O399" s="32">
        <f t="shared" si="100"/>
        <v>0</v>
      </c>
      <c r="P399" s="32">
        <f t="shared" si="100"/>
        <v>0</v>
      </c>
      <c r="Q399" s="32">
        <f t="shared" si="100"/>
        <v>0</v>
      </c>
      <c r="R399" s="32">
        <f t="shared" si="100"/>
        <v>0</v>
      </c>
      <c r="S399" s="32">
        <f t="shared" si="100"/>
        <v>0</v>
      </c>
      <c r="T399" s="32">
        <f t="shared" si="100"/>
        <v>0</v>
      </c>
      <c r="U399" s="32">
        <f t="shared" si="100"/>
        <v>0</v>
      </c>
      <c r="V399" s="32">
        <f t="shared" si="100"/>
        <v>0</v>
      </c>
      <c r="W399" s="32">
        <f t="shared" si="100"/>
        <v>0</v>
      </c>
      <c r="X399" s="32">
        <f t="shared" si="100"/>
        <v>0</v>
      </c>
      <c r="Y399" s="32">
        <f t="shared" si="100"/>
        <v>0</v>
      </c>
      <c r="Z399" s="32">
        <f t="shared" si="100"/>
        <v>5774</v>
      </c>
    </row>
    <row r="400" spans="1:26" ht="15.75">
      <c r="A400" s="20" t="s">
        <v>11</v>
      </c>
      <c r="B400" s="5" t="s">
        <v>332</v>
      </c>
      <c r="C400" s="5" t="s">
        <v>338</v>
      </c>
      <c r="D400" s="5" t="s">
        <v>10</v>
      </c>
      <c r="E400" s="5" t="s">
        <v>344</v>
      </c>
      <c r="F400" s="32">
        <v>5774</v>
      </c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3">
        <f>SUM(F400,G400:Y400)</f>
        <v>5774</v>
      </c>
    </row>
    <row r="401" spans="1:26" ht="31.5">
      <c r="A401" s="20" t="s">
        <v>52</v>
      </c>
      <c r="B401" s="5" t="s">
        <v>332</v>
      </c>
      <c r="C401" s="5" t="s">
        <v>338</v>
      </c>
      <c r="D401" s="5" t="s">
        <v>53</v>
      </c>
      <c r="E401" s="5" t="s">
        <v>343</v>
      </c>
      <c r="F401" s="32">
        <f>F403</f>
        <v>29970</v>
      </c>
      <c r="G401" s="32">
        <f>G403</f>
        <v>0</v>
      </c>
      <c r="H401" s="32">
        <f>H403</f>
        <v>0</v>
      </c>
      <c r="I401" s="32">
        <f aca="true" t="shared" si="101" ref="I401:Z401">I403</f>
        <v>0</v>
      </c>
      <c r="J401" s="32">
        <f t="shared" si="101"/>
        <v>0</v>
      </c>
      <c r="K401" s="32">
        <f t="shared" si="101"/>
        <v>0</v>
      </c>
      <c r="L401" s="32">
        <f t="shared" si="101"/>
        <v>0</v>
      </c>
      <c r="M401" s="32">
        <f>M403</f>
        <v>0</v>
      </c>
      <c r="N401" s="32">
        <f>N403</f>
        <v>0</v>
      </c>
      <c r="O401" s="32">
        <f t="shared" si="101"/>
        <v>0</v>
      </c>
      <c r="P401" s="32">
        <f t="shared" si="101"/>
        <v>0</v>
      </c>
      <c r="Q401" s="32">
        <f t="shared" si="101"/>
        <v>0</v>
      </c>
      <c r="R401" s="32">
        <f>R403</f>
        <v>0</v>
      </c>
      <c r="S401" s="32">
        <f t="shared" si="101"/>
        <v>0</v>
      </c>
      <c r="T401" s="32">
        <f t="shared" si="101"/>
        <v>0</v>
      </c>
      <c r="U401" s="32">
        <f t="shared" si="101"/>
        <v>-29970</v>
      </c>
      <c r="V401" s="32">
        <f>V403</f>
        <v>0</v>
      </c>
      <c r="W401" s="32">
        <f t="shared" si="101"/>
        <v>0</v>
      </c>
      <c r="X401" s="32">
        <f t="shared" si="101"/>
        <v>0</v>
      </c>
      <c r="Y401" s="32">
        <f t="shared" si="101"/>
        <v>0</v>
      </c>
      <c r="Z401" s="32">
        <f t="shared" si="101"/>
        <v>0</v>
      </c>
    </row>
    <row r="402" spans="1:26" ht="31.5" hidden="1">
      <c r="A402" s="20" t="s">
        <v>40</v>
      </c>
      <c r="B402" s="5" t="s">
        <v>332</v>
      </c>
      <c r="C402" s="5" t="s">
        <v>338</v>
      </c>
      <c r="D402" s="5" t="s">
        <v>53</v>
      </c>
      <c r="E402" s="5">
        <v>213</v>
      </c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47.25">
      <c r="A403" s="20" t="s">
        <v>288</v>
      </c>
      <c r="B403" s="5" t="s">
        <v>332</v>
      </c>
      <c r="C403" s="5" t="s">
        <v>338</v>
      </c>
      <c r="D403" s="5" t="s">
        <v>53</v>
      </c>
      <c r="E403" s="5">
        <v>455</v>
      </c>
      <c r="F403" s="32">
        <v>29970</v>
      </c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>
        <v>-29970</v>
      </c>
      <c r="V403" s="32"/>
      <c r="W403" s="32"/>
      <c r="X403" s="32"/>
      <c r="Y403" s="32"/>
      <c r="Z403" s="33">
        <f>SUM(F403,G403:Y403)</f>
        <v>0</v>
      </c>
    </row>
    <row r="404" spans="1:26" s="8" customFormat="1" ht="15.75">
      <c r="A404" s="18" t="s">
        <v>292</v>
      </c>
      <c r="B404" s="28">
        <v>10</v>
      </c>
      <c r="C404" s="28" t="s">
        <v>330</v>
      </c>
      <c r="D404" s="28" t="s">
        <v>3</v>
      </c>
      <c r="E404" s="28" t="s">
        <v>343</v>
      </c>
      <c r="F404" s="29">
        <f aca="true" t="shared" si="102" ref="F404:Z404">F405+F408+F415+F427+F434</f>
        <v>503529</v>
      </c>
      <c r="G404" s="29">
        <f t="shared" si="102"/>
        <v>-4368</v>
      </c>
      <c r="H404" s="29">
        <f t="shared" si="102"/>
        <v>0</v>
      </c>
      <c r="I404" s="29">
        <f t="shared" si="102"/>
        <v>0</v>
      </c>
      <c r="J404" s="29">
        <f t="shared" si="102"/>
        <v>0</v>
      </c>
      <c r="K404" s="29">
        <f t="shared" si="102"/>
        <v>0</v>
      </c>
      <c r="L404" s="29">
        <f t="shared" si="102"/>
        <v>0</v>
      </c>
      <c r="M404" s="29">
        <f t="shared" si="102"/>
        <v>0</v>
      </c>
      <c r="N404" s="29">
        <f t="shared" si="102"/>
        <v>0</v>
      </c>
      <c r="O404" s="29">
        <f t="shared" si="102"/>
        <v>0</v>
      </c>
      <c r="P404" s="29">
        <f t="shared" si="102"/>
        <v>0</v>
      </c>
      <c r="Q404" s="29">
        <f t="shared" si="102"/>
        <v>0</v>
      </c>
      <c r="R404" s="29">
        <f t="shared" si="102"/>
        <v>-6023</v>
      </c>
      <c r="S404" s="29">
        <f t="shared" si="102"/>
        <v>0</v>
      </c>
      <c r="T404" s="29">
        <f t="shared" si="102"/>
        <v>0</v>
      </c>
      <c r="U404" s="29">
        <f t="shared" si="102"/>
        <v>0</v>
      </c>
      <c r="V404" s="29">
        <f t="shared" si="102"/>
        <v>-117389</v>
      </c>
      <c r="W404" s="29">
        <f t="shared" si="102"/>
        <v>0</v>
      </c>
      <c r="X404" s="29">
        <f t="shared" si="102"/>
        <v>0</v>
      </c>
      <c r="Y404" s="29">
        <f t="shared" si="102"/>
        <v>60</v>
      </c>
      <c r="Z404" s="29">
        <f t="shared" si="102"/>
        <v>375809</v>
      </c>
    </row>
    <row r="405" spans="1:26" s="9" customFormat="1" ht="15.75">
      <c r="A405" s="21" t="s">
        <v>293</v>
      </c>
      <c r="B405" s="30">
        <v>10</v>
      </c>
      <c r="C405" s="30" t="s">
        <v>331</v>
      </c>
      <c r="D405" s="30" t="s">
        <v>3</v>
      </c>
      <c r="E405" s="30" t="s">
        <v>343</v>
      </c>
      <c r="F405" s="31">
        <f>F406</f>
        <v>10493</v>
      </c>
      <c r="G405" s="31">
        <f>G406</f>
        <v>0</v>
      </c>
      <c r="H405" s="31">
        <f aca="true" t="shared" si="103" ref="H405:Z406">H406</f>
        <v>0</v>
      </c>
      <c r="I405" s="31">
        <f t="shared" si="103"/>
        <v>0</v>
      </c>
      <c r="J405" s="31">
        <f t="shared" si="103"/>
        <v>0</v>
      </c>
      <c r="K405" s="31">
        <f t="shared" si="103"/>
        <v>0</v>
      </c>
      <c r="L405" s="31">
        <f t="shared" si="103"/>
        <v>0</v>
      </c>
      <c r="M405" s="31">
        <f t="shared" si="103"/>
        <v>0</v>
      </c>
      <c r="N405" s="31">
        <f t="shared" si="103"/>
        <v>0</v>
      </c>
      <c r="O405" s="31">
        <f t="shared" si="103"/>
        <v>0</v>
      </c>
      <c r="P405" s="31">
        <f t="shared" si="103"/>
        <v>0</v>
      </c>
      <c r="Q405" s="31">
        <f t="shared" si="103"/>
        <v>0</v>
      </c>
      <c r="R405" s="31">
        <f t="shared" si="103"/>
        <v>0</v>
      </c>
      <c r="S405" s="31">
        <f t="shared" si="103"/>
        <v>0</v>
      </c>
      <c r="T405" s="31">
        <f t="shared" si="103"/>
        <v>0</v>
      </c>
      <c r="U405" s="31">
        <f t="shared" si="103"/>
        <v>0</v>
      </c>
      <c r="V405" s="31">
        <f t="shared" si="103"/>
        <v>0</v>
      </c>
      <c r="W405" s="31">
        <f t="shared" si="103"/>
        <v>0</v>
      </c>
      <c r="X405" s="31">
        <f t="shared" si="103"/>
        <v>0</v>
      </c>
      <c r="Y405" s="31">
        <f t="shared" si="103"/>
        <v>0</v>
      </c>
      <c r="Z405" s="31">
        <f t="shared" si="103"/>
        <v>10493</v>
      </c>
    </row>
    <row r="406" spans="1:26" ht="15.75">
      <c r="A406" s="20" t="s">
        <v>294</v>
      </c>
      <c r="B406" s="5">
        <v>10</v>
      </c>
      <c r="C406" s="5" t="s">
        <v>331</v>
      </c>
      <c r="D406" s="5" t="s">
        <v>295</v>
      </c>
      <c r="E406" s="5" t="s">
        <v>343</v>
      </c>
      <c r="F406" s="32">
        <f>F407</f>
        <v>10493</v>
      </c>
      <c r="G406" s="32">
        <f>G407</f>
        <v>0</v>
      </c>
      <c r="H406" s="32">
        <f t="shared" si="103"/>
        <v>0</v>
      </c>
      <c r="I406" s="32">
        <f t="shared" si="103"/>
        <v>0</v>
      </c>
      <c r="J406" s="32">
        <f t="shared" si="103"/>
        <v>0</v>
      </c>
      <c r="K406" s="32">
        <f t="shared" si="103"/>
        <v>0</v>
      </c>
      <c r="L406" s="32">
        <f t="shared" si="103"/>
        <v>0</v>
      </c>
      <c r="M406" s="32">
        <f t="shared" si="103"/>
        <v>0</v>
      </c>
      <c r="N406" s="32">
        <f t="shared" si="103"/>
        <v>0</v>
      </c>
      <c r="O406" s="32">
        <f t="shared" si="103"/>
        <v>0</v>
      </c>
      <c r="P406" s="32">
        <f t="shared" si="103"/>
        <v>0</v>
      </c>
      <c r="Q406" s="32">
        <f t="shared" si="103"/>
        <v>0</v>
      </c>
      <c r="R406" s="32">
        <f t="shared" si="103"/>
        <v>0</v>
      </c>
      <c r="S406" s="32">
        <f t="shared" si="103"/>
        <v>0</v>
      </c>
      <c r="T406" s="32">
        <f t="shared" si="103"/>
        <v>0</v>
      </c>
      <c r="U406" s="32">
        <f t="shared" si="103"/>
        <v>0</v>
      </c>
      <c r="V406" s="32">
        <f t="shared" si="103"/>
        <v>0</v>
      </c>
      <c r="W406" s="32">
        <f t="shared" si="103"/>
        <v>0</v>
      </c>
      <c r="X406" s="32">
        <f t="shared" si="103"/>
        <v>0</v>
      </c>
      <c r="Y406" s="32">
        <f t="shared" si="103"/>
        <v>0</v>
      </c>
      <c r="Z406" s="32">
        <f t="shared" si="103"/>
        <v>10493</v>
      </c>
    </row>
    <row r="407" spans="1:26" ht="78.75">
      <c r="A407" s="20" t="s">
        <v>296</v>
      </c>
      <c r="B407" s="5">
        <v>10</v>
      </c>
      <c r="C407" s="5" t="s">
        <v>331</v>
      </c>
      <c r="D407" s="5" t="s">
        <v>295</v>
      </c>
      <c r="E407" s="5">
        <v>714</v>
      </c>
      <c r="F407" s="32">
        <v>10493</v>
      </c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3">
        <f>SUM(F407,G407:Y407)</f>
        <v>10493</v>
      </c>
    </row>
    <row r="408" spans="1:26" s="9" customFormat="1" ht="31.5">
      <c r="A408" s="21" t="s">
        <v>297</v>
      </c>
      <c r="B408" s="30">
        <v>10</v>
      </c>
      <c r="C408" s="30" t="s">
        <v>329</v>
      </c>
      <c r="D408" s="30" t="s">
        <v>3</v>
      </c>
      <c r="E408" s="30" t="s">
        <v>343</v>
      </c>
      <c r="F408" s="31">
        <f aca="true" t="shared" si="104" ref="F408:U408">F411+F413+F409</f>
        <v>57835</v>
      </c>
      <c r="G408" s="31">
        <f t="shared" si="104"/>
        <v>0</v>
      </c>
      <c r="H408" s="31">
        <f t="shared" si="104"/>
        <v>0</v>
      </c>
      <c r="I408" s="31">
        <f t="shared" si="104"/>
        <v>0</v>
      </c>
      <c r="J408" s="31">
        <f t="shared" si="104"/>
        <v>0</v>
      </c>
      <c r="K408" s="31">
        <f t="shared" si="104"/>
        <v>0</v>
      </c>
      <c r="L408" s="31">
        <f t="shared" si="104"/>
        <v>0</v>
      </c>
      <c r="M408" s="31">
        <f>M411+M413+M409</f>
        <v>0</v>
      </c>
      <c r="N408" s="31">
        <f>N411+N413+N409</f>
        <v>0</v>
      </c>
      <c r="O408" s="31">
        <f t="shared" si="104"/>
        <v>0</v>
      </c>
      <c r="P408" s="31">
        <f t="shared" si="104"/>
        <v>0</v>
      </c>
      <c r="Q408" s="31">
        <f t="shared" si="104"/>
        <v>0</v>
      </c>
      <c r="R408" s="31">
        <f t="shared" si="104"/>
        <v>0</v>
      </c>
      <c r="S408" s="31">
        <f t="shared" si="104"/>
        <v>0</v>
      </c>
      <c r="T408" s="31">
        <f t="shared" si="104"/>
        <v>0</v>
      </c>
      <c r="U408" s="31">
        <f t="shared" si="104"/>
        <v>0</v>
      </c>
      <c r="V408" s="31">
        <f>V411+V413+V409</f>
        <v>-8400</v>
      </c>
      <c r="W408" s="31">
        <f>W411+W413+W409</f>
        <v>0</v>
      </c>
      <c r="X408" s="31">
        <f>X411+X413+X409</f>
        <v>0</v>
      </c>
      <c r="Y408" s="31">
        <f>Y411+Y413+Y409</f>
        <v>0</v>
      </c>
      <c r="Z408" s="31">
        <f>Z411+Z413+Z409</f>
        <v>49435</v>
      </c>
    </row>
    <row r="409" spans="1:26" ht="31.5">
      <c r="A409" s="20" t="s">
        <v>394</v>
      </c>
      <c r="B409" s="5">
        <v>10</v>
      </c>
      <c r="C409" s="5" t="s">
        <v>329</v>
      </c>
      <c r="D409" s="5" t="s">
        <v>235</v>
      </c>
      <c r="E409" s="5" t="s">
        <v>343</v>
      </c>
      <c r="F409" s="32">
        <f aca="true" t="shared" si="105" ref="F409:Z409">F410</f>
        <v>0</v>
      </c>
      <c r="G409" s="32">
        <f t="shared" si="105"/>
        <v>0</v>
      </c>
      <c r="H409" s="32">
        <f t="shared" si="105"/>
        <v>0</v>
      </c>
      <c r="I409" s="32">
        <f t="shared" si="105"/>
        <v>0</v>
      </c>
      <c r="J409" s="32">
        <f t="shared" si="105"/>
        <v>0</v>
      </c>
      <c r="K409" s="32">
        <f t="shared" si="105"/>
        <v>0</v>
      </c>
      <c r="L409" s="32">
        <f t="shared" si="105"/>
        <v>0</v>
      </c>
      <c r="M409" s="32">
        <f t="shared" si="105"/>
        <v>0</v>
      </c>
      <c r="N409" s="32">
        <f t="shared" si="105"/>
        <v>0</v>
      </c>
      <c r="O409" s="32">
        <f t="shared" si="105"/>
        <v>0</v>
      </c>
      <c r="P409" s="32">
        <f t="shared" si="105"/>
        <v>0</v>
      </c>
      <c r="Q409" s="32">
        <f t="shared" si="105"/>
        <v>0</v>
      </c>
      <c r="R409" s="32">
        <f t="shared" si="105"/>
        <v>0</v>
      </c>
      <c r="S409" s="32">
        <f t="shared" si="105"/>
        <v>0</v>
      </c>
      <c r="T409" s="32">
        <f t="shared" si="105"/>
        <v>0</v>
      </c>
      <c r="U409" s="32">
        <f t="shared" si="105"/>
        <v>0</v>
      </c>
      <c r="V409" s="32">
        <f t="shared" si="105"/>
        <v>988</v>
      </c>
      <c r="W409" s="32">
        <f t="shared" si="105"/>
        <v>0</v>
      </c>
      <c r="X409" s="32">
        <f t="shared" si="105"/>
        <v>0</v>
      </c>
      <c r="Y409" s="32">
        <f t="shared" si="105"/>
        <v>0</v>
      </c>
      <c r="Z409" s="32">
        <f t="shared" si="105"/>
        <v>988</v>
      </c>
    </row>
    <row r="410" spans="1:26" ht="47.25">
      <c r="A410" s="20" t="s">
        <v>21</v>
      </c>
      <c r="B410" s="5">
        <v>10</v>
      </c>
      <c r="C410" s="5" t="s">
        <v>329</v>
      </c>
      <c r="D410" s="5" t="s">
        <v>235</v>
      </c>
      <c r="E410" s="5">
        <v>327</v>
      </c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>
        <v>988</v>
      </c>
      <c r="W410" s="32"/>
      <c r="X410" s="32"/>
      <c r="Y410" s="32"/>
      <c r="Z410" s="33">
        <f>SUM(F410,G410:Y410)</f>
        <v>988</v>
      </c>
    </row>
    <row r="411" spans="1:26" ht="31.5">
      <c r="A411" s="20" t="s">
        <v>298</v>
      </c>
      <c r="B411" s="5">
        <v>10</v>
      </c>
      <c r="C411" s="5" t="s">
        <v>329</v>
      </c>
      <c r="D411" s="5" t="s">
        <v>299</v>
      </c>
      <c r="E411" s="5" t="s">
        <v>343</v>
      </c>
      <c r="F411" s="32">
        <f>F412</f>
        <v>9550</v>
      </c>
      <c r="G411" s="32">
        <f>G412</f>
        <v>0</v>
      </c>
      <c r="H411" s="32">
        <f aca="true" t="shared" si="106" ref="H411:Z411">H412</f>
        <v>0</v>
      </c>
      <c r="I411" s="32">
        <f t="shared" si="106"/>
        <v>0</v>
      </c>
      <c r="J411" s="32">
        <f t="shared" si="106"/>
        <v>0</v>
      </c>
      <c r="K411" s="32">
        <f t="shared" si="106"/>
        <v>0</v>
      </c>
      <c r="L411" s="32">
        <f t="shared" si="106"/>
        <v>0</v>
      </c>
      <c r="M411" s="32">
        <f t="shared" si="106"/>
        <v>0</v>
      </c>
      <c r="N411" s="32">
        <f t="shared" si="106"/>
        <v>0</v>
      </c>
      <c r="O411" s="32">
        <f t="shared" si="106"/>
        <v>0</v>
      </c>
      <c r="P411" s="32">
        <f t="shared" si="106"/>
        <v>0</v>
      </c>
      <c r="Q411" s="32">
        <f t="shared" si="106"/>
        <v>0</v>
      </c>
      <c r="R411" s="32">
        <f t="shared" si="106"/>
        <v>0</v>
      </c>
      <c r="S411" s="32">
        <f t="shared" si="106"/>
        <v>0</v>
      </c>
      <c r="T411" s="32">
        <f t="shared" si="106"/>
        <v>0</v>
      </c>
      <c r="U411" s="32">
        <f t="shared" si="106"/>
        <v>0</v>
      </c>
      <c r="V411" s="32">
        <f t="shared" si="106"/>
        <v>0</v>
      </c>
      <c r="W411" s="32">
        <f t="shared" si="106"/>
        <v>0</v>
      </c>
      <c r="X411" s="32">
        <f t="shared" si="106"/>
        <v>0</v>
      </c>
      <c r="Y411" s="32">
        <f t="shared" si="106"/>
        <v>0</v>
      </c>
      <c r="Z411" s="32">
        <f t="shared" si="106"/>
        <v>9550</v>
      </c>
    </row>
    <row r="412" spans="1:26" ht="47.25">
      <c r="A412" s="20" t="s">
        <v>21</v>
      </c>
      <c r="B412" s="5">
        <v>10</v>
      </c>
      <c r="C412" s="5" t="s">
        <v>329</v>
      </c>
      <c r="D412" s="5" t="s">
        <v>299</v>
      </c>
      <c r="E412" s="5">
        <v>327</v>
      </c>
      <c r="F412" s="32">
        <v>9550</v>
      </c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3">
        <f>SUM(F412,G412:Y412)</f>
        <v>9550</v>
      </c>
    </row>
    <row r="413" spans="1:26" ht="31.5">
      <c r="A413" s="20" t="s">
        <v>300</v>
      </c>
      <c r="B413" s="5">
        <v>10</v>
      </c>
      <c r="C413" s="5" t="s">
        <v>329</v>
      </c>
      <c r="D413" s="5" t="s">
        <v>301</v>
      </c>
      <c r="E413" s="5" t="s">
        <v>343</v>
      </c>
      <c r="F413" s="32">
        <f>F414</f>
        <v>48285</v>
      </c>
      <c r="G413" s="32">
        <f>G414</f>
        <v>0</v>
      </c>
      <c r="H413" s="32">
        <f aca="true" t="shared" si="107" ref="H413:Z413">H414</f>
        <v>0</v>
      </c>
      <c r="I413" s="32">
        <f t="shared" si="107"/>
        <v>0</v>
      </c>
      <c r="J413" s="32">
        <f t="shared" si="107"/>
        <v>0</v>
      </c>
      <c r="K413" s="32">
        <f t="shared" si="107"/>
        <v>0</v>
      </c>
      <c r="L413" s="32">
        <f t="shared" si="107"/>
        <v>0</v>
      </c>
      <c r="M413" s="32">
        <f t="shared" si="107"/>
        <v>0</v>
      </c>
      <c r="N413" s="32">
        <f t="shared" si="107"/>
        <v>0</v>
      </c>
      <c r="O413" s="32">
        <f t="shared" si="107"/>
        <v>0</v>
      </c>
      <c r="P413" s="32">
        <f t="shared" si="107"/>
        <v>0</v>
      </c>
      <c r="Q413" s="32">
        <f t="shared" si="107"/>
        <v>0</v>
      </c>
      <c r="R413" s="32">
        <f t="shared" si="107"/>
        <v>0</v>
      </c>
      <c r="S413" s="32">
        <f t="shared" si="107"/>
        <v>0</v>
      </c>
      <c r="T413" s="32">
        <f t="shared" si="107"/>
        <v>0</v>
      </c>
      <c r="U413" s="32">
        <f t="shared" si="107"/>
        <v>0</v>
      </c>
      <c r="V413" s="32">
        <f t="shared" si="107"/>
        <v>-9388</v>
      </c>
      <c r="W413" s="32">
        <f t="shared" si="107"/>
        <v>0</v>
      </c>
      <c r="X413" s="32">
        <f t="shared" si="107"/>
        <v>0</v>
      </c>
      <c r="Y413" s="32">
        <f t="shared" si="107"/>
        <v>0</v>
      </c>
      <c r="Z413" s="32">
        <f t="shared" si="107"/>
        <v>38897</v>
      </c>
    </row>
    <row r="414" spans="1:26" ht="47.25">
      <c r="A414" s="20" t="s">
        <v>21</v>
      </c>
      <c r="B414" s="5">
        <v>10</v>
      </c>
      <c r="C414" s="5" t="s">
        <v>329</v>
      </c>
      <c r="D414" s="5" t="s">
        <v>301</v>
      </c>
      <c r="E414" s="5">
        <v>327</v>
      </c>
      <c r="F414" s="32">
        <v>48285</v>
      </c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>
        <v>-9388</v>
      </c>
      <c r="W414" s="32"/>
      <c r="X414" s="32"/>
      <c r="Y414" s="32"/>
      <c r="Z414" s="33">
        <f>SUM(F414,G414:Y414)</f>
        <v>38897</v>
      </c>
    </row>
    <row r="415" spans="1:26" s="9" customFormat="1" ht="31.5">
      <c r="A415" s="21" t="s">
        <v>302</v>
      </c>
      <c r="B415" s="30">
        <v>10</v>
      </c>
      <c r="C415" s="30" t="s">
        <v>328</v>
      </c>
      <c r="D415" s="30" t="s">
        <v>3</v>
      </c>
      <c r="E415" s="30" t="s">
        <v>343</v>
      </c>
      <c r="F415" s="31">
        <f aca="true" t="shared" si="108" ref="F415:Y415">F416+F424+F423</f>
        <v>346204</v>
      </c>
      <c r="G415" s="31">
        <f t="shared" si="108"/>
        <v>-4387</v>
      </c>
      <c r="H415" s="31">
        <f t="shared" si="108"/>
        <v>0</v>
      </c>
      <c r="I415" s="31">
        <f t="shared" si="108"/>
        <v>0</v>
      </c>
      <c r="J415" s="31">
        <f t="shared" si="108"/>
        <v>0</v>
      </c>
      <c r="K415" s="31">
        <f t="shared" si="108"/>
        <v>0</v>
      </c>
      <c r="L415" s="31">
        <f t="shared" si="108"/>
        <v>0</v>
      </c>
      <c r="M415" s="31">
        <f>M416+M424+M423</f>
        <v>0</v>
      </c>
      <c r="N415" s="31">
        <f>N416+N424+N423</f>
        <v>0</v>
      </c>
      <c r="O415" s="31">
        <f t="shared" si="108"/>
        <v>0</v>
      </c>
      <c r="P415" s="31">
        <f t="shared" si="108"/>
        <v>0</v>
      </c>
      <c r="Q415" s="31">
        <f t="shared" si="108"/>
        <v>0</v>
      </c>
      <c r="R415" s="31">
        <f>R416+R424+R423</f>
        <v>0</v>
      </c>
      <c r="S415" s="31">
        <f t="shared" si="108"/>
        <v>0</v>
      </c>
      <c r="T415" s="31">
        <f t="shared" si="108"/>
        <v>0</v>
      </c>
      <c r="U415" s="31">
        <f t="shared" si="108"/>
        <v>0</v>
      </c>
      <c r="V415" s="31">
        <f t="shared" si="108"/>
        <v>-128668</v>
      </c>
      <c r="W415" s="31">
        <f t="shared" si="108"/>
        <v>-12139</v>
      </c>
      <c r="X415" s="31">
        <f t="shared" si="108"/>
        <v>0</v>
      </c>
      <c r="Y415" s="31">
        <f t="shared" si="108"/>
        <v>0</v>
      </c>
      <c r="Z415" s="31">
        <f>Z416+Z424+Z423</f>
        <v>201010</v>
      </c>
    </row>
    <row r="416" spans="1:26" ht="31.5">
      <c r="A416" s="20" t="s">
        <v>163</v>
      </c>
      <c r="B416" s="5">
        <v>10</v>
      </c>
      <c r="C416" s="5" t="s">
        <v>328</v>
      </c>
      <c r="D416" s="5" t="s">
        <v>164</v>
      </c>
      <c r="E416" s="5" t="s">
        <v>343</v>
      </c>
      <c r="F416" s="32">
        <f>SUM(F417:F422)</f>
        <v>263939</v>
      </c>
      <c r="G416" s="32">
        <f>SUM(G417:G422)</f>
        <v>-4387</v>
      </c>
      <c r="H416" s="32">
        <f>SUM(H417:H422)</f>
        <v>0</v>
      </c>
      <c r="I416" s="32">
        <f aca="true" t="shared" si="109" ref="I416:Z416">SUM(I417:I422)</f>
        <v>0</v>
      </c>
      <c r="J416" s="32">
        <f t="shared" si="109"/>
        <v>0</v>
      </c>
      <c r="K416" s="32">
        <f t="shared" si="109"/>
        <v>0</v>
      </c>
      <c r="L416" s="32">
        <f t="shared" si="109"/>
        <v>0</v>
      </c>
      <c r="M416" s="32">
        <f>SUM(M417:M422)</f>
        <v>0</v>
      </c>
      <c r="N416" s="32">
        <f>SUM(N417:N422)</f>
        <v>0</v>
      </c>
      <c r="O416" s="32">
        <f t="shared" si="109"/>
        <v>0</v>
      </c>
      <c r="P416" s="32">
        <f t="shared" si="109"/>
        <v>0</v>
      </c>
      <c r="Q416" s="32">
        <f t="shared" si="109"/>
        <v>0</v>
      </c>
      <c r="R416" s="32">
        <f>SUM(R417:R422)</f>
        <v>0</v>
      </c>
      <c r="S416" s="32">
        <f t="shared" si="109"/>
        <v>0</v>
      </c>
      <c r="T416" s="32">
        <f t="shared" si="109"/>
        <v>0</v>
      </c>
      <c r="U416" s="32">
        <f t="shared" si="109"/>
        <v>0</v>
      </c>
      <c r="V416" s="32">
        <f>SUM(V417:V422)</f>
        <v>-128668</v>
      </c>
      <c r="W416" s="32">
        <f t="shared" si="109"/>
        <v>0</v>
      </c>
      <c r="X416" s="32">
        <f t="shared" si="109"/>
        <v>0</v>
      </c>
      <c r="Y416" s="32">
        <f t="shared" si="109"/>
        <v>0</v>
      </c>
      <c r="Z416" s="32">
        <f t="shared" si="109"/>
        <v>130884</v>
      </c>
    </row>
    <row r="417" spans="1:26" ht="94.5">
      <c r="A417" s="20" t="s">
        <v>327</v>
      </c>
      <c r="B417" s="5">
        <v>10</v>
      </c>
      <c r="C417" s="5" t="s">
        <v>328</v>
      </c>
      <c r="D417" s="5" t="s">
        <v>164</v>
      </c>
      <c r="E417" s="5" t="s">
        <v>354</v>
      </c>
      <c r="F417" s="32">
        <v>108973</v>
      </c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>
        <v>-108973</v>
      </c>
      <c r="W417" s="32"/>
      <c r="X417" s="32"/>
      <c r="Y417" s="32"/>
      <c r="Z417" s="33">
        <f>SUM(F417,G417:Y417)</f>
        <v>0</v>
      </c>
    </row>
    <row r="418" spans="1:26" ht="94.5" hidden="1">
      <c r="A418" s="20" t="s">
        <v>306</v>
      </c>
      <c r="B418" s="5">
        <v>10</v>
      </c>
      <c r="C418" s="5" t="s">
        <v>328</v>
      </c>
      <c r="D418" s="5" t="s">
        <v>164</v>
      </c>
      <c r="E418" s="5">
        <v>477</v>
      </c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3">
        <f>SUM(F418,G418:X418)</f>
        <v>0</v>
      </c>
    </row>
    <row r="419" spans="1:26" ht="78.75">
      <c r="A419" s="20" t="s">
        <v>307</v>
      </c>
      <c r="B419" s="5">
        <v>10</v>
      </c>
      <c r="C419" s="5" t="s">
        <v>328</v>
      </c>
      <c r="D419" s="5" t="s">
        <v>164</v>
      </c>
      <c r="E419" s="5">
        <v>563</v>
      </c>
      <c r="F419" s="32">
        <v>128390</v>
      </c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3">
        <f>SUM(F419,G419:Y419)</f>
        <v>128390</v>
      </c>
    </row>
    <row r="420" spans="1:26" ht="78.75">
      <c r="A420" s="20" t="s">
        <v>308</v>
      </c>
      <c r="B420" s="5">
        <v>10</v>
      </c>
      <c r="C420" s="5" t="s">
        <v>328</v>
      </c>
      <c r="D420" s="5" t="s">
        <v>164</v>
      </c>
      <c r="E420" s="5">
        <v>565</v>
      </c>
      <c r="F420" s="32">
        <v>2494</v>
      </c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3">
        <f>SUM(F420,G420:Y420)</f>
        <v>2494</v>
      </c>
    </row>
    <row r="421" spans="1:26" ht="61.5" customHeight="1">
      <c r="A421" s="20" t="s">
        <v>355</v>
      </c>
      <c r="B421" s="5">
        <v>10</v>
      </c>
      <c r="C421" s="5" t="s">
        <v>328</v>
      </c>
      <c r="D421" s="5" t="s">
        <v>164</v>
      </c>
      <c r="E421" s="5" t="s">
        <v>356</v>
      </c>
      <c r="F421" s="32">
        <v>7082</v>
      </c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>
        <v>-7082</v>
      </c>
      <c r="W421" s="32"/>
      <c r="X421" s="32"/>
      <c r="Y421" s="32"/>
      <c r="Z421" s="33">
        <f>SUM(F421,G421:Y421)</f>
        <v>0</v>
      </c>
    </row>
    <row r="422" spans="1:26" ht="113.25" customHeight="1">
      <c r="A422" s="25" t="s">
        <v>357</v>
      </c>
      <c r="B422" s="5">
        <v>10</v>
      </c>
      <c r="C422" s="5" t="s">
        <v>328</v>
      </c>
      <c r="D422" s="5" t="s">
        <v>164</v>
      </c>
      <c r="E422" s="5" t="s">
        <v>356</v>
      </c>
      <c r="F422" s="32">
        <v>17000</v>
      </c>
      <c r="G422" s="32">
        <v>-4387</v>
      </c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>
        <v>-12613</v>
      </c>
      <c r="W422" s="32"/>
      <c r="X422" s="32"/>
      <c r="Y422" s="32"/>
      <c r="Z422" s="33">
        <f>SUM(F422,G422:Y422)</f>
        <v>0</v>
      </c>
    </row>
    <row r="423" spans="1:26" ht="31.5">
      <c r="A423" s="20" t="s">
        <v>303</v>
      </c>
      <c r="B423" s="5">
        <v>10</v>
      </c>
      <c r="C423" s="5" t="s">
        <v>328</v>
      </c>
      <c r="D423" s="5" t="s">
        <v>46</v>
      </c>
      <c r="E423" s="5" t="s">
        <v>373</v>
      </c>
      <c r="F423" s="32">
        <v>12139</v>
      </c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>
        <v>-12139</v>
      </c>
      <c r="X423" s="32"/>
      <c r="Y423" s="32"/>
      <c r="Z423" s="33">
        <f>SUM(F423,G423:Y423)</f>
        <v>0</v>
      </c>
    </row>
    <row r="424" spans="1:26" ht="15.75">
      <c r="A424" s="20" t="s">
        <v>50</v>
      </c>
      <c r="B424" s="5">
        <v>10</v>
      </c>
      <c r="C424" s="5" t="s">
        <v>328</v>
      </c>
      <c r="D424" s="5" t="s">
        <v>51</v>
      </c>
      <c r="E424" s="5" t="s">
        <v>343</v>
      </c>
      <c r="F424" s="32">
        <f>F425+F426</f>
        <v>70126</v>
      </c>
      <c r="G424" s="32">
        <f aca="true" t="shared" si="110" ref="G424:Z424">G425+G426</f>
        <v>0</v>
      </c>
      <c r="H424" s="32">
        <f t="shared" si="110"/>
        <v>0</v>
      </c>
      <c r="I424" s="32">
        <f t="shared" si="110"/>
        <v>0</v>
      </c>
      <c r="J424" s="32">
        <f t="shared" si="110"/>
        <v>0</v>
      </c>
      <c r="K424" s="32">
        <f t="shared" si="110"/>
        <v>0</v>
      </c>
      <c r="L424" s="32">
        <f t="shared" si="110"/>
        <v>0</v>
      </c>
      <c r="M424" s="32">
        <f>M425+M426</f>
        <v>0</v>
      </c>
      <c r="N424" s="32">
        <f>N425+N426</f>
        <v>0</v>
      </c>
      <c r="O424" s="32">
        <f t="shared" si="110"/>
        <v>0</v>
      </c>
      <c r="P424" s="32">
        <f t="shared" si="110"/>
        <v>0</v>
      </c>
      <c r="Q424" s="32">
        <f t="shared" si="110"/>
        <v>0</v>
      </c>
      <c r="R424" s="32">
        <f>R425+R426</f>
        <v>0</v>
      </c>
      <c r="S424" s="32">
        <f t="shared" si="110"/>
        <v>0</v>
      </c>
      <c r="T424" s="32">
        <f t="shared" si="110"/>
        <v>0</v>
      </c>
      <c r="U424" s="32">
        <f t="shared" si="110"/>
        <v>0</v>
      </c>
      <c r="V424" s="32">
        <f t="shared" si="110"/>
        <v>0</v>
      </c>
      <c r="W424" s="32">
        <f t="shared" si="110"/>
        <v>0</v>
      </c>
      <c r="X424" s="32">
        <f t="shared" si="110"/>
        <v>0</v>
      </c>
      <c r="Y424" s="32">
        <f t="shared" si="110"/>
        <v>0</v>
      </c>
      <c r="Z424" s="32">
        <f t="shared" si="110"/>
        <v>70126</v>
      </c>
    </row>
    <row r="425" spans="1:26" ht="63">
      <c r="A425" s="20" t="s">
        <v>309</v>
      </c>
      <c r="B425" s="5">
        <v>10</v>
      </c>
      <c r="C425" s="5" t="s">
        <v>328</v>
      </c>
      <c r="D425" s="5" t="s">
        <v>51</v>
      </c>
      <c r="E425" s="5">
        <v>560</v>
      </c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3">
        <f>SUM(F425,G425:Y425)</f>
        <v>0</v>
      </c>
    </row>
    <row r="426" spans="1:26" ht="63">
      <c r="A426" s="20" t="s">
        <v>310</v>
      </c>
      <c r="B426" s="5">
        <v>10</v>
      </c>
      <c r="C426" s="5" t="s">
        <v>328</v>
      </c>
      <c r="D426" s="5" t="s">
        <v>51</v>
      </c>
      <c r="E426" s="5">
        <v>561</v>
      </c>
      <c r="F426" s="32">
        <v>70126</v>
      </c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3">
        <f>SUM(F426,G426:Y426)</f>
        <v>70126</v>
      </c>
    </row>
    <row r="427" spans="1:26" s="9" customFormat="1" ht="31.5">
      <c r="A427" s="21" t="s">
        <v>311</v>
      </c>
      <c r="B427" s="30">
        <v>10</v>
      </c>
      <c r="C427" s="30" t="s">
        <v>338</v>
      </c>
      <c r="D427" s="30" t="s">
        <v>3</v>
      </c>
      <c r="E427" s="30" t="s">
        <v>343</v>
      </c>
      <c r="F427" s="31">
        <f aca="true" t="shared" si="111" ref="F427:U427">F431+F428</f>
        <v>31668</v>
      </c>
      <c r="G427" s="31">
        <f t="shared" si="111"/>
        <v>0</v>
      </c>
      <c r="H427" s="31">
        <f t="shared" si="111"/>
        <v>0</v>
      </c>
      <c r="I427" s="31">
        <f t="shared" si="111"/>
        <v>0</v>
      </c>
      <c r="J427" s="31">
        <f t="shared" si="111"/>
        <v>0</v>
      </c>
      <c r="K427" s="31">
        <f t="shared" si="111"/>
        <v>0</v>
      </c>
      <c r="L427" s="31">
        <f t="shared" si="111"/>
        <v>0</v>
      </c>
      <c r="M427" s="31">
        <f>M431+M428</f>
        <v>0</v>
      </c>
      <c r="N427" s="31">
        <f>N431+N428</f>
        <v>0</v>
      </c>
      <c r="O427" s="31">
        <f t="shared" si="111"/>
        <v>0</v>
      </c>
      <c r="P427" s="31">
        <f t="shared" si="111"/>
        <v>0</v>
      </c>
      <c r="Q427" s="31">
        <f t="shared" si="111"/>
        <v>0</v>
      </c>
      <c r="R427" s="31">
        <f t="shared" si="111"/>
        <v>-6023</v>
      </c>
      <c r="S427" s="31">
        <f t="shared" si="111"/>
        <v>0</v>
      </c>
      <c r="T427" s="31">
        <f t="shared" si="111"/>
        <v>0</v>
      </c>
      <c r="U427" s="31">
        <f t="shared" si="111"/>
        <v>0</v>
      </c>
      <c r="V427" s="31">
        <f>V431+V428</f>
        <v>0</v>
      </c>
      <c r="W427" s="31">
        <f>W431+W428</f>
        <v>0</v>
      </c>
      <c r="X427" s="31">
        <f>X431+X428</f>
        <v>0</v>
      </c>
      <c r="Y427" s="31">
        <f>Y431+Y428</f>
        <v>0</v>
      </c>
      <c r="Z427" s="31">
        <f>Z431+Z428</f>
        <v>25645</v>
      </c>
    </row>
    <row r="428" spans="1:26" ht="47.25">
      <c r="A428" s="20" t="s">
        <v>312</v>
      </c>
      <c r="B428" s="5">
        <v>10</v>
      </c>
      <c r="C428" s="5" t="s">
        <v>338</v>
      </c>
      <c r="D428" s="5" t="s">
        <v>313</v>
      </c>
      <c r="E428" s="5" t="s">
        <v>343</v>
      </c>
      <c r="F428" s="32">
        <f aca="true" t="shared" si="112" ref="F428:Z428">F430</f>
        <v>31668</v>
      </c>
      <c r="G428" s="32">
        <f t="shared" si="112"/>
        <v>0</v>
      </c>
      <c r="H428" s="32">
        <f t="shared" si="112"/>
        <v>0</v>
      </c>
      <c r="I428" s="32">
        <f t="shared" si="112"/>
        <v>0</v>
      </c>
      <c r="J428" s="32">
        <f t="shared" si="112"/>
        <v>0</v>
      </c>
      <c r="K428" s="32">
        <f t="shared" si="112"/>
        <v>0</v>
      </c>
      <c r="L428" s="32">
        <f t="shared" si="112"/>
        <v>0</v>
      </c>
      <c r="M428" s="32">
        <f t="shared" si="112"/>
        <v>0</v>
      </c>
      <c r="N428" s="32">
        <f t="shared" si="112"/>
        <v>0</v>
      </c>
      <c r="O428" s="32">
        <f t="shared" si="112"/>
        <v>0</v>
      </c>
      <c r="P428" s="32">
        <f t="shared" si="112"/>
        <v>0</v>
      </c>
      <c r="Q428" s="32">
        <f t="shared" si="112"/>
        <v>0</v>
      </c>
      <c r="R428" s="32">
        <f t="shared" si="112"/>
        <v>-6023</v>
      </c>
      <c r="S428" s="32">
        <f t="shared" si="112"/>
        <v>0</v>
      </c>
      <c r="T428" s="32">
        <f t="shared" si="112"/>
        <v>0</v>
      </c>
      <c r="U428" s="32">
        <f t="shared" si="112"/>
        <v>0</v>
      </c>
      <c r="V428" s="32">
        <f t="shared" si="112"/>
        <v>-25645</v>
      </c>
      <c r="W428" s="32">
        <f t="shared" si="112"/>
        <v>0</v>
      </c>
      <c r="X428" s="32">
        <f t="shared" si="112"/>
        <v>0</v>
      </c>
      <c r="Y428" s="32">
        <f t="shared" si="112"/>
        <v>0</v>
      </c>
      <c r="Z428" s="32">
        <f t="shared" si="112"/>
        <v>0</v>
      </c>
    </row>
    <row r="429" spans="1:26" ht="110.25" hidden="1">
      <c r="A429" s="20" t="s">
        <v>314</v>
      </c>
      <c r="B429" s="5">
        <v>10</v>
      </c>
      <c r="C429" s="5" t="s">
        <v>338</v>
      </c>
      <c r="D429" s="5" t="s">
        <v>313</v>
      </c>
      <c r="E429" s="5">
        <v>480</v>
      </c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47.25">
      <c r="A430" s="20" t="s">
        <v>315</v>
      </c>
      <c r="B430" s="5">
        <v>10</v>
      </c>
      <c r="C430" s="5" t="s">
        <v>338</v>
      </c>
      <c r="D430" s="5" t="s">
        <v>316</v>
      </c>
      <c r="E430" s="5">
        <v>481</v>
      </c>
      <c r="F430" s="32">
        <v>31668</v>
      </c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>
        <v>-6023</v>
      </c>
      <c r="S430" s="32"/>
      <c r="T430" s="32"/>
      <c r="U430" s="32"/>
      <c r="V430" s="32">
        <v>-25645</v>
      </c>
      <c r="W430" s="32"/>
      <c r="X430" s="32"/>
      <c r="Y430" s="32"/>
      <c r="Z430" s="33">
        <f>SUM(F430,G430:Y430)</f>
        <v>0</v>
      </c>
    </row>
    <row r="431" spans="1:26" ht="47.25">
      <c r="A431" s="20" t="s">
        <v>312</v>
      </c>
      <c r="B431" s="5">
        <v>10</v>
      </c>
      <c r="C431" s="5" t="s">
        <v>338</v>
      </c>
      <c r="D431" s="5" t="s">
        <v>313</v>
      </c>
      <c r="E431" s="5" t="s">
        <v>343</v>
      </c>
      <c r="F431" s="32">
        <f>F433</f>
        <v>0</v>
      </c>
      <c r="G431" s="32">
        <f>G433</f>
        <v>0</v>
      </c>
      <c r="H431" s="32">
        <f>H433</f>
        <v>0</v>
      </c>
      <c r="I431" s="32">
        <f aca="true" t="shared" si="113" ref="I431:Z431">I433</f>
        <v>0</v>
      </c>
      <c r="J431" s="32">
        <f t="shared" si="113"/>
        <v>0</v>
      </c>
      <c r="K431" s="32">
        <f t="shared" si="113"/>
        <v>0</v>
      </c>
      <c r="L431" s="32">
        <f t="shared" si="113"/>
        <v>0</v>
      </c>
      <c r="M431" s="32">
        <f>M433</f>
        <v>0</v>
      </c>
      <c r="N431" s="32">
        <f>N433</f>
        <v>0</v>
      </c>
      <c r="O431" s="32">
        <f t="shared" si="113"/>
        <v>0</v>
      </c>
      <c r="P431" s="32">
        <f t="shared" si="113"/>
        <v>0</v>
      </c>
      <c r="Q431" s="32">
        <f t="shared" si="113"/>
        <v>0</v>
      </c>
      <c r="R431" s="32">
        <f>R433</f>
        <v>0</v>
      </c>
      <c r="S431" s="32">
        <f t="shared" si="113"/>
        <v>0</v>
      </c>
      <c r="T431" s="32">
        <f t="shared" si="113"/>
        <v>0</v>
      </c>
      <c r="U431" s="32">
        <f t="shared" si="113"/>
        <v>0</v>
      </c>
      <c r="V431" s="32">
        <f>V433</f>
        <v>25645</v>
      </c>
      <c r="W431" s="32">
        <f t="shared" si="113"/>
        <v>0</v>
      </c>
      <c r="X431" s="32">
        <f t="shared" si="113"/>
        <v>0</v>
      </c>
      <c r="Y431" s="32">
        <f t="shared" si="113"/>
        <v>0</v>
      </c>
      <c r="Z431" s="32">
        <f t="shared" si="113"/>
        <v>25645</v>
      </c>
    </row>
    <row r="432" spans="1:26" ht="110.25" hidden="1">
      <c r="A432" s="20" t="s">
        <v>314</v>
      </c>
      <c r="B432" s="5">
        <v>10</v>
      </c>
      <c r="C432" s="5" t="s">
        <v>338</v>
      </c>
      <c r="D432" s="5" t="s">
        <v>313</v>
      </c>
      <c r="E432" s="5">
        <v>480</v>
      </c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31.5">
      <c r="A433" s="20" t="s">
        <v>403</v>
      </c>
      <c r="B433" s="5">
        <v>10</v>
      </c>
      <c r="C433" s="5" t="s">
        <v>338</v>
      </c>
      <c r="D433" s="5" t="s">
        <v>316</v>
      </c>
      <c r="E433" s="5" t="s">
        <v>402</v>
      </c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>
        <v>25645</v>
      </c>
      <c r="W433" s="32"/>
      <c r="X433" s="32"/>
      <c r="Y433" s="32"/>
      <c r="Z433" s="33">
        <f>SUM(F433,G433:Y433)</f>
        <v>25645</v>
      </c>
    </row>
    <row r="434" spans="1:26" s="9" customFormat="1" ht="31.5">
      <c r="A434" s="21" t="s">
        <v>317</v>
      </c>
      <c r="B434" s="30">
        <v>10</v>
      </c>
      <c r="C434" s="30" t="s">
        <v>334</v>
      </c>
      <c r="D434" s="30" t="s">
        <v>3</v>
      </c>
      <c r="E434" s="30" t="s">
        <v>343</v>
      </c>
      <c r="F434" s="31">
        <f>F435+F450+F453+F456</f>
        <v>57329</v>
      </c>
      <c r="G434" s="31">
        <f>G435+G450+G453+G456</f>
        <v>19</v>
      </c>
      <c r="H434" s="31">
        <f>H435+H450+H453+H456</f>
        <v>0</v>
      </c>
      <c r="I434" s="31">
        <f>I435+I450+I453+I456</f>
        <v>0</v>
      </c>
      <c r="J434" s="31">
        <f aca="true" t="shared" si="114" ref="J434:Z434">J435+J450+J453+J456</f>
        <v>0</v>
      </c>
      <c r="K434" s="31">
        <f t="shared" si="114"/>
        <v>0</v>
      </c>
      <c r="L434" s="31">
        <f t="shared" si="114"/>
        <v>0</v>
      </c>
      <c r="M434" s="31">
        <f>M435+M450+M453+M456</f>
        <v>0</v>
      </c>
      <c r="N434" s="31">
        <f>N435+N450+N453+N456</f>
        <v>0</v>
      </c>
      <c r="O434" s="31">
        <f t="shared" si="114"/>
        <v>0</v>
      </c>
      <c r="P434" s="31">
        <f t="shared" si="114"/>
        <v>0</v>
      </c>
      <c r="Q434" s="31">
        <f t="shared" si="114"/>
        <v>0</v>
      </c>
      <c r="R434" s="31">
        <f>R435+R450+R453+R456</f>
        <v>0</v>
      </c>
      <c r="S434" s="31">
        <f t="shared" si="114"/>
        <v>0</v>
      </c>
      <c r="T434" s="31">
        <f t="shared" si="114"/>
        <v>0</v>
      </c>
      <c r="U434" s="31">
        <f t="shared" si="114"/>
        <v>0</v>
      </c>
      <c r="V434" s="31">
        <f t="shared" si="114"/>
        <v>19679</v>
      </c>
      <c r="W434" s="31">
        <f t="shared" si="114"/>
        <v>12139</v>
      </c>
      <c r="X434" s="31">
        <f t="shared" si="114"/>
        <v>0</v>
      </c>
      <c r="Y434" s="31">
        <f t="shared" si="114"/>
        <v>60</v>
      </c>
      <c r="Z434" s="31">
        <f t="shared" si="114"/>
        <v>89226</v>
      </c>
    </row>
    <row r="435" spans="1:26" ht="31.5">
      <c r="A435" s="20" t="s">
        <v>9</v>
      </c>
      <c r="B435" s="5">
        <v>10</v>
      </c>
      <c r="C435" s="5" t="s">
        <v>334</v>
      </c>
      <c r="D435" s="5" t="s">
        <v>10</v>
      </c>
      <c r="E435" s="5" t="s">
        <v>343</v>
      </c>
      <c r="F435" s="32">
        <f>F436</f>
        <v>27689</v>
      </c>
      <c r="G435" s="32">
        <f>G436</f>
        <v>0</v>
      </c>
      <c r="H435" s="32">
        <f aca="true" t="shared" si="115" ref="H435:Z435">H436</f>
        <v>0</v>
      </c>
      <c r="I435" s="32">
        <f t="shared" si="115"/>
        <v>0</v>
      </c>
      <c r="J435" s="32">
        <f t="shared" si="115"/>
        <v>0</v>
      </c>
      <c r="K435" s="32">
        <f t="shared" si="115"/>
        <v>0</v>
      </c>
      <c r="L435" s="32">
        <f t="shared" si="115"/>
        <v>0</v>
      </c>
      <c r="M435" s="32">
        <f t="shared" si="115"/>
        <v>0</v>
      </c>
      <c r="N435" s="32">
        <f t="shared" si="115"/>
        <v>0</v>
      </c>
      <c r="O435" s="32">
        <f t="shared" si="115"/>
        <v>0</v>
      </c>
      <c r="P435" s="32">
        <f t="shared" si="115"/>
        <v>0</v>
      </c>
      <c r="Q435" s="32">
        <f t="shared" si="115"/>
        <v>0</v>
      </c>
      <c r="R435" s="32">
        <f t="shared" si="115"/>
        <v>0</v>
      </c>
      <c r="S435" s="32">
        <f t="shared" si="115"/>
        <v>0</v>
      </c>
      <c r="T435" s="32">
        <f t="shared" si="115"/>
        <v>0</v>
      </c>
      <c r="U435" s="32">
        <f t="shared" si="115"/>
        <v>0</v>
      </c>
      <c r="V435" s="32">
        <f t="shared" si="115"/>
        <v>0</v>
      </c>
      <c r="W435" s="32">
        <f t="shared" si="115"/>
        <v>0</v>
      </c>
      <c r="X435" s="32">
        <f t="shared" si="115"/>
        <v>0</v>
      </c>
      <c r="Y435" s="32">
        <f t="shared" si="115"/>
        <v>0</v>
      </c>
      <c r="Z435" s="32">
        <f t="shared" si="115"/>
        <v>27689</v>
      </c>
    </row>
    <row r="436" spans="1:26" ht="15.75">
      <c r="A436" s="20" t="s">
        <v>11</v>
      </c>
      <c r="B436" s="5">
        <v>10</v>
      </c>
      <c r="C436" s="5" t="s">
        <v>334</v>
      </c>
      <c r="D436" s="5" t="s">
        <v>10</v>
      </c>
      <c r="E436" s="5" t="s">
        <v>344</v>
      </c>
      <c r="F436" s="32">
        <v>27689</v>
      </c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3">
        <f>SUM(F436,G436:Y436)</f>
        <v>27689</v>
      </c>
    </row>
    <row r="437" spans="1:26" ht="63" hidden="1">
      <c r="A437" s="20" t="s">
        <v>318</v>
      </c>
      <c r="B437" s="5">
        <v>10</v>
      </c>
      <c r="C437" s="5" t="s">
        <v>334</v>
      </c>
      <c r="D437" s="5" t="s">
        <v>319</v>
      </c>
      <c r="E437" s="5">
        <v>0</v>
      </c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31.5" hidden="1">
      <c r="A438" s="20" t="s">
        <v>40</v>
      </c>
      <c r="B438" s="5">
        <v>10</v>
      </c>
      <c r="C438" s="5" t="s">
        <v>334</v>
      </c>
      <c r="D438" s="5" t="s">
        <v>319</v>
      </c>
      <c r="E438" s="5">
        <v>213</v>
      </c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78.75" hidden="1">
      <c r="A439" s="20" t="s">
        <v>117</v>
      </c>
      <c r="B439" s="5">
        <v>10</v>
      </c>
      <c r="C439" s="5" t="s">
        <v>334</v>
      </c>
      <c r="D439" s="5" t="s">
        <v>118</v>
      </c>
      <c r="E439" s="5">
        <v>0</v>
      </c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31.5" hidden="1">
      <c r="A440" s="20" t="s">
        <v>40</v>
      </c>
      <c r="B440" s="5">
        <v>10</v>
      </c>
      <c r="C440" s="5" t="s">
        <v>334</v>
      </c>
      <c r="D440" s="5" t="s">
        <v>118</v>
      </c>
      <c r="E440" s="5">
        <v>213</v>
      </c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47.25" hidden="1">
      <c r="A441" s="20" t="s">
        <v>290</v>
      </c>
      <c r="B441" s="5">
        <v>10</v>
      </c>
      <c r="C441" s="5" t="s">
        <v>334</v>
      </c>
      <c r="D441" s="5" t="s">
        <v>291</v>
      </c>
      <c r="E441" s="5">
        <v>0</v>
      </c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31.5" hidden="1">
      <c r="A442" s="20" t="s">
        <v>320</v>
      </c>
      <c r="B442" s="5">
        <v>10</v>
      </c>
      <c r="C442" s="5" t="s">
        <v>334</v>
      </c>
      <c r="D442" s="5" t="s">
        <v>321</v>
      </c>
      <c r="E442" s="5">
        <v>0</v>
      </c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31.5" hidden="1">
      <c r="A443" s="20" t="s">
        <v>40</v>
      </c>
      <c r="B443" s="5">
        <v>10</v>
      </c>
      <c r="C443" s="5" t="s">
        <v>334</v>
      </c>
      <c r="D443" s="5">
        <v>1001301</v>
      </c>
      <c r="E443" s="5">
        <v>213</v>
      </c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5.75" hidden="1">
      <c r="A444" s="20" t="s">
        <v>322</v>
      </c>
      <c r="B444" s="5">
        <v>10</v>
      </c>
      <c r="C444" s="5" t="s">
        <v>334</v>
      </c>
      <c r="D444" s="5" t="s">
        <v>323</v>
      </c>
      <c r="E444" s="5">
        <v>0</v>
      </c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31.5" hidden="1">
      <c r="A445" s="20" t="s">
        <v>40</v>
      </c>
      <c r="B445" s="5">
        <v>10</v>
      </c>
      <c r="C445" s="5" t="s">
        <v>334</v>
      </c>
      <c r="D445" s="5" t="s">
        <v>323</v>
      </c>
      <c r="E445" s="5">
        <v>213</v>
      </c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63" hidden="1">
      <c r="A446" s="20" t="s">
        <v>135</v>
      </c>
      <c r="B446" s="5">
        <v>10</v>
      </c>
      <c r="C446" s="5" t="s">
        <v>334</v>
      </c>
      <c r="D446" s="5" t="s">
        <v>134</v>
      </c>
      <c r="E446" s="5">
        <v>567</v>
      </c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63" hidden="1">
      <c r="A447" s="20" t="s">
        <v>135</v>
      </c>
      <c r="B447" s="5">
        <v>10</v>
      </c>
      <c r="C447" s="5" t="s">
        <v>334</v>
      </c>
      <c r="D447" s="5" t="s">
        <v>83</v>
      </c>
      <c r="E447" s="5">
        <v>567</v>
      </c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31.5" hidden="1">
      <c r="A448" s="20" t="s">
        <v>41</v>
      </c>
      <c r="B448" s="5">
        <v>10</v>
      </c>
      <c r="C448" s="5" t="s">
        <v>334</v>
      </c>
      <c r="D448" s="5" t="s">
        <v>42</v>
      </c>
      <c r="E448" s="5">
        <v>0</v>
      </c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31.5" hidden="1">
      <c r="A449" s="20" t="s">
        <v>43</v>
      </c>
      <c r="B449" s="5">
        <v>10</v>
      </c>
      <c r="C449" s="5" t="s">
        <v>334</v>
      </c>
      <c r="D449" s="5" t="s">
        <v>44</v>
      </c>
      <c r="E449" s="5">
        <v>214</v>
      </c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31.5">
      <c r="A450" s="20" t="s">
        <v>304</v>
      </c>
      <c r="B450" s="5">
        <v>10</v>
      </c>
      <c r="C450" s="5" t="s">
        <v>334</v>
      </c>
      <c r="D450" s="5" t="s">
        <v>305</v>
      </c>
      <c r="E450" s="5" t="s">
        <v>343</v>
      </c>
      <c r="F450" s="32">
        <f>F451+F452</f>
        <v>4448</v>
      </c>
      <c r="G450" s="32">
        <f>G451+G452</f>
        <v>19</v>
      </c>
      <c r="H450" s="32">
        <f>H451+H452</f>
        <v>0</v>
      </c>
      <c r="I450" s="32">
        <f aca="true" t="shared" si="116" ref="I450:Z450">I451+I452</f>
        <v>0</v>
      </c>
      <c r="J450" s="32">
        <f t="shared" si="116"/>
        <v>0</v>
      </c>
      <c r="K450" s="32">
        <f t="shared" si="116"/>
        <v>0</v>
      </c>
      <c r="L450" s="32">
        <f t="shared" si="116"/>
        <v>0</v>
      </c>
      <c r="M450" s="32">
        <f>M451+M452</f>
        <v>0</v>
      </c>
      <c r="N450" s="32">
        <f>N451+N452</f>
        <v>0</v>
      </c>
      <c r="O450" s="32">
        <f t="shared" si="116"/>
        <v>0</v>
      </c>
      <c r="P450" s="32">
        <f t="shared" si="116"/>
        <v>0</v>
      </c>
      <c r="Q450" s="32">
        <f t="shared" si="116"/>
        <v>0</v>
      </c>
      <c r="R450" s="32">
        <f>R451+R452</f>
        <v>0</v>
      </c>
      <c r="S450" s="32">
        <f t="shared" si="116"/>
        <v>0</v>
      </c>
      <c r="T450" s="32">
        <f t="shared" si="116"/>
        <v>0</v>
      </c>
      <c r="U450" s="32">
        <f t="shared" si="116"/>
        <v>0</v>
      </c>
      <c r="V450" s="32">
        <f>V451+V452</f>
        <v>22362</v>
      </c>
      <c r="W450" s="32">
        <f t="shared" si="116"/>
        <v>0</v>
      </c>
      <c r="X450" s="32">
        <f t="shared" si="116"/>
        <v>0</v>
      </c>
      <c r="Y450" s="32">
        <f t="shared" si="116"/>
        <v>60</v>
      </c>
      <c r="Z450" s="32">
        <f t="shared" si="116"/>
        <v>26889</v>
      </c>
    </row>
    <row r="451" spans="1:26" ht="31.5">
      <c r="A451" s="20" t="s">
        <v>303</v>
      </c>
      <c r="B451" s="5">
        <v>10</v>
      </c>
      <c r="C451" s="5" t="s">
        <v>334</v>
      </c>
      <c r="D451" s="5" t="s">
        <v>305</v>
      </c>
      <c r="E451" s="5">
        <v>482</v>
      </c>
      <c r="F451" s="32">
        <v>2795</v>
      </c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>
        <v>-2795</v>
      </c>
      <c r="W451" s="32"/>
      <c r="X451" s="32"/>
      <c r="Y451" s="32"/>
      <c r="Z451" s="33">
        <f>SUM(F451,G451:Y451)</f>
        <v>0</v>
      </c>
    </row>
    <row r="452" spans="1:26" ht="15.75">
      <c r="A452" s="20" t="s">
        <v>324</v>
      </c>
      <c r="B452" s="5">
        <v>10</v>
      </c>
      <c r="C452" s="5" t="s">
        <v>334</v>
      </c>
      <c r="D452" s="5" t="s">
        <v>305</v>
      </c>
      <c r="E452" s="5">
        <v>483</v>
      </c>
      <c r="F452" s="32">
        <v>1653</v>
      </c>
      <c r="G452" s="32">
        <v>19</v>
      </c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>
        <v>25157</v>
      </c>
      <c r="W452" s="32"/>
      <c r="X452" s="32"/>
      <c r="Y452" s="32">
        <v>60</v>
      </c>
      <c r="Z452" s="33">
        <f>SUM(F452,G452:Y452)</f>
        <v>26889</v>
      </c>
    </row>
    <row r="453" spans="1:26" ht="47.25">
      <c r="A453" s="20" t="s">
        <v>325</v>
      </c>
      <c r="B453" s="5">
        <v>10</v>
      </c>
      <c r="C453" s="5" t="s">
        <v>334</v>
      </c>
      <c r="D453" s="5" t="s">
        <v>326</v>
      </c>
      <c r="E453" s="5" t="s">
        <v>343</v>
      </c>
      <c r="F453" s="33">
        <f aca="true" t="shared" si="117" ref="F453:Y453">F454+F455</f>
        <v>25132</v>
      </c>
      <c r="G453" s="33">
        <f t="shared" si="117"/>
        <v>0</v>
      </c>
      <c r="H453" s="33">
        <f t="shared" si="117"/>
        <v>0</v>
      </c>
      <c r="I453" s="33">
        <f t="shared" si="117"/>
        <v>0</v>
      </c>
      <c r="J453" s="33">
        <f t="shared" si="117"/>
        <v>0</v>
      </c>
      <c r="K453" s="33">
        <f t="shared" si="117"/>
        <v>0</v>
      </c>
      <c r="L453" s="33">
        <f t="shared" si="117"/>
        <v>0</v>
      </c>
      <c r="M453" s="33">
        <f>M454+M455</f>
        <v>0</v>
      </c>
      <c r="N453" s="33">
        <f>N454+N455</f>
        <v>0</v>
      </c>
      <c r="O453" s="33">
        <f t="shared" si="117"/>
        <v>0</v>
      </c>
      <c r="P453" s="33">
        <f t="shared" si="117"/>
        <v>0</v>
      </c>
      <c r="Q453" s="33">
        <f t="shared" si="117"/>
        <v>0</v>
      </c>
      <c r="R453" s="33">
        <f>R454+R455</f>
        <v>0</v>
      </c>
      <c r="S453" s="33">
        <f t="shared" si="117"/>
        <v>0</v>
      </c>
      <c r="T453" s="33">
        <f t="shared" si="117"/>
        <v>0</v>
      </c>
      <c r="U453" s="33">
        <f t="shared" si="117"/>
        <v>0</v>
      </c>
      <c r="V453" s="33">
        <f t="shared" si="117"/>
        <v>-2683</v>
      </c>
      <c r="W453" s="33">
        <f t="shared" si="117"/>
        <v>12139</v>
      </c>
      <c r="X453" s="33">
        <f t="shared" si="117"/>
        <v>0</v>
      </c>
      <c r="Y453" s="33">
        <f t="shared" si="117"/>
        <v>0</v>
      </c>
      <c r="Z453" s="33">
        <f>Z454+Z455</f>
        <v>34588</v>
      </c>
    </row>
    <row r="454" spans="1:26" ht="31.5">
      <c r="A454" s="20" t="s">
        <v>303</v>
      </c>
      <c r="B454" s="5">
        <v>10</v>
      </c>
      <c r="C454" s="5" t="s">
        <v>334</v>
      </c>
      <c r="D454" s="5" t="s">
        <v>326</v>
      </c>
      <c r="E454" s="5">
        <v>482</v>
      </c>
      <c r="F454" s="32">
        <v>6827</v>
      </c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>
        <v>3009</v>
      </c>
      <c r="W454" s="32"/>
      <c r="X454" s="32"/>
      <c r="Y454" s="32"/>
      <c r="Z454" s="33">
        <f>SUM(F454,G454:Y454)</f>
        <v>9836</v>
      </c>
    </row>
    <row r="455" spans="1:26" ht="15.75">
      <c r="A455" s="20" t="s">
        <v>324</v>
      </c>
      <c r="B455" s="5">
        <v>10</v>
      </c>
      <c r="C455" s="5" t="s">
        <v>334</v>
      </c>
      <c r="D455" s="5" t="s">
        <v>326</v>
      </c>
      <c r="E455" s="5">
        <v>483</v>
      </c>
      <c r="F455" s="32">
        <v>18305</v>
      </c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>
        <v>-5692</v>
      </c>
      <c r="W455" s="32">
        <v>12139</v>
      </c>
      <c r="X455" s="32"/>
      <c r="Y455" s="32"/>
      <c r="Z455" s="33">
        <f>SUM(F455,G455:Y455)</f>
        <v>24752</v>
      </c>
    </row>
    <row r="456" spans="1:26" ht="31.5">
      <c r="A456" s="20" t="s">
        <v>52</v>
      </c>
      <c r="B456" s="5">
        <v>10</v>
      </c>
      <c r="C456" s="5" t="s">
        <v>334</v>
      </c>
      <c r="D456" s="5" t="s">
        <v>53</v>
      </c>
      <c r="E456" s="5" t="s">
        <v>343</v>
      </c>
      <c r="F456" s="33">
        <f aca="true" t="shared" si="118" ref="F456:Y456">F457+F458</f>
        <v>60</v>
      </c>
      <c r="G456" s="33">
        <f t="shared" si="118"/>
        <v>0</v>
      </c>
      <c r="H456" s="33">
        <f t="shared" si="118"/>
        <v>0</v>
      </c>
      <c r="I456" s="33">
        <f t="shared" si="118"/>
        <v>0</v>
      </c>
      <c r="J456" s="33">
        <f t="shared" si="118"/>
        <v>0</v>
      </c>
      <c r="K456" s="33">
        <f t="shared" si="118"/>
        <v>0</v>
      </c>
      <c r="L456" s="33">
        <f t="shared" si="118"/>
        <v>0</v>
      </c>
      <c r="M456" s="33">
        <f>M457+M458</f>
        <v>0</v>
      </c>
      <c r="N456" s="33">
        <f>N457+N458</f>
        <v>0</v>
      </c>
      <c r="O456" s="33">
        <f t="shared" si="118"/>
        <v>0</v>
      </c>
      <c r="P456" s="33">
        <f t="shared" si="118"/>
        <v>0</v>
      </c>
      <c r="Q456" s="33">
        <f t="shared" si="118"/>
        <v>0</v>
      </c>
      <c r="R456" s="33">
        <f>R457+R458</f>
        <v>0</v>
      </c>
      <c r="S456" s="33">
        <f t="shared" si="118"/>
        <v>0</v>
      </c>
      <c r="T456" s="33">
        <f t="shared" si="118"/>
        <v>0</v>
      </c>
      <c r="U456" s="33">
        <f t="shared" si="118"/>
        <v>0</v>
      </c>
      <c r="V456" s="33">
        <f t="shared" si="118"/>
        <v>0</v>
      </c>
      <c r="W456" s="33">
        <f t="shared" si="118"/>
        <v>0</v>
      </c>
      <c r="X456" s="33">
        <f t="shared" si="118"/>
        <v>0</v>
      </c>
      <c r="Y456" s="33">
        <f t="shared" si="118"/>
        <v>0</v>
      </c>
      <c r="Z456" s="33">
        <f>Z457+Z458</f>
        <v>60</v>
      </c>
    </row>
    <row r="457" spans="1:26" ht="31.5" hidden="1">
      <c r="A457" s="20" t="s">
        <v>40</v>
      </c>
      <c r="B457" s="5">
        <v>10</v>
      </c>
      <c r="C457" s="5" t="s">
        <v>334</v>
      </c>
      <c r="D457" s="5" t="s">
        <v>53</v>
      </c>
      <c r="E457" s="5">
        <v>213</v>
      </c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31.5">
      <c r="A458" s="20" t="s">
        <v>303</v>
      </c>
      <c r="B458" s="5">
        <v>10</v>
      </c>
      <c r="C458" s="5" t="s">
        <v>334</v>
      </c>
      <c r="D458" s="5" t="s">
        <v>53</v>
      </c>
      <c r="E458" s="5">
        <v>482</v>
      </c>
      <c r="F458" s="32">
        <v>60</v>
      </c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3">
        <f>SUM(F458,G458:Y458)</f>
        <v>60</v>
      </c>
    </row>
    <row r="459" spans="1:26" ht="22.5" customHeight="1">
      <c r="A459" s="26" t="s">
        <v>364</v>
      </c>
      <c r="B459" s="35"/>
      <c r="C459" s="35"/>
      <c r="D459" s="35"/>
      <c r="E459" s="35"/>
      <c r="F459" s="29">
        <f aca="true" t="shared" si="119" ref="F459:Z459">F17+F53+F60+F99+F176+F205+F254+F298+F370+F404</f>
        <v>4145552</v>
      </c>
      <c r="G459" s="29">
        <f t="shared" si="119"/>
        <v>58679</v>
      </c>
      <c r="H459" s="29">
        <f t="shared" si="119"/>
        <v>69500</v>
      </c>
      <c r="I459" s="29">
        <f t="shared" si="119"/>
        <v>0</v>
      </c>
      <c r="J459" s="29">
        <f t="shared" si="119"/>
        <v>0</v>
      </c>
      <c r="K459" s="29">
        <f t="shared" si="119"/>
        <v>223</v>
      </c>
      <c r="L459" s="29">
        <f t="shared" si="119"/>
        <v>228</v>
      </c>
      <c r="M459" s="29">
        <f t="shared" si="119"/>
        <v>100</v>
      </c>
      <c r="N459" s="29">
        <f t="shared" si="119"/>
        <v>-551</v>
      </c>
      <c r="O459" s="29">
        <f t="shared" si="119"/>
        <v>29000</v>
      </c>
      <c r="P459" s="29">
        <f t="shared" si="119"/>
        <v>1500</v>
      </c>
      <c r="Q459" s="29">
        <f t="shared" si="119"/>
        <v>508</v>
      </c>
      <c r="R459" s="29">
        <f t="shared" si="119"/>
        <v>0</v>
      </c>
      <c r="S459" s="29">
        <f t="shared" si="119"/>
        <v>0</v>
      </c>
      <c r="T459" s="29">
        <f t="shared" si="119"/>
        <v>0</v>
      </c>
      <c r="U459" s="29">
        <f t="shared" si="119"/>
        <v>0</v>
      </c>
      <c r="V459" s="29">
        <f t="shared" si="119"/>
        <v>0</v>
      </c>
      <c r="W459" s="29">
        <f t="shared" si="119"/>
        <v>0</v>
      </c>
      <c r="X459" s="29">
        <f t="shared" si="119"/>
        <v>0</v>
      </c>
      <c r="Y459" s="29">
        <f t="shared" si="119"/>
        <v>8666</v>
      </c>
      <c r="Z459" s="29">
        <f t="shared" si="119"/>
        <v>4313405</v>
      </c>
    </row>
    <row r="460" ht="16.5">
      <c r="A460" s="27"/>
    </row>
    <row r="461" ht="16.5">
      <c r="A461" s="27"/>
    </row>
    <row r="462" ht="16.5">
      <c r="A462" s="15"/>
    </row>
    <row r="463" ht="16.5">
      <c r="A463" s="15"/>
    </row>
    <row r="464" ht="16.5">
      <c r="A464" s="15"/>
    </row>
    <row r="465" ht="16.5">
      <c r="A465" s="15"/>
    </row>
    <row r="466" ht="16.5">
      <c r="A466" s="15"/>
    </row>
    <row r="467" ht="16.5">
      <c r="A467" s="15"/>
    </row>
    <row r="468" ht="16.5">
      <c r="A468" s="15"/>
    </row>
    <row r="469" ht="16.5">
      <c r="A469" s="15"/>
    </row>
    <row r="470" ht="16.5">
      <c r="A470" s="15"/>
    </row>
    <row r="471" ht="16.5">
      <c r="A471" s="15"/>
    </row>
    <row r="472" ht="16.5">
      <c r="A472" s="15"/>
    </row>
    <row r="473" ht="16.5">
      <c r="A473" s="15"/>
    </row>
    <row r="474" ht="16.5">
      <c r="A474" s="15"/>
    </row>
    <row r="475" ht="16.5">
      <c r="A475" s="15"/>
    </row>
    <row r="476" ht="16.5">
      <c r="A476" s="15"/>
    </row>
    <row r="477" ht="16.5">
      <c r="A477" s="15"/>
    </row>
    <row r="478" ht="16.5">
      <c r="A478" s="15"/>
    </row>
    <row r="479" ht="16.5">
      <c r="A479" s="15"/>
    </row>
    <row r="480" ht="16.5">
      <c r="A480" s="15"/>
    </row>
    <row r="481" ht="16.5">
      <c r="A481" s="15"/>
    </row>
    <row r="482" ht="16.5">
      <c r="A482" s="15"/>
    </row>
    <row r="483" ht="16.5">
      <c r="A483" s="15"/>
    </row>
    <row r="484" ht="16.5">
      <c r="A484" s="15"/>
    </row>
    <row r="485" ht="16.5">
      <c r="A485" s="15"/>
    </row>
    <row r="486" ht="16.5">
      <c r="A486" s="15"/>
    </row>
    <row r="487" ht="16.5">
      <c r="A487" s="15"/>
    </row>
    <row r="488" ht="16.5">
      <c r="A488" s="15"/>
    </row>
    <row r="489" ht="16.5">
      <c r="A489" s="15"/>
    </row>
    <row r="490" ht="16.5">
      <c r="A490" s="15"/>
    </row>
    <row r="491" ht="16.5">
      <c r="A491" s="15"/>
    </row>
    <row r="492" ht="16.5">
      <c r="A492" s="15"/>
    </row>
    <row r="493" ht="16.5">
      <c r="A493" s="15"/>
    </row>
    <row r="494" ht="16.5">
      <c r="A494" s="15"/>
    </row>
    <row r="495" ht="16.5">
      <c r="A495" s="15"/>
    </row>
    <row r="496" ht="16.5">
      <c r="A496" s="15"/>
    </row>
    <row r="497" ht="16.5">
      <c r="A497" s="15"/>
    </row>
    <row r="498" ht="16.5">
      <c r="A498" s="15"/>
    </row>
    <row r="499" ht="16.5">
      <c r="A499" s="15"/>
    </row>
    <row r="500" ht="16.5">
      <c r="A500" s="15"/>
    </row>
    <row r="501" ht="16.5">
      <c r="A501" s="15"/>
    </row>
    <row r="502" ht="16.5">
      <c r="A502" s="15"/>
    </row>
    <row r="503" ht="16.5">
      <c r="A503" s="15"/>
    </row>
    <row r="504" ht="16.5">
      <c r="A504" s="15"/>
    </row>
    <row r="505" ht="16.5">
      <c r="A505" s="15"/>
    </row>
    <row r="506" ht="16.5">
      <c r="A506" s="15"/>
    </row>
    <row r="507" ht="16.5">
      <c r="A507" s="15"/>
    </row>
    <row r="508" ht="16.5">
      <c r="A508" s="15"/>
    </row>
    <row r="509" ht="16.5">
      <c r="A509" s="15"/>
    </row>
    <row r="510" ht="16.5">
      <c r="A510" s="15"/>
    </row>
    <row r="511" ht="16.5">
      <c r="A511" s="15"/>
    </row>
    <row r="512" ht="16.5">
      <c r="A512" s="15"/>
    </row>
    <row r="513" ht="16.5">
      <c r="A513" s="15"/>
    </row>
    <row r="514" ht="16.5">
      <c r="A514" s="15"/>
    </row>
    <row r="515" ht="16.5">
      <c r="A515" s="15"/>
    </row>
    <row r="516" ht="16.5">
      <c r="A516" s="15"/>
    </row>
    <row r="517" ht="16.5">
      <c r="A517" s="15"/>
    </row>
    <row r="518" ht="16.5">
      <c r="A518" s="15"/>
    </row>
    <row r="519" ht="16.5">
      <c r="A519" s="15"/>
    </row>
    <row r="520" ht="16.5">
      <c r="A520" s="15"/>
    </row>
    <row r="521" ht="16.5">
      <c r="A521" s="15"/>
    </row>
    <row r="522" ht="16.5">
      <c r="A522" s="15"/>
    </row>
    <row r="523" ht="16.5">
      <c r="A523" s="15"/>
    </row>
    <row r="524" ht="16.5">
      <c r="A524" s="15"/>
    </row>
    <row r="525" ht="16.5">
      <c r="A525" s="15"/>
    </row>
    <row r="526" ht="16.5">
      <c r="A526" s="15"/>
    </row>
    <row r="527" ht="16.5">
      <c r="A527" s="15"/>
    </row>
    <row r="528" ht="16.5">
      <c r="A528" s="15"/>
    </row>
    <row r="529" ht="16.5">
      <c r="A529" s="15"/>
    </row>
    <row r="530" ht="16.5">
      <c r="A530" s="15"/>
    </row>
    <row r="531" ht="16.5">
      <c r="A531" s="15"/>
    </row>
    <row r="532" ht="16.5">
      <c r="A532" s="15"/>
    </row>
    <row r="533" ht="16.5">
      <c r="A533" s="15"/>
    </row>
    <row r="534" ht="16.5">
      <c r="A534" s="15"/>
    </row>
    <row r="535" ht="16.5">
      <c r="A535" s="15"/>
    </row>
    <row r="536" ht="16.5">
      <c r="A536" s="15"/>
    </row>
    <row r="537" ht="16.5">
      <c r="A537" s="15"/>
    </row>
    <row r="538" ht="16.5">
      <c r="A538" s="15"/>
    </row>
    <row r="539" ht="16.5">
      <c r="A539" s="15"/>
    </row>
    <row r="540" ht="16.5">
      <c r="A540" s="15"/>
    </row>
    <row r="541" ht="16.5">
      <c r="A541" s="15"/>
    </row>
    <row r="542" ht="16.5">
      <c r="A542" s="15"/>
    </row>
    <row r="543" ht="16.5">
      <c r="A543" s="15"/>
    </row>
    <row r="544" ht="16.5">
      <c r="A544" s="15"/>
    </row>
    <row r="545" ht="16.5">
      <c r="A545" s="15"/>
    </row>
    <row r="546" ht="16.5">
      <c r="A546" s="15"/>
    </row>
    <row r="547" ht="16.5">
      <c r="A547" s="15"/>
    </row>
    <row r="548" ht="16.5">
      <c r="A548" s="15"/>
    </row>
    <row r="549" ht="16.5">
      <c r="A549" s="15"/>
    </row>
    <row r="550" ht="16.5">
      <c r="A550" s="15"/>
    </row>
    <row r="551" ht="16.5">
      <c r="A551" s="15"/>
    </row>
    <row r="552" ht="16.5">
      <c r="A552" s="15"/>
    </row>
    <row r="553" ht="16.5">
      <c r="A553" s="15"/>
    </row>
    <row r="554" ht="16.5">
      <c r="A554" s="15"/>
    </row>
    <row r="555" ht="16.5">
      <c r="A555" s="15"/>
    </row>
    <row r="556" ht="16.5">
      <c r="A556" s="15"/>
    </row>
    <row r="557" ht="16.5">
      <c r="A557" s="15"/>
    </row>
    <row r="558" ht="16.5">
      <c r="A558" s="15"/>
    </row>
    <row r="559" ht="16.5">
      <c r="A559" s="15"/>
    </row>
    <row r="560" ht="16.5">
      <c r="A560" s="15"/>
    </row>
    <row r="561" ht="16.5">
      <c r="A561" s="15"/>
    </row>
    <row r="562" ht="16.5">
      <c r="A562" s="15"/>
    </row>
    <row r="563" ht="16.5">
      <c r="A563" s="15"/>
    </row>
    <row r="564" ht="16.5">
      <c r="A564" s="15"/>
    </row>
    <row r="565" ht="16.5">
      <c r="A565" s="15"/>
    </row>
    <row r="566" ht="16.5">
      <c r="A566" s="15"/>
    </row>
    <row r="567" ht="16.5">
      <c r="A567" s="15"/>
    </row>
    <row r="568" ht="16.5">
      <c r="A568" s="15"/>
    </row>
    <row r="569" ht="16.5">
      <c r="A569" s="15"/>
    </row>
    <row r="570" ht="16.5">
      <c r="A570" s="15"/>
    </row>
    <row r="571" ht="16.5">
      <c r="A571" s="15"/>
    </row>
    <row r="572" ht="16.5">
      <c r="A572" s="15"/>
    </row>
    <row r="573" ht="16.5">
      <c r="A573" s="15"/>
    </row>
    <row r="574" ht="16.5">
      <c r="A574" s="15"/>
    </row>
    <row r="575" ht="16.5">
      <c r="A575" s="15"/>
    </row>
    <row r="576" ht="16.5">
      <c r="A576" s="15"/>
    </row>
    <row r="577" ht="16.5">
      <c r="A577" s="15"/>
    </row>
    <row r="578" ht="16.5">
      <c r="A578" s="15"/>
    </row>
    <row r="579" ht="16.5">
      <c r="A579" s="15"/>
    </row>
    <row r="580" ht="16.5">
      <c r="A580" s="15"/>
    </row>
    <row r="581" ht="16.5">
      <c r="A581" s="15"/>
    </row>
    <row r="582" ht="16.5">
      <c r="A582" s="15"/>
    </row>
    <row r="583" ht="16.5">
      <c r="A583" s="15"/>
    </row>
    <row r="584" ht="16.5">
      <c r="A584" s="15"/>
    </row>
    <row r="585" ht="16.5">
      <c r="A585" s="15"/>
    </row>
    <row r="586" ht="16.5">
      <c r="A586" s="15"/>
    </row>
    <row r="587" ht="16.5">
      <c r="A587" s="15"/>
    </row>
    <row r="588" ht="16.5">
      <c r="A588" s="15"/>
    </row>
    <row r="589" ht="16.5">
      <c r="A589" s="15"/>
    </row>
    <row r="590" ht="16.5">
      <c r="A590" s="15"/>
    </row>
    <row r="591" ht="16.5">
      <c r="A591" s="15"/>
    </row>
    <row r="592" ht="16.5">
      <c r="A592" s="15"/>
    </row>
    <row r="593" ht="16.5">
      <c r="A593" s="15"/>
    </row>
    <row r="594" ht="16.5">
      <c r="A594" s="15"/>
    </row>
    <row r="595" ht="16.5">
      <c r="A595" s="15"/>
    </row>
    <row r="596" ht="16.5">
      <c r="A596" s="15"/>
    </row>
    <row r="597" ht="16.5">
      <c r="A597" s="15"/>
    </row>
    <row r="598" ht="16.5">
      <c r="A598" s="15"/>
    </row>
    <row r="599" ht="16.5">
      <c r="A599" s="15"/>
    </row>
    <row r="600" ht="16.5">
      <c r="A600" s="15"/>
    </row>
    <row r="601" ht="16.5">
      <c r="A601" s="15"/>
    </row>
    <row r="602" ht="16.5">
      <c r="A602" s="15"/>
    </row>
    <row r="603" ht="16.5">
      <c r="A603" s="15"/>
    </row>
    <row r="604" ht="16.5">
      <c r="A604" s="15"/>
    </row>
    <row r="605" ht="16.5">
      <c r="A605" s="15"/>
    </row>
    <row r="606" ht="16.5">
      <c r="A606" s="15"/>
    </row>
    <row r="607" ht="16.5">
      <c r="A607" s="15"/>
    </row>
    <row r="608" ht="16.5">
      <c r="A608" s="15"/>
    </row>
    <row r="609" ht="16.5">
      <c r="A609" s="15"/>
    </row>
    <row r="610" ht="16.5">
      <c r="A610" s="15"/>
    </row>
    <row r="611" ht="16.5">
      <c r="A611" s="15"/>
    </row>
    <row r="612" ht="16.5">
      <c r="A612" s="15"/>
    </row>
    <row r="613" ht="16.5">
      <c r="A613" s="15"/>
    </row>
    <row r="614" ht="16.5">
      <c r="A614" s="15"/>
    </row>
    <row r="615" ht="16.5">
      <c r="A615" s="15"/>
    </row>
    <row r="616" ht="16.5">
      <c r="A616" s="15"/>
    </row>
    <row r="617" ht="16.5">
      <c r="A617" s="15"/>
    </row>
    <row r="618" ht="16.5">
      <c r="A618" s="15"/>
    </row>
    <row r="619" ht="16.5">
      <c r="A619" s="15"/>
    </row>
    <row r="620" ht="16.5">
      <c r="A620" s="15"/>
    </row>
    <row r="621" ht="16.5">
      <c r="A621" s="15"/>
    </row>
    <row r="622" ht="16.5">
      <c r="A622" s="15"/>
    </row>
    <row r="623" ht="16.5">
      <c r="A623" s="15"/>
    </row>
    <row r="624" ht="16.5">
      <c r="A624" s="15"/>
    </row>
    <row r="625" ht="16.5">
      <c r="A625" s="15"/>
    </row>
    <row r="626" ht="16.5">
      <c r="A626" s="15"/>
    </row>
    <row r="627" ht="16.5">
      <c r="A627" s="15"/>
    </row>
    <row r="628" ht="16.5">
      <c r="A628" s="15"/>
    </row>
    <row r="629" ht="16.5">
      <c r="A629" s="15"/>
    </row>
    <row r="630" ht="16.5">
      <c r="A630" s="15"/>
    </row>
    <row r="631" ht="16.5">
      <c r="A631" s="15"/>
    </row>
    <row r="632" ht="16.5">
      <c r="A632" s="15"/>
    </row>
    <row r="633" ht="16.5">
      <c r="A633" s="15"/>
    </row>
    <row r="634" ht="16.5">
      <c r="A634" s="15"/>
    </row>
    <row r="635" ht="16.5">
      <c r="A635" s="15"/>
    </row>
    <row r="636" ht="16.5">
      <c r="A636" s="15"/>
    </row>
    <row r="637" ht="16.5">
      <c r="A637" s="15"/>
    </row>
    <row r="638" ht="16.5">
      <c r="A638" s="15"/>
    </row>
    <row r="639" ht="16.5">
      <c r="A639" s="15"/>
    </row>
    <row r="640" ht="16.5">
      <c r="A640" s="15"/>
    </row>
    <row r="641" ht="16.5">
      <c r="A641" s="15"/>
    </row>
    <row r="642" ht="16.5">
      <c r="A642" s="15"/>
    </row>
    <row r="643" ht="16.5">
      <c r="A643" s="15"/>
    </row>
    <row r="644" ht="16.5">
      <c r="A644" s="15"/>
    </row>
    <row r="645" ht="16.5">
      <c r="A645" s="15"/>
    </row>
    <row r="646" ht="16.5">
      <c r="A646" s="15"/>
    </row>
    <row r="647" ht="16.5">
      <c r="A647" s="15"/>
    </row>
    <row r="648" ht="16.5">
      <c r="A648" s="15"/>
    </row>
    <row r="649" ht="16.5">
      <c r="A649" s="15"/>
    </row>
    <row r="650" ht="16.5">
      <c r="A650" s="15"/>
    </row>
    <row r="651" ht="16.5">
      <c r="A651" s="15"/>
    </row>
    <row r="652" ht="16.5">
      <c r="A652" s="15"/>
    </row>
    <row r="653" ht="16.5">
      <c r="A653" s="15"/>
    </row>
    <row r="654" ht="16.5">
      <c r="A654" s="15"/>
    </row>
    <row r="655" ht="16.5">
      <c r="A655" s="15"/>
    </row>
    <row r="656" ht="16.5">
      <c r="A656" s="15"/>
    </row>
    <row r="657" ht="16.5">
      <c r="A657" s="15"/>
    </row>
    <row r="658" ht="16.5">
      <c r="A658" s="15"/>
    </row>
    <row r="659" ht="16.5">
      <c r="A659" s="15"/>
    </row>
    <row r="660" ht="16.5">
      <c r="A660" s="15"/>
    </row>
    <row r="661" ht="16.5">
      <c r="A661" s="15"/>
    </row>
    <row r="662" ht="16.5">
      <c r="A662" s="15"/>
    </row>
    <row r="663" ht="16.5">
      <c r="A663" s="15"/>
    </row>
    <row r="664" ht="16.5">
      <c r="A664" s="15"/>
    </row>
    <row r="665" ht="16.5">
      <c r="A665" s="15"/>
    </row>
    <row r="666" ht="16.5">
      <c r="A666" s="15"/>
    </row>
    <row r="667" ht="16.5">
      <c r="A667" s="15"/>
    </row>
    <row r="668" ht="16.5">
      <c r="A668" s="15"/>
    </row>
    <row r="669" ht="16.5">
      <c r="A669" s="15"/>
    </row>
    <row r="670" ht="16.5">
      <c r="A670" s="15"/>
    </row>
    <row r="671" ht="16.5">
      <c r="A671" s="15"/>
    </row>
    <row r="672" ht="16.5">
      <c r="A672" s="15"/>
    </row>
    <row r="673" ht="16.5">
      <c r="A673" s="15"/>
    </row>
    <row r="674" ht="16.5">
      <c r="A674" s="15"/>
    </row>
    <row r="675" ht="16.5">
      <c r="A675" s="15"/>
    </row>
    <row r="676" ht="16.5">
      <c r="A676" s="15"/>
    </row>
    <row r="677" ht="16.5">
      <c r="A677" s="15"/>
    </row>
    <row r="678" ht="16.5">
      <c r="A678" s="15"/>
    </row>
    <row r="679" ht="16.5">
      <c r="A679" s="15"/>
    </row>
    <row r="680" ht="16.5">
      <c r="A680" s="15"/>
    </row>
    <row r="681" ht="16.5">
      <c r="A681" s="15"/>
    </row>
    <row r="682" ht="16.5">
      <c r="A682" s="15"/>
    </row>
    <row r="683" ht="16.5">
      <c r="A683" s="15"/>
    </row>
    <row r="684" ht="16.5">
      <c r="A684" s="15"/>
    </row>
    <row r="685" ht="16.5">
      <c r="A685" s="15"/>
    </row>
    <row r="686" ht="16.5">
      <c r="A686" s="15"/>
    </row>
    <row r="687" ht="16.5">
      <c r="A687" s="15"/>
    </row>
    <row r="688" ht="16.5">
      <c r="A688" s="15"/>
    </row>
    <row r="689" ht="16.5">
      <c r="A689" s="15"/>
    </row>
    <row r="690" ht="16.5">
      <c r="A690" s="15"/>
    </row>
    <row r="691" ht="16.5">
      <c r="A691" s="15"/>
    </row>
    <row r="692" ht="16.5">
      <c r="A692" s="15"/>
    </row>
    <row r="693" ht="16.5">
      <c r="A693" s="15"/>
    </row>
    <row r="694" ht="16.5">
      <c r="A694" s="15"/>
    </row>
    <row r="695" ht="16.5">
      <c r="A695" s="15"/>
    </row>
    <row r="696" ht="16.5">
      <c r="A696" s="15"/>
    </row>
    <row r="697" ht="16.5">
      <c r="A697" s="15"/>
    </row>
    <row r="698" ht="16.5">
      <c r="A698" s="15"/>
    </row>
    <row r="699" ht="16.5">
      <c r="A699" s="15"/>
    </row>
    <row r="700" ht="16.5">
      <c r="A700" s="15"/>
    </row>
    <row r="701" ht="16.5">
      <c r="A701" s="15"/>
    </row>
    <row r="702" ht="16.5">
      <c r="A702" s="15"/>
    </row>
    <row r="703" ht="16.5">
      <c r="A703" s="15"/>
    </row>
    <row r="704" ht="16.5">
      <c r="A704" s="15"/>
    </row>
    <row r="705" ht="16.5">
      <c r="A705" s="15"/>
    </row>
    <row r="706" ht="16.5">
      <c r="A706" s="15"/>
    </row>
  </sheetData>
  <mergeCells count="37">
    <mergeCell ref="M14:M15"/>
    <mergeCell ref="N14:N15"/>
    <mergeCell ref="T14:T15"/>
    <mergeCell ref="U14:U15"/>
    <mergeCell ref="P14:P15"/>
    <mergeCell ref="Q14:Q15"/>
    <mergeCell ref="R14:R15"/>
    <mergeCell ref="S14:S15"/>
    <mergeCell ref="W14:W15"/>
    <mergeCell ref="Z14:Z15"/>
    <mergeCell ref="Y14:Y15"/>
    <mergeCell ref="X14:X15"/>
    <mergeCell ref="A11:F11"/>
    <mergeCell ref="F14:F15"/>
    <mergeCell ref="A14:A15"/>
    <mergeCell ref="B14:B15"/>
    <mergeCell ref="C14:C15"/>
    <mergeCell ref="D14:D15"/>
    <mergeCell ref="E14:E15"/>
    <mergeCell ref="H14:H15"/>
    <mergeCell ref="V14:V15"/>
    <mergeCell ref="A12:F12"/>
    <mergeCell ref="G12:P12"/>
    <mergeCell ref="G14:G15"/>
    <mergeCell ref="K14:K15"/>
    <mergeCell ref="L14:L15"/>
    <mergeCell ref="O14:O15"/>
    <mergeCell ref="I14:I15"/>
    <mergeCell ref="J14:J15"/>
    <mergeCell ref="D1:Z1"/>
    <mergeCell ref="D2:Z2"/>
    <mergeCell ref="D3:Z3"/>
    <mergeCell ref="D4:Z4"/>
    <mergeCell ref="D6:Z6"/>
    <mergeCell ref="D7:Z7"/>
    <mergeCell ref="D8:Z8"/>
    <mergeCell ref="D9:Z9"/>
  </mergeCells>
  <hyperlinks>
    <hyperlink ref="A460" r:id="rId1" display="_ftnref3"/>
    <hyperlink ref="A461" location="_ftnref4" display="_ftnref4"/>
  </hyperlinks>
  <printOptions/>
  <pageMargins left="0.5905511811023623" right="0" top="0.1968503937007874" bottom="0.5905511811023623" header="0.5118110236220472" footer="0.11811023622047245"/>
  <pageSetup horizontalDpi="300" verticalDpi="300" orientation="portrait" paperSize="9" r:id="rId2"/>
  <headerFooter alignWithMargins="0">
    <oddFooter>&amp;CСтраница &amp;P</oddFooter>
  </headerFooter>
  <rowBreaks count="2" manualBreakCount="2">
    <brk id="263" max="25" man="1"/>
    <brk id="292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f316k</dc:creator>
  <cp:keywords/>
  <dc:description/>
  <cp:lastModifiedBy>duma_org</cp:lastModifiedBy>
  <cp:lastPrinted>2005-07-05T12:55:19Z</cp:lastPrinted>
  <dcterms:created xsi:type="dcterms:W3CDTF">2004-10-28T09:09:19Z</dcterms:created>
  <dcterms:modified xsi:type="dcterms:W3CDTF">2005-07-14T13:45:49Z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