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Прилож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<sst xmlns="http://schemas.openxmlformats.org/spreadsheetml/2006/main" count="160" uniqueCount="143">
  <si>
    <t>к решению окружного Совета</t>
  </si>
  <si>
    <t>депутатов города Калининграда</t>
  </si>
  <si>
    <t>Исполнение бюджета города Калининграда за 2006 год</t>
  </si>
  <si>
    <t>(тыс. руб.)</t>
  </si>
  <si>
    <t xml:space="preserve">Код бюджетной классификации </t>
  </si>
  <si>
    <t>Наименование показателей</t>
  </si>
  <si>
    <t>Утверждено на 2006 год</t>
  </si>
  <si>
    <t>Уточненный план на 2006 год</t>
  </si>
  <si>
    <t>Исполнение на 1.01.2007г</t>
  </si>
  <si>
    <t>% исполнения к утвержденному плану</t>
  </si>
  <si>
    <t>% исполнения к уточненному плану</t>
  </si>
  <si>
    <t>Раздел I</t>
  </si>
  <si>
    <t>ДОХОДЫ</t>
  </si>
  <si>
    <t>00030000000 00 0000 000</t>
  </si>
  <si>
    <t>Доходы от предпринимательской и иной приносящей доход деятельности</t>
  </si>
  <si>
    <t>Раздел II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</si>
  <si>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</si>
  <si>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</si>
  <si>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</si>
  <si>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</si>
  <si>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</si>
  <si>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</si>
  <si>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</si>
  <si>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</si>
  <si>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высших органов исполнительной власти  органов местных администраций</t>
  </si>
  <si>
    <t>0107</t>
  </si>
  <si>
    <t xml:space="preserve">Обеспечение  деятельности избирательной комиссии Калининградской области </t>
  </si>
  <si>
    <t>Обеспечение проведения выборов и референдумов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</si>
  <si>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</si>
  <si>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</si>
  <si>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</si>
  <si>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</si>
  <si>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</si>
  <si>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</si>
  <si>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0115</t>
  </si>
  <si>
    <t>Другие общегосударственные вопросы</t>
  </si>
  <si>
    <t>Финансовая поддержка на возвратной основе</t>
  </si>
  <si>
    <t xml:space="preserve">       Предоставление бюджетных кредитов </t>
  </si>
  <si>
    <t xml:space="preserve">       Возврат бюджетных кредитов 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</si>
  <si>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</si>
  <si>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</si>
  <si>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</si>
  <si>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</si>
  <si>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</si>
  <si>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</si>
  <si>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</si>
  <si>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</si>
  <si>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</si>
  <si>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</si>
  <si>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</si>
  <si>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</si>
  <si>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</si>
  <si>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</si>
  <si>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</si>
  <si>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</si>
  <si>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</si>
  <si>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</si>
  <si>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</si>
  <si>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</si>
  <si>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</si>
  <si>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</si>
  <si>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</si>
  <si>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</si>
  <si>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</si>
  <si>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</si>
  <si>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</si>
  <si>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</si>
  <si>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</si>
  <si>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</si>
  <si>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</si>
  <si>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</si>
  <si>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</si>
  <si>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</si>
  <si>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</si>
  <si>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</si>
  <si>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</si>
  <si>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</si>
  <si>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Природоохранные учреждения</t>
  </si>
  <si>
    <t>0604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</si>
  <si>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</si>
  <si>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</si>
  <si>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</si>
  <si>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</si>
  <si>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</si>
  <si>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</si>
  <si>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</si>
  <si>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</si>
  <si>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</si>
  <si>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</si>
  <si>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</si>
  <si>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Руководство и управление в сфере установленных функций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</si>
  <si>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</si>
  <si>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</si>
  <si>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</si>
  <si>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</si>
  <si>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</si>
  <si>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</si>
  <si>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</si>
  <si>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</si>
  <si>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</si>
  <si>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</si>
  <si>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</si>
  <si>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</si>
  <si>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</si>
  <si>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</si>
  <si>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</si>
  <si>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</si>
  <si>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</si>
  <si>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</si>
  <si>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</si>
  <si>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</si>
  <si>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</si>
  <si>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</si>
  <si>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</si>
  <si>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</si>
  <si>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Доплаты к пенсиям   муниципальных служащих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</si>
  <si>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</si>
  <si>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</si>
  <si>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</si>
  <si>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</si>
  <si>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</si>
  <si>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Опека, попечительство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</si>
  <si>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</si>
  <si>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</si>
  <si>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</si>
  <si>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</si>
  <si>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</si>
  <si>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Финансовая помощь бюджетам других уровней</t>
  </si>
  <si>
    <t>ВСЕГО РАСХОДОВ</t>
  </si>
  <si>
    <t>Превышение доходов над расходами (дефицит)</t>
  </si>
  <si>
    <t xml:space="preserve">Источники покрытия дефицита </t>
  </si>
  <si>
    <t>000 0800 00 00 00 0000 000</t>
  </si>
  <si>
    <t>Остатки средств бюджетов</t>
  </si>
  <si>
    <t xml:space="preserve">000 08 02 01 00 03 0000 510 </t>
  </si>
  <si>
    <t>Увеличение остатков денежных средств местных бюджетов</t>
  </si>
  <si>
    <t>000 08 02 01 00 03 0000 610</t>
  </si>
  <si>
    <t>Уменьшение прочих остатков денежных средств местных бюджетов</t>
  </si>
  <si>
    <t>000 09 00 00 04 0000 171</t>
  </si>
  <si>
    <t>Курсовая разница</t>
  </si>
  <si>
    <t>Всего источников финансирования дефицита</t>
  </si>
  <si>
    <r>
      <t xml:space="preserve">Раздел </t>
    </r>
    <r>
      <rPr>
        <sz val="14"/>
        <rFont val="Times New Roman"/>
        <family val="1"/>
      </rPr>
      <t>III</t>
    </r>
    <r>
      <rPr>
        <sz val="14"/>
        <rFont val="Times New Roman"/>
        <family val="1"/>
      </rPr>
      <t xml:space="preserve">  </t>
    </r>
  </si>
  <si>
    <t>Приложение № 2</t>
  </si>
  <si>
    <t xml:space="preserve">                                                                                                  № 290 от  26 сентября  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</si>
</sst>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168" fontId="8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4" xfId="0" applyNumberFormat="1" applyFont="1" applyBorder="1" applyAlignment="1">
      <alignment horizontal="center" vertical="center" wrapText="1"/>
    </xf>
    <xf numFmtId="168" fontId="9" fillId="0" borderId="5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168" fontId="12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8" fontId="13" fillId="0" borderId="8" xfId="0" applyNumberFormat="1" applyFont="1" applyFill="1" applyBorder="1" applyAlignment="1">
      <alignment horizontal="center" vertical="center" wrapText="1"/>
    </xf>
    <xf numFmtId="168" fontId="13" fillId="0" borderId="9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2" fillId="0" borderId="7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left"/>
    </xf>
    <xf numFmtId="168" fontId="12" fillId="0" borderId="8" xfId="0" applyNumberFormat="1" applyFont="1" applyFill="1" applyBorder="1" applyAlignment="1">
      <alignment horizontal="right" indent="1"/>
    </xf>
    <xf numFmtId="168" fontId="12" fillId="0" borderId="9" xfId="0" applyNumberFormat="1" applyFont="1" applyFill="1" applyBorder="1" applyAlignment="1">
      <alignment horizontal="right" indent="1"/>
    </xf>
    <xf numFmtId="168" fontId="12" fillId="0" borderId="10" xfId="0" applyNumberFormat="1" applyFont="1" applyFill="1" applyBorder="1" applyAlignment="1">
      <alignment horizontal="right" indent="1"/>
    </xf>
    <xf numFmtId="3" fontId="12" fillId="0" borderId="6" xfId="0" applyNumberFormat="1" applyFont="1" applyBorder="1" applyAlignment="1">
      <alignment horizontal="center" wrapText="1"/>
    </xf>
    <xf numFmtId="168" fontId="8" fillId="0" borderId="6" xfId="0" applyNumberFormat="1" applyFont="1" applyFill="1" applyBorder="1" applyAlignment="1">
      <alignment horizontal="right" indent="1"/>
    </xf>
    <xf numFmtId="49" fontId="10" fillId="0" borderId="7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168" fontId="10" fillId="0" borderId="8" xfId="0" applyNumberFormat="1" applyFont="1" applyFill="1" applyBorder="1" applyAlignment="1">
      <alignment horizontal="right" indent="1"/>
    </xf>
    <xf numFmtId="168" fontId="10" fillId="0" borderId="9" xfId="0" applyNumberFormat="1" applyFont="1" applyFill="1" applyBorder="1" applyAlignment="1">
      <alignment horizontal="right" indent="1"/>
    </xf>
    <xf numFmtId="168" fontId="10" fillId="0" borderId="10" xfId="0" applyNumberFormat="1" applyFont="1" applyFill="1" applyBorder="1" applyAlignment="1">
      <alignment horizontal="right" indent="1"/>
    </xf>
    <xf numFmtId="168" fontId="14" fillId="0" borderId="6" xfId="0" applyNumberFormat="1" applyFont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wrapText="1" indent="2"/>
    </xf>
    <xf numFmtId="0" fontId="10" fillId="0" borderId="6" xfId="0" applyFont="1" applyFill="1" applyBorder="1" applyAlignment="1">
      <alignment horizontal="left" indent="2"/>
    </xf>
    <xf numFmtId="0" fontId="10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49" fontId="12" fillId="0" borderId="7" xfId="0" applyNumberFormat="1" applyFont="1" applyFill="1" applyBorder="1" applyAlignment="1">
      <alignment horizontal="center" wrapText="1"/>
    </xf>
    <xf numFmtId="168" fontId="8" fillId="0" borderId="11" xfId="0" applyNumberFormat="1" applyFont="1" applyFill="1" applyBorder="1" applyAlignment="1">
      <alignment horizontal="right" indent="1"/>
    </xf>
    <xf numFmtId="49" fontId="12" fillId="0" borderId="7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168" fontId="12" fillId="0" borderId="8" xfId="0" applyNumberFormat="1" applyFont="1" applyFill="1" applyBorder="1" applyAlignment="1">
      <alignment horizontal="right" indent="1"/>
    </xf>
    <xf numFmtId="168" fontId="12" fillId="0" borderId="9" xfId="0" applyNumberFormat="1" applyFont="1" applyFill="1" applyBorder="1" applyAlignment="1">
      <alignment horizontal="right" indent="1"/>
    </xf>
    <xf numFmtId="168" fontId="12" fillId="0" borderId="10" xfId="0" applyNumberFormat="1" applyFont="1" applyFill="1" applyBorder="1" applyAlignment="1">
      <alignment horizontal="right" indent="1"/>
    </xf>
    <xf numFmtId="0" fontId="12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168" fontId="10" fillId="0" borderId="14" xfId="0" applyNumberFormat="1" applyFont="1" applyFill="1" applyBorder="1" applyAlignment="1">
      <alignment horizontal="right" indent="1"/>
    </xf>
    <xf numFmtId="168" fontId="10" fillId="0" borderId="15" xfId="0" applyNumberFormat="1" applyFont="1" applyFill="1" applyBorder="1" applyAlignment="1">
      <alignment horizontal="right" indent="1"/>
    </xf>
    <xf numFmtId="168" fontId="10" fillId="0" borderId="16" xfId="0" applyNumberFormat="1" applyFont="1" applyFill="1" applyBorder="1" applyAlignment="1">
      <alignment horizontal="right" indent="1"/>
    </xf>
    <xf numFmtId="3" fontId="12" fillId="0" borderId="13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168" fontId="12" fillId="0" borderId="19" xfId="0" applyNumberFormat="1" applyFont="1" applyFill="1" applyBorder="1" applyAlignment="1">
      <alignment horizontal="right" indent="1"/>
    </xf>
    <xf numFmtId="168" fontId="12" fillId="0" borderId="20" xfId="0" applyNumberFormat="1" applyFont="1" applyFill="1" applyBorder="1" applyAlignment="1">
      <alignment horizontal="right" inden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2" fillId="0" borderId="22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8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/>
    </xf>
    <xf numFmtId="168" fontId="7" fillId="0" borderId="6" xfId="0" applyNumberFormat="1" applyFont="1" applyBorder="1" applyAlignment="1">
      <alignment/>
    </xf>
    <xf numFmtId="168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 vertical="top" wrapText="1"/>
    </xf>
    <xf numFmtId="168" fontId="10" fillId="0" borderId="23" xfId="0" applyNumberFormat="1" applyFont="1" applyBorder="1" applyAlignment="1">
      <alignment/>
    </xf>
    <xf numFmtId="168" fontId="12" fillId="0" borderId="23" xfId="0" applyNumberFormat="1" applyFont="1" applyBorder="1" applyAlignment="1">
      <alignment/>
    </xf>
    <xf numFmtId="168" fontId="10" fillId="0" borderId="24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16" fillId="0" borderId="0" xfId="0" applyFont="1" applyAlignment="1">
      <alignment/>
    </xf>
    <xf numFmtId="168" fontId="0" fillId="0" borderId="0" xfId="0" applyNumberFormat="1" applyAlignment="1">
      <alignment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68" fontId="8" fillId="0" borderId="2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view="pageBreakPreview" zoomScale="60" zoomScaleNormal="50" workbookViewId="0" topLeftCell="B1">
      <selection activeCell="C5" sqref="C5:G5"/>
    </sheetView>
  </sheetViews>
  <sheetFormatPr defaultColWidth="9.00390625" defaultRowHeight="12.75"/>
  <cols>
    <col min="1" max="1" width="33.625" style="0" customWidth="1"/>
    <col min="2" max="2" width="68.375" style="0" customWidth="1"/>
    <col min="3" max="3" width="19.375" style="87" customWidth="1"/>
    <col min="4" max="4" width="18.375" style="87" customWidth="1"/>
    <col min="5" max="5" width="16.875" style="87" customWidth="1"/>
    <col min="6" max="6" width="14.625" style="87" customWidth="1"/>
    <col min="7" max="7" width="14.25390625" style="87" customWidth="1"/>
    <col min="8" max="8" width="7.25390625" style="0" customWidth="1"/>
    <col min="9" max="11" width="16.375" style="0" hidden="1" customWidth="1"/>
  </cols>
  <sheetData>
    <row r="1" spans="1:13" ht="16.5" customHeight="1">
      <c r="A1" s="1"/>
      <c r="B1" s="92"/>
      <c r="C1" s="92"/>
      <c r="D1" s="92"/>
      <c r="E1" s="3"/>
      <c r="F1" s="4"/>
      <c r="G1" s="4"/>
      <c r="H1" s="1"/>
      <c r="I1" s="1"/>
      <c r="J1" s="1"/>
      <c r="K1" s="1"/>
      <c r="L1" s="1"/>
      <c r="M1" s="1"/>
    </row>
    <row r="2" spans="1:13" ht="16.5" customHeight="1">
      <c r="A2" s="1"/>
      <c r="B2" s="93" t="s">
        <v>141</v>
      </c>
      <c r="C2" s="93"/>
      <c r="D2" s="93"/>
      <c r="E2" s="93"/>
      <c r="F2" s="93"/>
      <c r="G2" s="93"/>
      <c r="H2" s="1"/>
      <c r="I2" s="1"/>
      <c r="J2" s="1"/>
      <c r="K2" s="1"/>
      <c r="L2" s="1"/>
      <c r="M2" s="1"/>
    </row>
    <row r="3" spans="1:13" ht="16.5" customHeight="1">
      <c r="A3" s="1"/>
      <c r="B3" s="2"/>
      <c r="C3" s="94" t="s">
        <v>0</v>
      </c>
      <c r="D3" s="94"/>
      <c r="E3" s="94"/>
      <c r="F3" s="94"/>
      <c r="G3" s="94"/>
      <c r="H3" s="1"/>
      <c r="I3" s="1"/>
      <c r="J3" s="1"/>
      <c r="K3" s="1"/>
      <c r="L3" s="1"/>
      <c r="M3" s="1"/>
    </row>
    <row r="4" spans="1:13" ht="16.5" customHeight="1">
      <c r="A4" s="1"/>
      <c r="B4" s="2"/>
      <c r="C4" s="94" t="s">
        <v>1</v>
      </c>
      <c r="D4" s="94"/>
      <c r="E4" s="94"/>
      <c r="F4" s="94"/>
      <c r="G4" s="94"/>
      <c r="H4" s="1"/>
      <c r="I4" s="1"/>
      <c r="J4" s="1"/>
      <c r="K4" s="1"/>
      <c r="L4" s="1"/>
      <c r="M4" s="1"/>
    </row>
    <row r="5" spans="1:13" ht="17.25" customHeight="1">
      <c r="A5" s="1"/>
      <c r="B5" s="2"/>
      <c r="C5" s="95" t="s">
        <v>142</v>
      </c>
      <c r="D5" s="95"/>
      <c r="E5" s="95"/>
      <c r="F5" s="95"/>
      <c r="G5" s="95"/>
      <c r="H5" s="1"/>
      <c r="I5" s="1"/>
      <c r="J5" s="1"/>
      <c r="K5" s="1"/>
      <c r="L5" s="1"/>
      <c r="M5" s="1"/>
    </row>
    <row r="6" spans="1:13" ht="16.5" customHeight="1">
      <c r="A6" s="1"/>
      <c r="B6" s="2"/>
      <c r="C6" s="3"/>
      <c r="D6" s="3"/>
      <c r="E6" s="3"/>
      <c r="F6" s="4"/>
      <c r="G6" s="4"/>
      <c r="H6" s="1"/>
      <c r="I6" s="1"/>
      <c r="J6" s="1"/>
      <c r="K6" s="1"/>
      <c r="L6" s="1"/>
      <c r="M6" s="1"/>
    </row>
    <row r="7" spans="1:13" ht="16.5" customHeight="1">
      <c r="A7" s="1"/>
      <c r="B7" s="5"/>
      <c r="C7" s="4"/>
      <c r="D7" s="4"/>
      <c r="E7" s="4"/>
      <c r="F7" s="4"/>
      <c r="G7" s="4"/>
      <c r="H7" s="1"/>
      <c r="I7" s="1"/>
      <c r="J7" s="1"/>
      <c r="K7" s="1"/>
      <c r="L7" s="1"/>
      <c r="M7" s="1"/>
    </row>
    <row r="8" spans="1:7" ht="20.25">
      <c r="A8" s="91" t="s">
        <v>2</v>
      </c>
      <c r="B8" s="91"/>
      <c r="C8" s="91"/>
      <c r="D8" s="91"/>
      <c r="E8" s="91"/>
      <c r="F8" s="7"/>
      <c r="G8" s="8"/>
    </row>
    <row r="9" spans="1:7" ht="21" thickBot="1">
      <c r="A9" s="6"/>
      <c r="C9" s="9"/>
      <c r="D9" s="90" t="s">
        <v>3</v>
      </c>
      <c r="E9" s="90"/>
      <c r="F9" s="90"/>
      <c r="G9" s="90"/>
    </row>
    <row r="10" spans="1:7" ht="60" customHeight="1">
      <c r="A10" s="10" t="s">
        <v>4</v>
      </c>
      <c r="B10" s="11" t="s">
        <v>5</v>
      </c>
      <c r="C10" s="12" t="s">
        <v>6</v>
      </c>
      <c r="D10" s="13" t="s">
        <v>7</v>
      </c>
      <c r="E10" s="14" t="s">
        <v>8</v>
      </c>
      <c r="F10" s="15" t="s">
        <v>9</v>
      </c>
      <c r="G10" s="15" t="s">
        <v>10</v>
      </c>
    </row>
    <row r="11" spans="1:7" ht="26.25" customHeight="1">
      <c r="A11" s="16" t="s">
        <v>11</v>
      </c>
      <c r="B11" s="17" t="s">
        <v>12</v>
      </c>
      <c r="C11" s="18"/>
      <c r="D11" s="18"/>
      <c r="E11" s="18"/>
      <c r="F11" s="18"/>
      <c r="G11" s="18"/>
    </row>
    <row r="12" spans="1:7" ht="37.5" customHeight="1">
      <c r="A12" s="19" t="s">
        <v>13</v>
      </c>
      <c r="B12" s="20" t="s">
        <v>14</v>
      </c>
      <c r="C12" s="21">
        <v>180040</v>
      </c>
      <c r="D12" s="21">
        <v>264600.5</v>
      </c>
      <c r="E12" s="21">
        <v>233932</v>
      </c>
      <c r="F12" s="21">
        <f>E12/C12*100</f>
        <v>129.93334814485672</v>
      </c>
      <c r="G12" s="22">
        <f>E12/D12*100</f>
        <v>88.40950791854135</v>
      </c>
    </row>
    <row r="13" spans="1:7" ht="26.25" customHeight="1">
      <c r="A13" s="23"/>
      <c r="B13" s="24"/>
      <c r="C13" s="18"/>
      <c r="D13" s="18"/>
      <c r="E13" s="18"/>
      <c r="F13" s="21"/>
      <c r="G13" s="22"/>
    </row>
    <row r="14" spans="1:7" ht="27" customHeight="1">
      <c r="A14" s="23"/>
      <c r="B14" s="24"/>
      <c r="C14" s="18"/>
      <c r="D14" s="18"/>
      <c r="E14" s="18"/>
      <c r="F14" s="21"/>
      <c r="G14" s="22"/>
    </row>
    <row r="15" spans="1:11" s="30" customFormat="1" ht="33" customHeight="1">
      <c r="A15" s="25" t="s">
        <v>15</v>
      </c>
      <c r="B15" s="26" t="s">
        <v>16</v>
      </c>
      <c r="C15" s="27"/>
      <c r="D15" s="28"/>
      <c r="E15" s="29"/>
      <c r="F15" s="21"/>
      <c r="G15" s="22"/>
      <c r="I15" s="18"/>
      <c r="J15" s="18"/>
      <c r="K15" s="18"/>
    </row>
    <row r="16" spans="1:11" s="30" customFormat="1" ht="33" customHeight="1">
      <c r="A16" s="31" t="s">
        <v>17</v>
      </c>
      <c r="B16" s="32" t="s">
        <v>18</v>
      </c>
      <c r="C16" s="33">
        <f>C17+C18+C19+C20+C21+C22+C23+C26+C27+C30</f>
        <v>200</v>
      </c>
      <c r="D16" s="34">
        <f>D17+D18+D19+D20+D21+D22+D23+D26+D27+D30</f>
        <v>348</v>
      </c>
      <c r="E16" s="35">
        <f>E17+E18+E19+E20+E21+E22+E23+E26+E27+E30</f>
        <v>131</v>
      </c>
      <c r="F16" s="36">
        <f aca="true" t="shared" si="0" ref="F16:F76">E16/C16*100</f>
        <v>65.5</v>
      </c>
      <c r="G16" s="36">
        <f>E16/D16*100</f>
        <v>37.64367816091954</v>
      </c>
      <c r="I16" s="37"/>
      <c r="J16" s="37"/>
      <c r="K16" s="37"/>
    </row>
    <row r="17" spans="1:11" s="30" customFormat="1" ht="43.5" customHeight="1" hidden="1">
      <c r="A17" s="38" t="s">
        <v>19</v>
      </c>
      <c r="B17" s="39" t="s">
        <v>20</v>
      </c>
      <c r="C17" s="40"/>
      <c r="D17" s="41"/>
      <c r="E17" s="42"/>
      <c r="F17" s="22"/>
      <c r="G17" s="22" t="e">
        <f aca="true" t="shared" si="1" ref="G17:G76">E17/D17*100</f>
        <v>#DIV/0!</v>
      </c>
      <c r="I17" s="43"/>
      <c r="J17" s="43"/>
      <c r="K17" s="43"/>
    </row>
    <row r="18" spans="1:11" s="30" customFormat="1" ht="37.5" hidden="1">
      <c r="A18" s="38" t="s">
        <v>21</v>
      </c>
      <c r="B18" s="39" t="s">
        <v>22</v>
      </c>
      <c r="C18" s="40"/>
      <c r="D18" s="41"/>
      <c r="E18" s="42"/>
      <c r="F18" s="22"/>
      <c r="G18" s="22" t="e">
        <f t="shared" si="1"/>
        <v>#DIV/0!</v>
      </c>
      <c r="I18" s="43"/>
      <c r="J18" s="43"/>
      <c r="K18" s="43"/>
    </row>
    <row r="19" spans="1:11" s="30" customFormat="1" ht="37.5" hidden="1">
      <c r="A19" s="38" t="s">
        <v>23</v>
      </c>
      <c r="B19" s="39" t="s">
        <v>24</v>
      </c>
      <c r="C19" s="40"/>
      <c r="D19" s="41"/>
      <c r="E19" s="42"/>
      <c r="F19" s="22"/>
      <c r="G19" s="22" t="e">
        <f t="shared" si="1"/>
        <v>#DIV/0!</v>
      </c>
      <c r="I19" s="43"/>
      <c r="J19" s="43"/>
      <c r="K19" s="43"/>
    </row>
    <row r="20" spans="1:11" s="30" customFormat="1" ht="37.5" hidden="1">
      <c r="A20" s="44" t="s">
        <v>25</v>
      </c>
      <c r="B20" s="45" t="s">
        <v>26</v>
      </c>
      <c r="C20" s="40"/>
      <c r="D20" s="41"/>
      <c r="E20" s="42"/>
      <c r="F20" s="22"/>
      <c r="G20" s="22" t="e">
        <f t="shared" si="1"/>
        <v>#DIV/0!</v>
      </c>
      <c r="I20" s="43"/>
      <c r="J20" s="43"/>
      <c r="K20" s="43"/>
    </row>
    <row r="21" spans="1:11" s="30" customFormat="1" ht="18.75" hidden="1">
      <c r="A21" s="44" t="s">
        <v>25</v>
      </c>
      <c r="B21" s="45" t="s">
        <v>27</v>
      </c>
      <c r="C21" s="40"/>
      <c r="D21" s="41"/>
      <c r="E21" s="42"/>
      <c r="F21" s="22"/>
      <c r="G21" s="22" t="e">
        <f t="shared" si="1"/>
        <v>#DIV/0!</v>
      </c>
      <c r="I21" s="43"/>
      <c r="J21" s="43"/>
      <c r="K21" s="43"/>
    </row>
    <row r="22" spans="1:11" s="30" customFormat="1" ht="33" customHeight="1" hidden="1">
      <c r="A22" s="44" t="s">
        <v>28</v>
      </c>
      <c r="B22" s="39" t="s">
        <v>29</v>
      </c>
      <c r="C22" s="40"/>
      <c r="D22" s="41"/>
      <c r="E22" s="42"/>
      <c r="F22" s="22"/>
      <c r="G22" s="22" t="e">
        <f t="shared" si="1"/>
        <v>#DIV/0!</v>
      </c>
      <c r="I22" s="43"/>
      <c r="J22" s="43"/>
      <c r="K22" s="43"/>
    </row>
    <row r="23" spans="1:11" s="30" customFormat="1" ht="18.75" hidden="1">
      <c r="A23" s="44" t="s">
        <v>30</v>
      </c>
      <c r="B23" s="39" t="s">
        <v>31</v>
      </c>
      <c r="C23" s="40"/>
      <c r="D23" s="41"/>
      <c r="E23" s="42"/>
      <c r="F23" s="22"/>
      <c r="G23" s="22" t="e">
        <f t="shared" si="1"/>
        <v>#DIV/0!</v>
      </c>
      <c r="I23" s="43"/>
      <c r="J23" s="43"/>
      <c r="K23" s="43"/>
    </row>
    <row r="24" spans="1:11" s="30" customFormat="1" ht="56.25" hidden="1">
      <c r="A24" s="44" t="s">
        <v>30</v>
      </c>
      <c r="B24" s="45" t="s">
        <v>32</v>
      </c>
      <c r="C24" s="40"/>
      <c r="D24" s="41"/>
      <c r="E24" s="42"/>
      <c r="F24" s="22" t="e">
        <f t="shared" si="0"/>
        <v>#DIV/0!</v>
      </c>
      <c r="G24" s="22" t="e">
        <f t="shared" si="1"/>
        <v>#DIV/0!</v>
      </c>
      <c r="I24" s="43"/>
      <c r="J24" s="43"/>
      <c r="K24" s="43"/>
    </row>
    <row r="25" spans="1:11" s="30" customFormat="1" ht="18.75" hidden="1">
      <c r="A25" s="44" t="s">
        <v>30</v>
      </c>
      <c r="B25" s="46" t="s">
        <v>33</v>
      </c>
      <c r="C25" s="40"/>
      <c r="D25" s="41"/>
      <c r="E25" s="42"/>
      <c r="F25" s="22" t="e">
        <f t="shared" si="0"/>
        <v>#DIV/0!</v>
      </c>
      <c r="G25" s="22" t="e">
        <f t="shared" si="1"/>
        <v>#DIV/0!</v>
      </c>
      <c r="I25" s="43"/>
      <c r="J25" s="43"/>
      <c r="K25" s="43"/>
    </row>
    <row r="26" spans="1:11" s="30" customFormat="1" ht="18.75">
      <c r="A26" s="44" t="s">
        <v>34</v>
      </c>
      <c r="B26" s="39" t="s">
        <v>35</v>
      </c>
      <c r="C26" s="40"/>
      <c r="D26" s="41">
        <v>148</v>
      </c>
      <c r="E26" s="42"/>
      <c r="F26" s="22"/>
      <c r="G26" s="22"/>
      <c r="I26" s="43"/>
      <c r="J26" s="43"/>
      <c r="K26" s="43"/>
    </row>
    <row r="27" spans="1:11" s="30" customFormat="1" ht="18.75" hidden="1">
      <c r="A27" s="44" t="s">
        <v>34</v>
      </c>
      <c r="B27" s="39" t="s">
        <v>36</v>
      </c>
      <c r="C27" s="40"/>
      <c r="D27" s="41"/>
      <c r="E27" s="42"/>
      <c r="F27" s="22"/>
      <c r="G27" s="22" t="e">
        <f t="shared" si="1"/>
        <v>#DIV/0!</v>
      </c>
      <c r="I27" s="43"/>
      <c r="J27" s="43"/>
      <c r="K27" s="43"/>
    </row>
    <row r="28" spans="1:11" s="30" customFormat="1" ht="18.75" hidden="1">
      <c r="A28" s="44" t="s">
        <v>34</v>
      </c>
      <c r="B28" s="39" t="s">
        <v>37</v>
      </c>
      <c r="C28" s="40"/>
      <c r="D28" s="41"/>
      <c r="E28" s="42"/>
      <c r="F28" s="22"/>
      <c r="G28" s="22" t="e">
        <f t="shared" si="1"/>
        <v>#DIV/0!</v>
      </c>
      <c r="I28" s="43"/>
      <c r="J28" s="43"/>
      <c r="K28" s="43"/>
    </row>
    <row r="29" spans="1:11" s="30" customFormat="1" ht="18.75" hidden="1">
      <c r="A29" s="44" t="s">
        <v>34</v>
      </c>
      <c r="B29" s="39" t="s">
        <v>38</v>
      </c>
      <c r="C29" s="40"/>
      <c r="D29" s="41"/>
      <c r="E29" s="42"/>
      <c r="F29" s="22"/>
      <c r="G29" s="22" t="e">
        <f t="shared" si="1"/>
        <v>#DIV/0!</v>
      </c>
      <c r="I29" s="43"/>
      <c r="J29" s="43"/>
      <c r="K29" s="43"/>
    </row>
    <row r="30" spans="1:11" s="30" customFormat="1" ht="18.75">
      <c r="A30" s="44" t="s">
        <v>34</v>
      </c>
      <c r="B30" s="47" t="s">
        <v>39</v>
      </c>
      <c r="C30" s="40">
        <v>200</v>
      </c>
      <c r="D30" s="41">
        <v>200</v>
      </c>
      <c r="E30" s="42">
        <v>131</v>
      </c>
      <c r="F30" s="22">
        <f t="shared" si="0"/>
        <v>65.5</v>
      </c>
      <c r="G30" s="22">
        <f>E30/D30*100</f>
        <v>65.5</v>
      </c>
      <c r="I30" s="43"/>
      <c r="J30" s="43"/>
      <c r="K30" s="43"/>
    </row>
    <row r="31" spans="1:11" s="30" customFormat="1" ht="18.75" hidden="1">
      <c r="A31" s="31" t="s">
        <v>40</v>
      </c>
      <c r="B31" s="48" t="s">
        <v>41</v>
      </c>
      <c r="C31" s="33">
        <f>SUM(C32)</f>
        <v>0</v>
      </c>
      <c r="D31" s="34">
        <f>SUM(D32)</f>
        <v>0</v>
      </c>
      <c r="E31" s="35">
        <f>SUM(E32)</f>
        <v>0</v>
      </c>
      <c r="F31" s="22" t="e">
        <f t="shared" si="0"/>
        <v>#DIV/0!</v>
      </c>
      <c r="G31" s="22" t="e">
        <f t="shared" si="1"/>
        <v>#DIV/0!</v>
      </c>
      <c r="I31" s="37"/>
      <c r="J31" s="37"/>
      <c r="K31" s="37"/>
    </row>
    <row r="32" spans="1:11" s="30" customFormat="1" ht="18.75" hidden="1">
      <c r="A32" s="44" t="s">
        <v>42</v>
      </c>
      <c r="B32" s="39" t="s">
        <v>43</v>
      </c>
      <c r="C32" s="40"/>
      <c r="D32" s="41"/>
      <c r="E32" s="42"/>
      <c r="F32" s="22" t="e">
        <f t="shared" si="0"/>
        <v>#DIV/0!</v>
      </c>
      <c r="G32" s="22" t="e">
        <f t="shared" si="1"/>
        <v>#DIV/0!</v>
      </c>
      <c r="I32" s="43"/>
      <c r="J32" s="43"/>
      <c r="K32" s="43"/>
    </row>
    <row r="33" spans="1:11" s="30" customFormat="1" ht="37.5" hidden="1">
      <c r="A33" s="31" t="s">
        <v>44</v>
      </c>
      <c r="B33" s="48" t="s">
        <v>45</v>
      </c>
      <c r="C33" s="33">
        <f>SUM(C34:C37)</f>
        <v>0</v>
      </c>
      <c r="D33" s="34">
        <f>SUM(D34:D37)</f>
        <v>0</v>
      </c>
      <c r="E33" s="35">
        <f>SUM(E34:E37)</f>
        <v>0</v>
      </c>
      <c r="F33" s="22" t="e">
        <f t="shared" si="0"/>
        <v>#DIV/0!</v>
      </c>
      <c r="G33" s="22" t="e">
        <f t="shared" si="1"/>
        <v>#DIV/0!</v>
      </c>
      <c r="I33" s="37"/>
      <c r="J33" s="37"/>
      <c r="K33" s="37"/>
    </row>
    <row r="34" spans="1:11" s="30" customFormat="1" ht="18.75" hidden="1">
      <c r="A34" s="44" t="s">
        <v>46</v>
      </c>
      <c r="B34" s="39" t="s">
        <v>47</v>
      </c>
      <c r="C34" s="40"/>
      <c r="D34" s="41"/>
      <c r="E34" s="42"/>
      <c r="F34" s="22" t="e">
        <f t="shared" si="0"/>
        <v>#DIV/0!</v>
      </c>
      <c r="G34" s="22" t="e">
        <f t="shared" si="1"/>
        <v>#DIV/0!</v>
      </c>
      <c r="I34" s="43"/>
      <c r="J34" s="43"/>
      <c r="K34" s="43"/>
    </row>
    <row r="35" spans="1:11" s="30" customFormat="1" ht="18.75" hidden="1">
      <c r="A35" s="44" t="s">
        <v>48</v>
      </c>
      <c r="B35" s="39" t="s">
        <v>49</v>
      </c>
      <c r="C35" s="40"/>
      <c r="D35" s="41"/>
      <c r="E35" s="42"/>
      <c r="F35" s="22" t="e">
        <f t="shared" si="0"/>
        <v>#DIV/0!</v>
      </c>
      <c r="G35" s="22" t="e">
        <f t="shared" si="1"/>
        <v>#DIV/0!</v>
      </c>
      <c r="I35" s="43"/>
      <c r="J35" s="43"/>
      <c r="K35" s="43"/>
    </row>
    <row r="36" spans="1:11" s="30" customFormat="1" ht="35.25" customHeight="1" hidden="1">
      <c r="A36" s="44" t="s">
        <v>50</v>
      </c>
      <c r="B36" s="39" t="s">
        <v>51</v>
      </c>
      <c r="C36" s="40"/>
      <c r="D36" s="41"/>
      <c r="E36" s="42"/>
      <c r="F36" s="22" t="e">
        <f t="shared" si="0"/>
        <v>#DIV/0!</v>
      </c>
      <c r="G36" s="22" t="e">
        <f t="shared" si="1"/>
        <v>#DIV/0!</v>
      </c>
      <c r="I36" s="43"/>
      <c r="J36" s="43"/>
      <c r="K36" s="43"/>
    </row>
    <row r="37" spans="1:11" s="30" customFormat="1" ht="18.75" hidden="1">
      <c r="A37" s="44" t="s">
        <v>52</v>
      </c>
      <c r="B37" s="49" t="s">
        <v>53</v>
      </c>
      <c r="C37" s="40"/>
      <c r="D37" s="41"/>
      <c r="E37" s="42"/>
      <c r="F37" s="22" t="e">
        <f t="shared" si="0"/>
        <v>#DIV/0!</v>
      </c>
      <c r="G37" s="22" t="e">
        <f t="shared" si="1"/>
        <v>#DIV/0!</v>
      </c>
      <c r="I37" s="43"/>
      <c r="J37" s="43"/>
      <c r="K37" s="43"/>
    </row>
    <row r="38" spans="1:11" s="30" customFormat="1" ht="18.75">
      <c r="A38" s="31" t="s">
        <v>54</v>
      </c>
      <c r="B38" s="48" t="s">
        <v>55</v>
      </c>
      <c r="C38" s="33">
        <f>SUM(C39,C40,C41,C42,C43)</f>
        <v>845</v>
      </c>
      <c r="D38" s="34">
        <f>SUM(D39,D40,D41,D42,D43)</f>
        <v>1573</v>
      </c>
      <c r="E38" s="35">
        <f>SUM(E39,E40,E41,E42,E43)</f>
        <v>1124</v>
      </c>
      <c r="F38" s="22">
        <f>E38/C38*100</f>
        <v>133.01775147928993</v>
      </c>
      <c r="G38" s="22">
        <f>E38/D38*100</f>
        <v>71.45581691036237</v>
      </c>
      <c r="I38" s="37"/>
      <c r="J38" s="37"/>
      <c r="K38" s="37"/>
    </row>
    <row r="39" spans="1:11" s="30" customFormat="1" ht="18.75" hidden="1">
      <c r="A39" s="44" t="s">
        <v>56</v>
      </c>
      <c r="B39" s="50" t="s">
        <v>57</v>
      </c>
      <c r="C39" s="40"/>
      <c r="D39" s="41"/>
      <c r="E39" s="42"/>
      <c r="F39" s="22" t="e">
        <f t="shared" si="0"/>
        <v>#DIV/0!</v>
      </c>
      <c r="G39" s="22" t="e">
        <f t="shared" si="1"/>
        <v>#DIV/0!</v>
      </c>
      <c r="I39" s="43"/>
      <c r="J39" s="43"/>
      <c r="K39" s="43"/>
    </row>
    <row r="40" spans="1:11" s="30" customFormat="1" ht="18.75" hidden="1">
      <c r="A40" s="44" t="s">
        <v>58</v>
      </c>
      <c r="B40" s="50" t="s">
        <v>59</v>
      </c>
      <c r="C40" s="40"/>
      <c r="D40" s="41"/>
      <c r="E40" s="42"/>
      <c r="F40" s="22" t="e">
        <f t="shared" si="0"/>
        <v>#DIV/0!</v>
      </c>
      <c r="G40" s="22" t="e">
        <f t="shared" si="1"/>
        <v>#DIV/0!</v>
      </c>
      <c r="I40" s="43"/>
      <c r="J40" s="43"/>
      <c r="K40" s="43"/>
    </row>
    <row r="41" spans="1:11" s="30" customFormat="1" ht="18.75" hidden="1">
      <c r="A41" s="44" t="s">
        <v>60</v>
      </c>
      <c r="B41" s="50" t="s">
        <v>61</v>
      </c>
      <c r="C41" s="40"/>
      <c r="D41" s="41"/>
      <c r="E41" s="42"/>
      <c r="F41" s="22" t="e">
        <f t="shared" si="0"/>
        <v>#DIV/0!</v>
      </c>
      <c r="G41" s="22" t="e">
        <f t="shared" si="1"/>
        <v>#DIV/0!</v>
      </c>
      <c r="I41" s="43"/>
      <c r="J41" s="43"/>
      <c r="K41" s="43"/>
    </row>
    <row r="42" spans="1:11" s="30" customFormat="1" ht="18.75">
      <c r="A42" s="44" t="s">
        <v>62</v>
      </c>
      <c r="B42" s="39" t="s">
        <v>63</v>
      </c>
      <c r="C42" s="40">
        <v>645</v>
      </c>
      <c r="D42" s="41">
        <v>1373</v>
      </c>
      <c r="E42" s="42">
        <v>1124</v>
      </c>
      <c r="F42" s="22">
        <f>E42/C42*100</f>
        <v>174.26356589147287</v>
      </c>
      <c r="G42" s="22">
        <f>E42/D42*100</f>
        <v>81.86453022578296</v>
      </c>
      <c r="I42" s="43"/>
      <c r="J42" s="43"/>
      <c r="K42" s="43"/>
    </row>
    <row r="43" spans="1:11" s="30" customFormat="1" ht="18.75">
      <c r="A43" s="44" t="s">
        <v>64</v>
      </c>
      <c r="B43" s="39" t="s">
        <v>65</v>
      </c>
      <c r="C43" s="40">
        <v>200</v>
      </c>
      <c r="D43" s="41">
        <v>200</v>
      </c>
      <c r="E43" s="42"/>
      <c r="F43" s="22"/>
      <c r="G43" s="22"/>
      <c r="I43" s="43"/>
      <c r="J43" s="43"/>
      <c r="K43" s="43"/>
    </row>
    <row r="44" spans="1:11" s="30" customFormat="1" ht="18.75" hidden="1">
      <c r="A44" s="31" t="s">
        <v>66</v>
      </c>
      <c r="B44" s="32" t="s">
        <v>67</v>
      </c>
      <c r="C44" s="33">
        <f>SUM(C45+C46+C47)</f>
        <v>0</v>
      </c>
      <c r="D44" s="34">
        <f>SUM(D45+D46+D47)</f>
        <v>0</v>
      </c>
      <c r="E44" s="35">
        <f>SUM(E45+E46+E47)</f>
        <v>0</v>
      </c>
      <c r="F44" s="22" t="e">
        <f t="shared" si="0"/>
        <v>#DIV/0!</v>
      </c>
      <c r="G44" s="22" t="e">
        <f t="shared" si="1"/>
        <v>#DIV/0!</v>
      </c>
      <c r="I44" s="37"/>
      <c r="J44" s="37"/>
      <c r="K44" s="37"/>
    </row>
    <row r="45" spans="1:11" s="30" customFormat="1" ht="18.75" hidden="1">
      <c r="A45" s="44" t="s">
        <v>68</v>
      </c>
      <c r="B45" s="49" t="s">
        <v>69</v>
      </c>
      <c r="C45" s="40"/>
      <c r="D45" s="41"/>
      <c r="E45" s="42"/>
      <c r="F45" s="22" t="e">
        <f t="shared" si="0"/>
        <v>#DIV/0!</v>
      </c>
      <c r="G45" s="22" t="e">
        <f t="shared" si="1"/>
        <v>#DIV/0!</v>
      </c>
      <c r="I45" s="43"/>
      <c r="J45" s="43"/>
      <c r="K45" s="43"/>
    </row>
    <row r="46" spans="1:11" s="30" customFormat="1" ht="18.75" hidden="1">
      <c r="A46" s="44" t="s">
        <v>70</v>
      </c>
      <c r="B46" s="49" t="s">
        <v>71</v>
      </c>
      <c r="C46" s="40"/>
      <c r="D46" s="41"/>
      <c r="E46" s="42"/>
      <c r="F46" s="22" t="e">
        <f t="shared" si="0"/>
        <v>#DIV/0!</v>
      </c>
      <c r="G46" s="22" t="e">
        <f t="shared" si="1"/>
        <v>#DIV/0!</v>
      </c>
      <c r="I46" s="43"/>
      <c r="J46" s="43"/>
      <c r="K46" s="43"/>
    </row>
    <row r="47" spans="1:11" s="30" customFormat="1" ht="37.5" hidden="1">
      <c r="A47" s="44" t="s">
        <v>72</v>
      </c>
      <c r="B47" s="39" t="s">
        <v>73</v>
      </c>
      <c r="C47" s="40"/>
      <c r="D47" s="41"/>
      <c r="E47" s="42"/>
      <c r="F47" s="22" t="e">
        <f t="shared" si="0"/>
        <v>#DIV/0!</v>
      </c>
      <c r="G47" s="22" t="e">
        <f t="shared" si="1"/>
        <v>#DIV/0!</v>
      </c>
      <c r="I47" s="43"/>
      <c r="J47" s="43"/>
      <c r="K47" s="43"/>
    </row>
    <row r="48" spans="1:11" s="30" customFormat="1" ht="18.75">
      <c r="A48" s="51" t="s">
        <v>74</v>
      </c>
      <c r="B48" s="48" t="s">
        <v>75</v>
      </c>
      <c r="C48" s="33">
        <f>C50+C49</f>
        <v>2100</v>
      </c>
      <c r="D48" s="34">
        <f>D50+D49</f>
        <v>14555</v>
      </c>
      <c r="E48" s="35">
        <f>E50+E49</f>
        <v>9898</v>
      </c>
      <c r="F48" s="22">
        <f>E48/C48*100</f>
        <v>471.3333333333333</v>
      </c>
      <c r="G48" s="22">
        <f>E48/D48*100</f>
        <v>68.00412229474408</v>
      </c>
      <c r="I48" s="52"/>
      <c r="J48" s="52"/>
      <c r="K48" s="52"/>
    </row>
    <row r="49" spans="1:11" s="30" customFormat="1" ht="18.75">
      <c r="A49" s="44" t="s">
        <v>76</v>
      </c>
      <c r="B49" s="39" t="s">
        <v>77</v>
      </c>
      <c r="C49" s="40">
        <v>2100</v>
      </c>
      <c r="D49" s="41">
        <v>14555</v>
      </c>
      <c r="E49" s="42">
        <v>9898</v>
      </c>
      <c r="F49" s="22">
        <f t="shared" si="0"/>
        <v>471.3333333333333</v>
      </c>
      <c r="G49" s="22">
        <f t="shared" si="1"/>
        <v>68.00412229474408</v>
      </c>
      <c r="I49" s="43"/>
      <c r="J49" s="43"/>
      <c r="K49" s="43"/>
    </row>
    <row r="50" spans="1:11" s="30" customFormat="1" ht="18.75" hidden="1">
      <c r="A50" s="44" t="s">
        <v>78</v>
      </c>
      <c r="B50" s="39" t="s">
        <v>79</v>
      </c>
      <c r="C50" s="40"/>
      <c r="D50" s="41"/>
      <c r="E50" s="42"/>
      <c r="F50" s="22" t="e">
        <f t="shared" si="0"/>
        <v>#DIV/0!</v>
      </c>
      <c r="G50" s="22" t="e">
        <f t="shared" si="1"/>
        <v>#DIV/0!</v>
      </c>
      <c r="I50" s="43"/>
      <c r="J50" s="43"/>
      <c r="K50" s="43"/>
    </row>
    <row r="51" spans="1:11" s="30" customFormat="1" ht="18.75">
      <c r="A51" s="51" t="s">
        <v>80</v>
      </c>
      <c r="B51" s="48" t="s">
        <v>81</v>
      </c>
      <c r="C51" s="33">
        <f>SUM(C52:C59)</f>
        <v>91304</v>
      </c>
      <c r="D51" s="34">
        <f>SUM(D52:D59)</f>
        <v>113870</v>
      </c>
      <c r="E51" s="35">
        <v>108383</v>
      </c>
      <c r="F51" s="22">
        <v>117</v>
      </c>
      <c r="G51" s="22">
        <v>95</v>
      </c>
      <c r="I51" s="37"/>
      <c r="J51" s="37"/>
      <c r="K51" s="37"/>
    </row>
    <row r="52" spans="1:11" s="30" customFormat="1" ht="18.75">
      <c r="A52" s="38" t="s">
        <v>82</v>
      </c>
      <c r="B52" s="39" t="s">
        <v>83</v>
      </c>
      <c r="C52" s="40">
        <v>40456</v>
      </c>
      <c r="D52" s="41">
        <v>45063</v>
      </c>
      <c r="E52" s="42">
        <v>43207</v>
      </c>
      <c r="F52" s="22">
        <f t="shared" si="0"/>
        <v>106.79998022543009</v>
      </c>
      <c r="G52" s="22">
        <f>E52/D52*100</f>
        <v>95.88132170516832</v>
      </c>
      <c r="I52" s="43"/>
      <c r="J52" s="43"/>
      <c r="K52" s="43"/>
    </row>
    <row r="53" spans="1:11" s="30" customFormat="1" ht="18.75">
      <c r="A53" s="44" t="s">
        <v>84</v>
      </c>
      <c r="B53" s="49" t="s">
        <v>85</v>
      </c>
      <c r="C53" s="40">
        <v>47106</v>
      </c>
      <c r="D53" s="41">
        <v>54723</v>
      </c>
      <c r="E53" s="42">
        <v>51375</v>
      </c>
      <c r="F53" s="22">
        <f t="shared" si="0"/>
        <v>109.06253980384663</v>
      </c>
      <c r="G53" s="22">
        <f t="shared" si="1"/>
        <v>93.88191436872978</v>
      </c>
      <c r="I53" s="43"/>
      <c r="J53" s="43"/>
      <c r="K53" s="43"/>
    </row>
    <row r="54" spans="1:11" s="30" customFormat="1" ht="18.75" hidden="1">
      <c r="A54" s="44" t="s">
        <v>86</v>
      </c>
      <c r="B54" s="49" t="s">
        <v>87</v>
      </c>
      <c r="C54" s="40"/>
      <c r="D54" s="41"/>
      <c r="E54" s="42"/>
      <c r="F54" s="22" t="e">
        <f t="shared" si="0"/>
        <v>#DIV/0!</v>
      </c>
      <c r="G54" s="22" t="e">
        <f t="shared" si="1"/>
        <v>#DIV/0!</v>
      </c>
      <c r="I54" s="43"/>
      <c r="J54" s="43"/>
      <c r="K54" s="43"/>
    </row>
    <row r="55" spans="1:11" s="30" customFormat="1" ht="18.75">
      <c r="A55" s="44" t="s">
        <v>88</v>
      </c>
      <c r="B55" s="39" t="s">
        <v>89</v>
      </c>
      <c r="C55" s="40">
        <v>3522</v>
      </c>
      <c r="D55" s="41">
        <v>13765</v>
      </c>
      <c r="E55" s="42">
        <v>13534</v>
      </c>
      <c r="F55" s="22">
        <f t="shared" si="0"/>
        <v>384.2703009653606</v>
      </c>
      <c r="G55" s="22">
        <f t="shared" si="1"/>
        <v>98.32183073011261</v>
      </c>
      <c r="I55" s="43"/>
      <c r="J55" s="43"/>
      <c r="K55" s="43"/>
    </row>
    <row r="56" spans="1:11" s="30" customFormat="1" ht="32.25" customHeight="1" hidden="1">
      <c r="A56" s="44" t="s">
        <v>88</v>
      </c>
      <c r="B56" s="47" t="s">
        <v>90</v>
      </c>
      <c r="C56" s="40"/>
      <c r="D56" s="41"/>
      <c r="E56" s="42"/>
      <c r="F56" s="22" t="e">
        <f t="shared" si="0"/>
        <v>#DIV/0!</v>
      </c>
      <c r="G56" s="22" t="e">
        <f t="shared" si="1"/>
        <v>#DIV/0!</v>
      </c>
      <c r="I56" s="43"/>
      <c r="J56" s="43"/>
      <c r="K56" s="43"/>
    </row>
    <row r="57" spans="1:11" s="30" customFormat="1" ht="34.5" customHeight="1" hidden="1">
      <c r="A57" s="44" t="s">
        <v>88</v>
      </c>
      <c r="B57" s="47" t="s">
        <v>89</v>
      </c>
      <c r="C57" s="40"/>
      <c r="D57" s="41"/>
      <c r="E57" s="42"/>
      <c r="F57" s="22" t="e">
        <f t="shared" si="0"/>
        <v>#DIV/0!</v>
      </c>
      <c r="G57" s="22" t="e">
        <f t="shared" si="1"/>
        <v>#DIV/0!</v>
      </c>
      <c r="I57" s="43"/>
      <c r="J57" s="43"/>
      <c r="K57" s="43"/>
    </row>
    <row r="58" spans="1:11" s="30" customFormat="1" ht="18.75">
      <c r="A58" s="44" t="s">
        <v>91</v>
      </c>
      <c r="B58" s="50" t="s">
        <v>92</v>
      </c>
      <c r="C58" s="40">
        <v>220</v>
      </c>
      <c r="D58" s="41">
        <v>319</v>
      </c>
      <c r="E58" s="42">
        <v>267</v>
      </c>
      <c r="F58" s="22">
        <f t="shared" si="0"/>
        <v>121.36363636363636</v>
      </c>
      <c r="G58" s="22">
        <f t="shared" si="1"/>
        <v>83.69905956112854</v>
      </c>
      <c r="I58" s="43"/>
      <c r="J58" s="43"/>
      <c r="K58" s="43"/>
    </row>
    <row r="59" spans="1:11" s="30" customFormat="1" ht="0.75" customHeight="1">
      <c r="A59" s="44" t="s">
        <v>91</v>
      </c>
      <c r="B59" s="45" t="s">
        <v>90</v>
      </c>
      <c r="C59" s="40"/>
      <c r="D59" s="41"/>
      <c r="E59" s="42"/>
      <c r="F59" s="22"/>
      <c r="G59" s="22"/>
      <c r="I59" s="43"/>
      <c r="J59" s="43"/>
      <c r="K59" s="43"/>
    </row>
    <row r="60" spans="1:11" s="30" customFormat="1" ht="37.5">
      <c r="A60" s="51" t="s">
        <v>93</v>
      </c>
      <c r="B60" s="48" t="s">
        <v>94</v>
      </c>
      <c r="C60" s="33">
        <f>SUM(C61:C64)</f>
        <v>12414</v>
      </c>
      <c r="D60" s="34">
        <f>SUM(D61:D64)</f>
        <v>14912</v>
      </c>
      <c r="E60" s="35">
        <f>SUM(E61:E64)</f>
        <v>13379</v>
      </c>
      <c r="F60" s="36">
        <f t="shared" si="0"/>
        <v>107.77348155308522</v>
      </c>
      <c r="G60" s="36">
        <f t="shared" si="1"/>
        <v>89.71968884120172</v>
      </c>
      <c r="I60" s="37"/>
      <c r="J60" s="37"/>
      <c r="K60" s="37"/>
    </row>
    <row r="61" spans="1:11" s="30" customFormat="1" ht="18.75">
      <c r="A61" s="44" t="s">
        <v>95</v>
      </c>
      <c r="B61" s="39" t="s">
        <v>96</v>
      </c>
      <c r="C61" s="40">
        <v>12414</v>
      </c>
      <c r="D61" s="41">
        <v>14912</v>
      </c>
      <c r="E61" s="42">
        <v>13379</v>
      </c>
      <c r="F61" s="22">
        <f t="shared" si="0"/>
        <v>107.77348155308522</v>
      </c>
      <c r="G61" s="22">
        <f t="shared" si="1"/>
        <v>89.71968884120172</v>
      </c>
      <c r="I61" s="43"/>
      <c r="J61" s="43"/>
      <c r="K61" s="43"/>
    </row>
    <row r="62" spans="1:11" s="30" customFormat="1" ht="18.75" hidden="1">
      <c r="A62" s="44" t="s">
        <v>97</v>
      </c>
      <c r="B62" s="39" t="s">
        <v>98</v>
      </c>
      <c r="C62" s="40"/>
      <c r="D62" s="41"/>
      <c r="E62" s="42"/>
      <c r="F62" s="22" t="e">
        <f t="shared" si="0"/>
        <v>#DIV/0!</v>
      </c>
      <c r="G62" s="22" t="e">
        <f t="shared" si="1"/>
        <v>#DIV/0!</v>
      </c>
      <c r="I62" s="43"/>
      <c r="J62" s="43"/>
      <c r="K62" s="43"/>
    </row>
    <row r="63" spans="1:11" s="30" customFormat="1" ht="24" customHeight="1" hidden="1">
      <c r="A63" s="44" t="s">
        <v>99</v>
      </c>
      <c r="B63" s="39" t="s">
        <v>100</v>
      </c>
      <c r="C63" s="40"/>
      <c r="D63" s="41"/>
      <c r="E63" s="42"/>
      <c r="F63" s="22" t="e">
        <f t="shared" si="0"/>
        <v>#DIV/0!</v>
      </c>
      <c r="G63" s="22" t="e">
        <f t="shared" si="1"/>
        <v>#DIV/0!</v>
      </c>
      <c r="I63" s="43"/>
      <c r="J63" s="43"/>
      <c r="K63" s="43"/>
    </row>
    <row r="64" spans="1:11" s="30" customFormat="1" ht="37.5" hidden="1">
      <c r="A64" s="44" t="s">
        <v>101</v>
      </c>
      <c r="B64" s="39" t="s">
        <v>102</v>
      </c>
      <c r="C64" s="40"/>
      <c r="D64" s="41"/>
      <c r="E64" s="42"/>
      <c r="F64" s="22" t="e">
        <f t="shared" si="0"/>
        <v>#DIV/0!</v>
      </c>
      <c r="G64" s="22" t="e">
        <f t="shared" si="1"/>
        <v>#DIV/0!</v>
      </c>
      <c r="I64" s="43"/>
      <c r="J64" s="43"/>
      <c r="K64" s="43"/>
    </row>
    <row r="65" spans="1:11" s="30" customFormat="1" ht="18.75">
      <c r="A65" s="31" t="s">
        <v>103</v>
      </c>
      <c r="B65" s="32" t="s">
        <v>104</v>
      </c>
      <c r="C65" s="33">
        <f>SUM(C66:C70)</f>
        <v>69295</v>
      </c>
      <c r="D65" s="34">
        <f>SUM(D66:D70)</f>
        <v>112305</v>
      </c>
      <c r="E65" s="35">
        <f>SUM(E66:E68)</f>
        <v>93303</v>
      </c>
      <c r="F65" s="22">
        <f t="shared" si="0"/>
        <v>134.64607836063206</v>
      </c>
      <c r="G65" s="22">
        <v>83</v>
      </c>
      <c r="I65" s="37"/>
      <c r="J65" s="37"/>
      <c r="K65" s="37"/>
    </row>
    <row r="66" spans="1:11" s="30" customFormat="1" ht="18.75">
      <c r="A66" s="44" t="s">
        <v>105</v>
      </c>
      <c r="B66" s="39" t="s">
        <v>106</v>
      </c>
      <c r="C66" s="40">
        <v>69200</v>
      </c>
      <c r="D66" s="41">
        <v>112164</v>
      </c>
      <c r="E66" s="42">
        <v>93178</v>
      </c>
      <c r="F66" s="22">
        <f t="shared" si="0"/>
        <v>134.65028901734104</v>
      </c>
      <c r="G66" s="22">
        <f t="shared" si="1"/>
        <v>83.07300024963446</v>
      </c>
      <c r="I66" s="43"/>
      <c r="J66" s="43"/>
      <c r="K66" s="43"/>
    </row>
    <row r="67" spans="1:11" s="30" customFormat="1" ht="18.75" hidden="1">
      <c r="A67" s="44" t="s">
        <v>105</v>
      </c>
      <c r="B67" s="39" t="s">
        <v>107</v>
      </c>
      <c r="C67" s="40"/>
      <c r="D67" s="41"/>
      <c r="E67" s="42"/>
      <c r="F67" s="22" t="e">
        <f t="shared" si="0"/>
        <v>#DIV/0!</v>
      </c>
      <c r="G67" s="22" t="e">
        <f t="shared" si="1"/>
        <v>#DIV/0!</v>
      </c>
      <c r="I67" s="43"/>
      <c r="J67" s="43"/>
      <c r="K67" s="43"/>
    </row>
    <row r="68" spans="1:11" s="30" customFormat="1" ht="17.25" customHeight="1">
      <c r="A68" s="44" t="s">
        <v>108</v>
      </c>
      <c r="B68" s="39" t="s">
        <v>109</v>
      </c>
      <c r="C68" s="40">
        <v>95</v>
      </c>
      <c r="D68" s="41">
        <v>141</v>
      </c>
      <c r="E68" s="42">
        <v>125</v>
      </c>
      <c r="F68" s="22">
        <f t="shared" si="0"/>
        <v>131.57894736842107</v>
      </c>
      <c r="G68" s="22">
        <f t="shared" si="1"/>
        <v>88.65248226950354</v>
      </c>
      <c r="I68" s="43"/>
      <c r="J68" s="43"/>
      <c r="K68" s="43"/>
    </row>
    <row r="69" spans="1:11" s="30" customFormat="1" ht="18.75" hidden="1">
      <c r="A69" s="44" t="s">
        <v>110</v>
      </c>
      <c r="B69" s="39" t="s">
        <v>111</v>
      </c>
      <c r="C69" s="40"/>
      <c r="D69" s="41"/>
      <c r="E69" s="42"/>
      <c r="F69" s="22" t="e">
        <f t="shared" si="0"/>
        <v>#DIV/0!</v>
      </c>
      <c r="G69" s="22" t="e">
        <f t="shared" si="1"/>
        <v>#DIV/0!</v>
      </c>
      <c r="I69" s="43"/>
      <c r="J69" s="43"/>
      <c r="K69" s="43"/>
    </row>
    <row r="70" spans="1:11" s="30" customFormat="1" ht="21.75" customHeight="1" hidden="1">
      <c r="A70" s="44" t="s">
        <v>110</v>
      </c>
      <c r="B70" s="45" t="s">
        <v>90</v>
      </c>
      <c r="C70" s="40"/>
      <c r="D70" s="41"/>
      <c r="E70" s="42"/>
      <c r="F70" s="22"/>
      <c r="G70" s="22"/>
      <c r="I70" s="43"/>
      <c r="J70" s="43"/>
      <c r="K70" s="43"/>
    </row>
    <row r="71" spans="1:11" s="30" customFormat="1" ht="18.75">
      <c r="A71" s="31" t="s">
        <v>112</v>
      </c>
      <c r="B71" s="32" t="s">
        <v>113</v>
      </c>
      <c r="C71" s="33">
        <f>SUM(C72:C77)</f>
        <v>3882</v>
      </c>
      <c r="D71" s="34">
        <f>SUM(D72:D77)</f>
        <v>8032</v>
      </c>
      <c r="E71" s="35">
        <f>SUM(E72:E77)</f>
        <v>4276</v>
      </c>
      <c r="F71" s="22">
        <f t="shared" si="0"/>
        <v>110.14940752189592</v>
      </c>
      <c r="G71" s="22">
        <f t="shared" si="1"/>
        <v>53.23705179282868</v>
      </c>
      <c r="I71" s="37"/>
      <c r="J71" s="37"/>
      <c r="K71" s="37"/>
    </row>
    <row r="72" spans="1:11" s="30" customFormat="1" ht="21" customHeight="1" hidden="1">
      <c r="A72" s="44" t="s">
        <v>114</v>
      </c>
      <c r="B72" s="39" t="s">
        <v>115</v>
      </c>
      <c r="C72" s="40"/>
      <c r="D72" s="41"/>
      <c r="E72" s="42"/>
      <c r="F72" s="22" t="e">
        <f t="shared" si="0"/>
        <v>#DIV/0!</v>
      </c>
      <c r="G72" s="22" t="e">
        <f t="shared" si="1"/>
        <v>#DIV/0!</v>
      </c>
      <c r="I72" s="43"/>
      <c r="J72" s="43"/>
      <c r="K72" s="43"/>
    </row>
    <row r="73" spans="1:11" s="30" customFormat="1" ht="19.5" thickBot="1">
      <c r="A73" s="44" t="s">
        <v>116</v>
      </c>
      <c r="B73" s="49" t="s">
        <v>117</v>
      </c>
      <c r="C73" s="40">
        <v>3882</v>
      </c>
      <c r="D73" s="41">
        <v>8032</v>
      </c>
      <c r="E73" s="42">
        <v>4276</v>
      </c>
      <c r="F73" s="22">
        <f t="shared" si="0"/>
        <v>110.14940752189592</v>
      </c>
      <c r="G73" s="22">
        <f t="shared" si="1"/>
        <v>53.23705179282868</v>
      </c>
      <c r="I73" s="43"/>
      <c r="J73" s="43"/>
      <c r="K73" s="43"/>
    </row>
    <row r="74" spans="1:11" s="30" customFormat="1" ht="18.75" hidden="1">
      <c r="A74" s="44" t="s">
        <v>118</v>
      </c>
      <c r="B74" s="39" t="s">
        <v>119</v>
      </c>
      <c r="C74" s="40"/>
      <c r="D74" s="41"/>
      <c r="E74" s="42"/>
      <c r="F74" s="22" t="e">
        <f t="shared" si="0"/>
        <v>#DIV/0!</v>
      </c>
      <c r="G74" s="22" t="e">
        <f t="shared" si="1"/>
        <v>#DIV/0!</v>
      </c>
      <c r="I74" s="43"/>
      <c r="J74" s="43"/>
      <c r="K74" s="43"/>
    </row>
    <row r="75" spans="1:11" s="30" customFormat="1" ht="18.75" hidden="1">
      <c r="A75" s="44" t="s">
        <v>120</v>
      </c>
      <c r="B75" s="45" t="s">
        <v>121</v>
      </c>
      <c r="C75" s="40"/>
      <c r="D75" s="41"/>
      <c r="E75" s="42"/>
      <c r="F75" s="22" t="e">
        <f t="shared" si="0"/>
        <v>#DIV/0!</v>
      </c>
      <c r="G75" s="22" t="e">
        <f t="shared" si="1"/>
        <v>#DIV/0!</v>
      </c>
      <c r="I75" s="43"/>
      <c r="J75" s="43"/>
      <c r="K75" s="43"/>
    </row>
    <row r="76" spans="1:11" s="30" customFormat="1" ht="18.75" hidden="1">
      <c r="A76" s="44" t="s">
        <v>122</v>
      </c>
      <c r="B76" s="39" t="s">
        <v>123</v>
      </c>
      <c r="C76" s="40"/>
      <c r="D76" s="41"/>
      <c r="E76" s="42"/>
      <c r="F76" s="22" t="e">
        <f t="shared" si="0"/>
        <v>#DIV/0!</v>
      </c>
      <c r="G76" s="22" t="e">
        <f t="shared" si="1"/>
        <v>#DIV/0!</v>
      </c>
      <c r="I76" s="43"/>
      <c r="J76" s="43"/>
      <c r="K76" s="43"/>
    </row>
    <row r="77" spans="1:11" s="30" customFormat="1" ht="37.5" hidden="1">
      <c r="A77" s="44" t="s">
        <v>122</v>
      </c>
      <c r="B77" s="45" t="s">
        <v>90</v>
      </c>
      <c r="C77" s="40"/>
      <c r="D77" s="41"/>
      <c r="E77" s="42"/>
      <c r="F77" s="22" t="e">
        <f>E77/C77*100</f>
        <v>#DIV/0!</v>
      </c>
      <c r="G77" s="22" t="e">
        <f>E77/D77*100</f>
        <v>#DIV/0!</v>
      </c>
      <c r="I77" s="43"/>
      <c r="J77" s="43"/>
      <c r="K77" s="43"/>
    </row>
    <row r="78" spans="1:11" s="58" customFormat="1" ht="18.75" hidden="1">
      <c r="A78" s="53" t="s">
        <v>124</v>
      </c>
      <c r="B78" s="54" t="s">
        <v>125</v>
      </c>
      <c r="C78" s="55"/>
      <c r="D78" s="56"/>
      <c r="E78" s="57"/>
      <c r="F78" s="22" t="e">
        <f>E78/C78*100</f>
        <v>#DIV/0!</v>
      </c>
      <c r="G78" s="22" t="e">
        <f>E78/D78*100</f>
        <v>#DIV/0!</v>
      </c>
      <c r="I78" s="43"/>
      <c r="J78" s="43"/>
      <c r="K78" s="43"/>
    </row>
    <row r="79" spans="1:11" s="30" customFormat="1" ht="18.75" hidden="1">
      <c r="A79" s="59" t="s">
        <v>126</v>
      </c>
      <c r="B79" s="60" t="s">
        <v>127</v>
      </c>
      <c r="C79" s="61"/>
      <c r="D79" s="62"/>
      <c r="E79" s="63"/>
      <c r="F79" s="64" t="e">
        <f>E79/C79*100</f>
        <v>#DIV/0!</v>
      </c>
      <c r="G79" s="64" t="e">
        <f>E79/D79*100</f>
        <v>#DIV/0!</v>
      </c>
      <c r="I79" s="43"/>
      <c r="J79" s="43"/>
      <c r="K79" s="43"/>
    </row>
    <row r="80" spans="1:11" s="30" customFormat="1" ht="19.5" thickBot="1">
      <c r="A80" s="65"/>
      <c r="B80" s="66" t="s">
        <v>128</v>
      </c>
      <c r="C80" s="67">
        <f>SUM(C16+C31+C33+C38+C44+C48+C51+C60+C65+C71+C78)</f>
        <v>180040</v>
      </c>
      <c r="D80" s="68">
        <f>SUM(D16+D31+D33+D38+D44+D48+D51+D60+D65+D71+D78+D79)</f>
        <v>265595</v>
      </c>
      <c r="E80" s="68">
        <f>SUM(E16+E31+E33+E38+E44+E48+E51+E60+E65+E71+E78+E79)</f>
        <v>230494</v>
      </c>
      <c r="F80" s="69">
        <f>E80/C80*100</f>
        <v>128.0237724950011</v>
      </c>
      <c r="G80" s="70">
        <v>87</v>
      </c>
      <c r="I80" s="37"/>
      <c r="J80" s="37"/>
      <c r="K80" s="37"/>
    </row>
    <row r="81" spans="1:7" s="30" customFormat="1" ht="18.75">
      <c r="A81" s="71"/>
      <c r="B81" s="71" t="s">
        <v>129</v>
      </c>
      <c r="C81" s="72"/>
      <c r="D81" s="73">
        <v>-994.5</v>
      </c>
      <c r="E81" s="73">
        <f>E12-E80</f>
        <v>3438</v>
      </c>
      <c r="F81" s="72"/>
      <c r="G81" s="72"/>
    </row>
    <row r="82" spans="1:7" s="30" customFormat="1" ht="19.5">
      <c r="A82" s="74" t="s">
        <v>140</v>
      </c>
      <c r="B82" s="75" t="s">
        <v>130</v>
      </c>
      <c r="C82" s="76"/>
      <c r="D82" s="76"/>
      <c r="E82" s="76"/>
      <c r="F82" s="76"/>
      <c r="G82" s="76"/>
    </row>
    <row r="83" spans="1:7" s="30" customFormat="1" ht="18.75">
      <c r="A83" s="77" t="s">
        <v>131</v>
      </c>
      <c r="B83" s="77" t="s">
        <v>132</v>
      </c>
      <c r="C83" s="76"/>
      <c r="D83" s="76">
        <v>994.5</v>
      </c>
      <c r="E83" s="76">
        <v>-3524</v>
      </c>
      <c r="F83" s="76"/>
      <c r="G83" s="76"/>
    </row>
    <row r="84" spans="1:7" s="30" customFormat="1" ht="18.75">
      <c r="A84" s="78" t="s">
        <v>133</v>
      </c>
      <c r="B84" s="78" t="s">
        <v>134</v>
      </c>
      <c r="C84" s="79"/>
      <c r="D84" s="80">
        <v>-264600.5</v>
      </c>
      <c r="E84" s="80">
        <v>-234018</v>
      </c>
      <c r="F84" s="79"/>
      <c r="G84" s="79"/>
    </row>
    <row r="85" spans="1:7" s="30" customFormat="1" ht="36.75" customHeight="1">
      <c r="A85" s="78" t="s">
        <v>135</v>
      </c>
      <c r="B85" s="81" t="s">
        <v>136</v>
      </c>
      <c r="C85" s="79"/>
      <c r="D85" s="80">
        <v>265595</v>
      </c>
      <c r="E85" s="80">
        <v>230494</v>
      </c>
      <c r="F85" s="79"/>
      <c r="G85" s="79"/>
    </row>
    <row r="86" spans="1:7" s="30" customFormat="1" ht="27.75" customHeight="1">
      <c r="A86" s="78" t="s">
        <v>137</v>
      </c>
      <c r="B86" s="81" t="s">
        <v>138</v>
      </c>
      <c r="C86" s="79"/>
      <c r="D86" s="80"/>
      <c r="E86" s="80">
        <v>86</v>
      </c>
      <c r="F86" s="79"/>
      <c r="G86" s="79"/>
    </row>
    <row r="87" spans="1:7" s="30" customFormat="1" ht="19.5" thickBot="1">
      <c r="A87" s="88" t="s">
        <v>139</v>
      </c>
      <c r="B87" s="89"/>
      <c r="C87" s="82"/>
      <c r="D87" s="83">
        <v>994.5</v>
      </c>
      <c r="E87" s="83">
        <v>-3438</v>
      </c>
      <c r="F87" s="82"/>
      <c r="G87" s="84"/>
    </row>
    <row r="88" spans="3:7" s="30" customFormat="1" ht="18.75">
      <c r="C88" s="85"/>
      <c r="D88" s="85"/>
      <c r="E88" s="85"/>
      <c r="F88" s="85"/>
      <c r="G88" s="85"/>
    </row>
    <row r="89" spans="1:7" s="30" customFormat="1" ht="18.75">
      <c r="A89" s="86"/>
      <c r="C89" s="85"/>
      <c r="D89" s="85"/>
      <c r="E89" s="85"/>
      <c r="F89" s="85"/>
      <c r="G89" s="85"/>
    </row>
    <row r="90" spans="3:7" s="30" customFormat="1" ht="18.75">
      <c r="C90" s="85"/>
      <c r="D90" s="85"/>
      <c r="E90" s="85"/>
      <c r="F90" s="85"/>
      <c r="G90" s="85"/>
    </row>
    <row r="91" spans="3:7" s="30" customFormat="1" ht="18.75">
      <c r="C91" s="85"/>
      <c r="D91" s="85"/>
      <c r="E91" s="85"/>
      <c r="F91" s="85"/>
      <c r="G91" s="85"/>
    </row>
    <row r="92" spans="3:7" s="30" customFormat="1" ht="18.75">
      <c r="C92" s="85"/>
      <c r="D92" s="85"/>
      <c r="E92" s="85"/>
      <c r="F92" s="85"/>
      <c r="G92" s="85"/>
    </row>
    <row r="93" spans="3:7" s="30" customFormat="1" ht="18.75">
      <c r="C93" s="85"/>
      <c r="D93" s="85"/>
      <c r="E93" s="85"/>
      <c r="F93" s="85"/>
      <c r="G93" s="85"/>
    </row>
    <row r="94" spans="3:7" s="30" customFormat="1" ht="18.75">
      <c r="C94" s="85"/>
      <c r="D94" s="85"/>
      <c r="E94" s="85"/>
      <c r="F94" s="85"/>
      <c r="G94" s="85"/>
    </row>
    <row r="95" spans="3:7" s="30" customFormat="1" ht="18.75">
      <c r="C95" s="85"/>
      <c r="D95" s="85"/>
      <c r="E95" s="85"/>
      <c r="F95" s="85"/>
      <c r="G95" s="85"/>
    </row>
    <row r="96" spans="3:7" s="30" customFormat="1" ht="18.75">
      <c r="C96" s="85"/>
      <c r="D96" s="85"/>
      <c r="E96" s="85"/>
      <c r="F96" s="85"/>
      <c r="G96" s="85"/>
    </row>
    <row r="97" spans="3:7" s="30" customFormat="1" ht="18.75">
      <c r="C97" s="85"/>
      <c r="D97" s="85"/>
      <c r="E97" s="85"/>
      <c r="F97" s="85"/>
      <c r="G97" s="85"/>
    </row>
    <row r="98" spans="3:7" s="30" customFormat="1" ht="18.75">
      <c r="C98" s="85"/>
      <c r="D98" s="85"/>
      <c r="E98" s="85"/>
      <c r="F98" s="85"/>
      <c r="G98" s="85"/>
    </row>
    <row r="99" spans="3:7" s="30" customFormat="1" ht="18.75">
      <c r="C99" s="85"/>
      <c r="D99" s="85"/>
      <c r="E99" s="85"/>
      <c r="F99" s="85"/>
      <c r="G99" s="85"/>
    </row>
    <row r="100" spans="3:7" s="30" customFormat="1" ht="18.75">
      <c r="C100" s="85"/>
      <c r="D100" s="85"/>
      <c r="E100" s="85"/>
      <c r="F100" s="85"/>
      <c r="G100" s="85"/>
    </row>
    <row r="101" spans="3:7" s="30" customFormat="1" ht="18.75">
      <c r="C101" s="85"/>
      <c r="D101" s="85"/>
      <c r="E101" s="85"/>
      <c r="F101" s="85"/>
      <c r="G101" s="85"/>
    </row>
    <row r="102" spans="3:7" s="30" customFormat="1" ht="18.75">
      <c r="C102" s="85"/>
      <c r="D102" s="85"/>
      <c r="E102" s="85"/>
      <c r="F102" s="85"/>
      <c r="G102" s="85"/>
    </row>
    <row r="103" spans="3:7" s="30" customFormat="1" ht="18.75">
      <c r="C103" s="85"/>
      <c r="D103" s="85"/>
      <c r="E103" s="85"/>
      <c r="F103" s="85"/>
      <c r="G103" s="85"/>
    </row>
    <row r="104" spans="3:7" s="30" customFormat="1" ht="18.75">
      <c r="C104" s="85"/>
      <c r="D104" s="85"/>
      <c r="E104" s="85"/>
      <c r="F104" s="85"/>
      <c r="G104" s="85"/>
    </row>
    <row r="105" spans="3:7" s="30" customFormat="1" ht="18.75">
      <c r="C105" s="85"/>
      <c r="D105" s="85"/>
      <c r="E105" s="85"/>
      <c r="F105" s="85"/>
      <c r="G105" s="85"/>
    </row>
    <row r="106" spans="3:7" s="30" customFormat="1" ht="18.75">
      <c r="C106" s="85"/>
      <c r="D106" s="85"/>
      <c r="E106" s="85"/>
      <c r="F106" s="85"/>
      <c r="G106" s="85"/>
    </row>
    <row r="107" spans="3:7" s="30" customFormat="1" ht="18.75">
      <c r="C107" s="85"/>
      <c r="D107" s="85"/>
      <c r="E107" s="85"/>
      <c r="F107" s="85"/>
      <c r="G107" s="85"/>
    </row>
    <row r="108" spans="3:7" s="30" customFormat="1" ht="18.75">
      <c r="C108" s="85"/>
      <c r="D108" s="85"/>
      <c r="E108" s="85"/>
      <c r="F108" s="85"/>
      <c r="G108" s="85"/>
    </row>
    <row r="109" spans="3:7" s="30" customFormat="1" ht="18.75">
      <c r="C109" s="85"/>
      <c r="D109" s="85"/>
      <c r="E109" s="85"/>
      <c r="F109" s="85"/>
      <c r="G109" s="85"/>
    </row>
    <row r="110" spans="3:7" s="30" customFormat="1" ht="18.75">
      <c r="C110" s="85"/>
      <c r="D110" s="85"/>
      <c r="E110" s="85"/>
      <c r="F110" s="85"/>
      <c r="G110" s="85"/>
    </row>
    <row r="111" spans="3:7" s="30" customFormat="1" ht="18.75">
      <c r="C111" s="85"/>
      <c r="D111" s="85"/>
      <c r="E111" s="85"/>
      <c r="F111" s="85"/>
      <c r="G111" s="85"/>
    </row>
    <row r="112" spans="3:7" s="30" customFormat="1" ht="18.75">
      <c r="C112" s="85"/>
      <c r="D112" s="85"/>
      <c r="E112" s="85"/>
      <c r="F112" s="85"/>
      <c r="G112" s="85"/>
    </row>
    <row r="113" spans="3:7" s="30" customFormat="1" ht="18.75">
      <c r="C113" s="85"/>
      <c r="D113" s="85"/>
      <c r="E113" s="85"/>
      <c r="F113" s="85"/>
      <c r="G113" s="85"/>
    </row>
    <row r="114" spans="3:7" s="30" customFormat="1" ht="18.75">
      <c r="C114" s="85"/>
      <c r="D114" s="85"/>
      <c r="E114" s="85"/>
      <c r="F114" s="85"/>
      <c r="G114" s="85"/>
    </row>
    <row r="115" spans="3:7" s="30" customFormat="1" ht="18.75">
      <c r="C115" s="85"/>
      <c r="D115" s="85"/>
      <c r="E115" s="85"/>
      <c r="F115" s="85"/>
      <c r="G115" s="85"/>
    </row>
    <row r="116" spans="3:7" s="30" customFormat="1" ht="18.75">
      <c r="C116" s="85"/>
      <c r="D116" s="85"/>
      <c r="E116" s="85"/>
      <c r="F116" s="85"/>
      <c r="G116" s="85"/>
    </row>
    <row r="117" spans="3:7" s="30" customFormat="1" ht="18.75">
      <c r="C117" s="85"/>
      <c r="D117" s="85"/>
      <c r="E117" s="85"/>
      <c r="F117" s="85"/>
      <c r="G117" s="85"/>
    </row>
    <row r="118" spans="3:7" s="30" customFormat="1" ht="18.75">
      <c r="C118" s="85"/>
      <c r="D118" s="85"/>
      <c r="E118" s="85"/>
      <c r="F118" s="85"/>
      <c r="G118" s="85"/>
    </row>
    <row r="119" spans="3:7" s="30" customFormat="1" ht="18.75">
      <c r="C119" s="85"/>
      <c r="D119" s="85"/>
      <c r="E119" s="85"/>
      <c r="F119" s="85"/>
      <c r="G119" s="85"/>
    </row>
    <row r="120" spans="3:7" s="30" customFormat="1" ht="18.75">
      <c r="C120" s="85"/>
      <c r="D120" s="85"/>
      <c r="E120" s="85"/>
      <c r="F120" s="85"/>
      <c r="G120" s="85"/>
    </row>
    <row r="121" spans="3:7" s="30" customFormat="1" ht="18.75">
      <c r="C121" s="85"/>
      <c r="D121" s="85"/>
      <c r="E121" s="85"/>
      <c r="F121" s="85"/>
      <c r="G121" s="85"/>
    </row>
    <row r="122" spans="3:7" s="30" customFormat="1" ht="18.75">
      <c r="C122" s="85"/>
      <c r="D122" s="85"/>
      <c r="E122" s="85"/>
      <c r="F122" s="85"/>
      <c r="G122" s="85"/>
    </row>
    <row r="123" spans="3:7" s="30" customFormat="1" ht="18.75">
      <c r="C123" s="85"/>
      <c r="D123" s="85"/>
      <c r="E123" s="85"/>
      <c r="F123" s="85"/>
      <c r="G123" s="85"/>
    </row>
    <row r="124" spans="3:7" s="30" customFormat="1" ht="18.75">
      <c r="C124" s="85"/>
      <c r="D124" s="85"/>
      <c r="E124" s="85"/>
      <c r="F124" s="85"/>
      <c r="G124" s="85"/>
    </row>
    <row r="125" spans="3:7" s="30" customFormat="1" ht="18.75">
      <c r="C125" s="85"/>
      <c r="D125" s="85"/>
      <c r="E125" s="85"/>
      <c r="F125" s="85"/>
      <c r="G125" s="85"/>
    </row>
    <row r="126" spans="3:7" s="30" customFormat="1" ht="18.75">
      <c r="C126" s="85"/>
      <c r="D126" s="85"/>
      <c r="E126" s="85"/>
      <c r="F126" s="85"/>
      <c r="G126" s="85"/>
    </row>
    <row r="127" spans="3:7" s="30" customFormat="1" ht="18.75">
      <c r="C127" s="85"/>
      <c r="D127" s="85"/>
      <c r="E127" s="85"/>
      <c r="F127" s="85"/>
      <c r="G127" s="85"/>
    </row>
    <row r="128" spans="3:7" s="30" customFormat="1" ht="18.75">
      <c r="C128" s="85"/>
      <c r="D128" s="85"/>
      <c r="E128" s="85"/>
      <c r="F128" s="85"/>
      <c r="G128" s="85"/>
    </row>
    <row r="129" spans="3:7" s="30" customFormat="1" ht="18.75">
      <c r="C129" s="85"/>
      <c r="D129" s="85"/>
      <c r="E129" s="85"/>
      <c r="F129" s="85"/>
      <c r="G129" s="85"/>
    </row>
    <row r="130" spans="3:7" s="30" customFormat="1" ht="18.75">
      <c r="C130" s="85"/>
      <c r="D130" s="85"/>
      <c r="E130" s="85"/>
      <c r="F130" s="85"/>
      <c r="G130" s="85"/>
    </row>
    <row r="131" spans="3:7" s="30" customFormat="1" ht="18.75">
      <c r="C131" s="85"/>
      <c r="D131" s="85"/>
      <c r="E131" s="85"/>
      <c r="F131" s="85"/>
      <c r="G131" s="85"/>
    </row>
    <row r="132" spans="3:7" s="30" customFormat="1" ht="18.75">
      <c r="C132" s="85"/>
      <c r="D132" s="85"/>
      <c r="E132" s="85"/>
      <c r="F132" s="85"/>
      <c r="G132" s="85"/>
    </row>
    <row r="133" spans="3:7" s="30" customFormat="1" ht="18.75">
      <c r="C133" s="85"/>
      <c r="D133" s="85"/>
      <c r="E133" s="85"/>
      <c r="F133" s="85"/>
      <c r="G133" s="85"/>
    </row>
    <row r="134" spans="3:7" s="30" customFormat="1" ht="18.75">
      <c r="C134" s="85"/>
      <c r="D134" s="85"/>
      <c r="E134" s="85"/>
      <c r="F134" s="85"/>
      <c r="G134" s="85"/>
    </row>
    <row r="135" spans="3:7" s="30" customFormat="1" ht="18.75">
      <c r="C135" s="85"/>
      <c r="D135" s="85"/>
      <c r="E135" s="85"/>
      <c r="F135" s="85"/>
      <c r="G135" s="85"/>
    </row>
    <row r="136" spans="3:7" s="30" customFormat="1" ht="18.75">
      <c r="C136" s="85"/>
      <c r="D136" s="85"/>
      <c r="E136" s="85"/>
      <c r="F136" s="85"/>
      <c r="G136" s="85"/>
    </row>
    <row r="137" spans="3:7" s="30" customFormat="1" ht="18.75">
      <c r="C137" s="85"/>
      <c r="D137" s="85"/>
      <c r="E137" s="85"/>
      <c r="F137" s="85"/>
      <c r="G137" s="85"/>
    </row>
    <row r="138" spans="3:7" s="30" customFormat="1" ht="18.75">
      <c r="C138" s="85"/>
      <c r="D138" s="85"/>
      <c r="E138" s="85"/>
      <c r="F138" s="85"/>
      <c r="G138" s="85"/>
    </row>
    <row r="139" spans="3:7" s="30" customFormat="1" ht="18.75">
      <c r="C139" s="85"/>
      <c r="D139" s="85"/>
      <c r="E139" s="85"/>
      <c r="F139" s="85"/>
      <c r="G139" s="85"/>
    </row>
    <row r="140" spans="3:7" s="30" customFormat="1" ht="18.75">
      <c r="C140" s="85"/>
      <c r="D140" s="85"/>
      <c r="E140" s="85"/>
      <c r="F140" s="85"/>
      <c r="G140" s="85"/>
    </row>
    <row r="141" spans="3:7" s="30" customFormat="1" ht="18.75">
      <c r="C141" s="85"/>
      <c r="D141" s="85"/>
      <c r="E141" s="85"/>
      <c r="F141" s="85"/>
      <c r="G141" s="85"/>
    </row>
    <row r="142" spans="3:7" s="30" customFormat="1" ht="18.75">
      <c r="C142" s="85"/>
      <c r="D142" s="85"/>
      <c r="E142" s="85"/>
      <c r="F142" s="85"/>
      <c r="G142" s="85"/>
    </row>
    <row r="143" spans="3:7" s="30" customFormat="1" ht="18.75">
      <c r="C143" s="85"/>
      <c r="D143" s="85"/>
      <c r="E143" s="85"/>
      <c r="F143" s="85"/>
      <c r="G143" s="85"/>
    </row>
    <row r="144" spans="3:7" s="30" customFormat="1" ht="18.75">
      <c r="C144" s="85"/>
      <c r="D144" s="85"/>
      <c r="E144" s="85"/>
      <c r="F144" s="85"/>
      <c r="G144" s="85"/>
    </row>
    <row r="145" spans="3:7" s="30" customFormat="1" ht="18.75">
      <c r="C145" s="85"/>
      <c r="D145" s="85"/>
      <c r="E145" s="85"/>
      <c r="F145" s="85"/>
      <c r="G145" s="85"/>
    </row>
    <row r="146" spans="3:7" s="30" customFormat="1" ht="18.75">
      <c r="C146" s="85"/>
      <c r="D146" s="85"/>
      <c r="E146" s="85"/>
      <c r="F146" s="85"/>
      <c r="G146" s="85"/>
    </row>
    <row r="147" spans="3:7" s="30" customFormat="1" ht="18.75">
      <c r="C147" s="85"/>
      <c r="D147" s="85"/>
      <c r="E147" s="85"/>
      <c r="F147" s="85"/>
      <c r="G147" s="85"/>
    </row>
    <row r="148" spans="3:7" s="30" customFormat="1" ht="18.75">
      <c r="C148" s="85"/>
      <c r="D148" s="85"/>
      <c r="E148" s="85"/>
      <c r="F148" s="85"/>
      <c r="G148" s="85"/>
    </row>
    <row r="149" spans="3:7" s="30" customFormat="1" ht="18.75">
      <c r="C149" s="85"/>
      <c r="D149" s="85"/>
      <c r="E149" s="85"/>
      <c r="F149" s="85"/>
      <c r="G149" s="85"/>
    </row>
    <row r="150" spans="3:7" s="30" customFormat="1" ht="18.75">
      <c r="C150" s="85"/>
      <c r="D150" s="85"/>
      <c r="E150" s="85"/>
      <c r="F150" s="85"/>
      <c r="G150" s="85"/>
    </row>
    <row r="151" spans="3:7" s="30" customFormat="1" ht="18.75">
      <c r="C151" s="85"/>
      <c r="D151" s="85"/>
      <c r="E151" s="85"/>
      <c r="F151" s="85"/>
      <c r="G151" s="85"/>
    </row>
    <row r="152" spans="3:7" s="30" customFormat="1" ht="18.75">
      <c r="C152" s="85"/>
      <c r="D152" s="85"/>
      <c r="E152" s="85"/>
      <c r="F152" s="85"/>
      <c r="G152" s="85"/>
    </row>
    <row r="153" spans="3:7" s="30" customFormat="1" ht="18.75">
      <c r="C153" s="85"/>
      <c r="D153" s="85"/>
      <c r="E153" s="85"/>
      <c r="F153" s="85"/>
      <c r="G153" s="85"/>
    </row>
    <row r="154" spans="3:7" s="30" customFormat="1" ht="18.75">
      <c r="C154" s="85"/>
      <c r="D154" s="85"/>
      <c r="E154" s="85"/>
      <c r="F154" s="85"/>
      <c r="G154" s="85"/>
    </row>
    <row r="155" spans="3:7" s="30" customFormat="1" ht="18.75">
      <c r="C155" s="85"/>
      <c r="D155" s="85"/>
      <c r="E155" s="85"/>
      <c r="F155" s="85"/>
      <c r="G155" s="85"/>
    </row>
    <row r="156" spans="3:7" s="30" customFormat="1" ht="18.75">
      <c r="C156" s="85"/>
      <c r="D156" s="85"/>
      <c r="E156" s="85"/>
      <c r="F156" s="85"/>
      <c r="G156" s="85"/>
    </row>
    <row r="157" spans="3:7" s="30" customFormat="1" ht="18.75">
      <c r="C157" s="85"/>
      <c r="D157" s="85"/>
      <c r="E157" s="85"/>
      <c r="F157" s="85"/>
      <c r="G157" s="85"/>
    </row>
    <row r="158" spans="3:7" s="30" customFormat="1" ht="18.75">
      <c r="C158" s="85"/>
      <c r="D158" s="85"/>
      <c r="E158" s="85"/>
      <c r="F158" s="85"/>
      <c r="G158" s="85"/>
    </row>
    <row r="159" spans="3:7" s="30" customFormat="1" ht="18.75">
      <c r="C159" s="85"/>
      <c r="D159" s="85"/>
      <c r="E159" s="85"/>
      <c r="F159" s="85"/>
      <c r="G159" s="85"/>
    </row>
    <row r="160" spans="3:7" s="30" customFormat="1" ht="18.75">
      <c r="C160" s="85"/>
      <c r="D160" s="85"/>
      <c r="E160" s="85"/>
      <c r="F160" s="85"/>
      <c r="G160" s="85"/>
    </row>
    <row r="161" spans="3:7" s="30" customFormat="1" ht="18.75">
      <c r="C161" s="85"/>
      <c r="D161" s="85"/>
      <c r="E161" s="85"/>
      <c r="F161" s="85"/>
      <c r="G161" s="85"/>
    </row>
    <row r="162" spans="3:7" s="30" customFormat="1" ht="18.75">
      <c r="C162" s="85"/>
      <c r="D162" s="85"/>
      <c r="E162" s="85"/>
      <c r="F162" s="85"/>
      <c r="G162" s="85"/>
    </row>
    <row r="163" spans="3:7" s="30" customFormat="1" ht="18.75">
      <c r="C163" s="85"/>
      <c r="D163" s="85"/>
      <c r="E163" s="85"/>
      <c r="F163" s="85"/>
      <c r="G163" s="85"/>
    </row>
    <row r="164" spans="3:7" s="30" customFormat="1" ht="18.75">
      <c r="C164" s="85"/>
      <c r="D164" s="85"/>
      <c r="E164" s="85"/>
      <c r="F164" s="85"/>
      <c r="G164" s="85"/>
    </row>
    <row r="165" spans="3:7" s="30" customFormat="1" ht="18.75">
      <c r="C165" s="85"/>
      <c r="D165" s="85"/>
      <c r="E165" s="85"/>
      <c r="F165" s="85"/>
      <c r="G165" s="85"/>
    </row>
    <row r="166" spans="3:7" s="30" customFormat="1" ht="18.75">
      <c r="C166" s="85"/>
      <c r="D166" s="85"/>
      <c r="E166" s="85"/>
      <c r="F166" s="85"/>
      <c r="G166" s="85"/>
    </row>
    <row r="167" spans="3:7" s="30" customFormat="1" ht="18.75">
      <c r="C167" s="85"/>
      <c r="D167" s="85"/>
      <c r="E167" s="85"/>
      <c r="F167" s="85"/>
      <c r="G167" s="85"/>
    </row>
    <row r="168" spans="3:7" s="30" customFormat="1" ht="18.75">
      <c r="C168" s="85"/>
      <c r="D168" s="85"/>
      <c r="E168" s="85"/>
      <c r="F168" s="85"/>
      <c r="G168" s="85"/>
    </row>
    <row r="169" spans="3:7" s="30" customFormat="1" ht="18.75">
      <c r="C169" s="85"/>
      <c r="D169" s="85"/>
      <c r="E169" s="85"/>
      <c r="F169" s="85"/>
      <c r="G169" s="85"/>
    </row>
    <row r="170" spans="3:7" s="30" customFormat="1" ht="18.75">
      <c r="C170" s="85"/>
      <c r="D170" s="85"/>
      <c r="E170" s="85"/>
      <c r="F170" s="85"/>
      <c r="G170" s="85"/>
    </row>
    <row r="171" spans="3:7" s="30" customFormat="1" ht="18.75">
      <c r="C171" s="85"/>
      <c r="D171" s="85"/>
      <c r="E171" s="85"/>
      <c r="F171" s="85"/>
      <c r="G171" s="85"/>
    </row>
    <row r="172" spans="3:7" s="30" customFormat="1" ht="18.75">
      <c r="C172" s="85"/>
      <c r="D172" s="85"/>
      <c r="E172" s="85"/>
      <c r="F172" s="85"/>
      <c r="G172" s="85"/>
    </row>
    <row r="173" spans="3:7" s="30" customFormat="1" ht="18.75">
      <c r="C173" s="85"/>
      <c r="D173" s="85"/>
      <c r="E173" s="85"/>
      <c r="F173" s="85"/>
      <c r="G173" s="85"/>
    </row>
    <row r="174" spans="3:7" s="30" customFormat="1" ht="18.75">
      <c r="C174" s="85"/>
      <c r="D174" s="85"/>
      <c r="E174" s="85"/>
      <c r="F174" s="85"/>
      <c r="G174" s="85"/>
    </row>
    <row r="175" spans="3:7" s="30" customFormat="1" ht="18.75">
      <c r="C175" s="85"/>
      <c r="D175" s="85"/>
      <c r="E175" s="85"/>
      <c r="F175" s="85"/>
      <c r="G175" s="85"/>
    </row>
    <row r="176" spans="3:7" s="30" customFormat="1" ht="18.75">
      <c r="C176" s="85"/>
      <c r="D176" s="85"/>
      <c r="E176" s="85"/>
      <c r="F176" s="85"/>
      <c r="G176" s="85"/>
    </row>
    <row r="177" spans="3:7" s="30" customFormat="1" ht="18.75">
      <c r="C177" s="85"/>
      <c r="D177" s="85"/>
      <c r="E177" s="85"/>
      <c r="F177" s="85"/>
      <c r="G177" s="85"/>
    </row>
    <row r="178" spans="3:7" s="30" customFormat="1" ht="18.75">
      <c r="C178" s="85"/>
      <c r="D178" s="85"/>
      <c r="E178" s="85"/>
      <c r="F178" s="85"/>
      <c r="G178" s="85"/>
    </row>
    <row r="179" spans="3:7" s="30" customFormat="1" ht="18.75">
      <c r="C179" s="85"/>
      <c r="D179" s="85"/>
      <c r="E179" s="85"/>
      <c r="F179" s="85"/>
      <c r="G179" s="85"/>
    </row>
    <row r="180" spans="3:7" s="30" customFormat="1" ht="18.75">
      <c r="C180" s="85"/>
      <c r="D180" s="85"/>
      <c r="E180" s="85"/>
      <c r="F180" s="85"/>
      <c r="G180" s="85"/>
    </row>
    <row r="181" spans="3:7" s="30" customFormat="1" ht="18.75">
      <c r="C181" s="85"/>
      <c r="D181" s="85"/>
      <c r="E181" s="85"/>
      <c r="F181" s="85"/>
      <c r="G181" s="85"/>
    </row>
    <row r="182" spans="3:7" s="30" customFormat="1" ht="18.75">
      <c r="C182" s="85"/>
      <c r="D182" s="85"/>
      <c r="E182" s="85"/>
      <c r="F182" s="85"/>
      <c r="G182" s="85"/>
    </row>
    <row r="183" spans="3:7" s="30" customFormat="1" ht="18.75">
      <c r="C183" s="85"/>
      <c r="D183" s="85"/>
      <c r="E183" s="85"/>
      <c r="F183" s="85"/>
      <c r="G183" s="85"/>
    </row>
    <row r="184" spans="3:7" s="30" customFormat="1" ht="18.75">
      <c r="C184" s="85"/>
      <c r="D184" s="85"/>
      <c r="E184" s="85"/>
      <c r="F184" s="85"/>
      <c r="G184" s="85"/>
    </row>
    <row r="185" spans="3:7" s="30" customFormat="1" ht="18.75">
      <c r="C185" s="85"/>
      <c r="D185" s="85"/>
      <c r="E185" s="85"/>
      <c r="F185" s="85"/>
      <c r="G185" s="85"/>
    </row>
    <row r="186" spans="3:7" s="30" customFormat="1" ht="18.75">
      <c r="C186" s="85"/>
      <c r="D186" s="85"/>
      <c r="E186" s="85"/>
      <c r="F186" s="85"/>
      <c r="G186" s="85"/>
    </row>
    <row r="187" spans="3:7" s="30" customFormat="1" ht="18.75">
      <c r="C187" s="85"/>
      <c r="D187" s="85"/>
      <c r="E187" s="85"/>
      <c r="F187" s="85"/>
      <c r="G187" s="85"/>
    </row>
    <row r="188" spans="3:7" s="30" customFormat="1" ht="18.75">
      <c r="C188" s="85"/>
      <c r="D188" s="85"/>
      <c r="E188" s="85"/>
      <c r="F188" s="85"/>
      <c r="G188" s="85"/>
    </row>
    <row r="189" spans="3:7" s="30" customFormat="1" ht="18.75">
      <c r="C189" s="85"/>
      <c r="D189" s="85"/>
      <c r="E189" s="85"/>
      <c r="F189" s="85"/>
      <c r="G189" s="85"/>
    </row>
    <row r="190" spans="3:7" s="30" customFormat="1" ht="18.75">
      <c r="C190" s="85"/>
      <c r="D190" s="85"/>
      <c r="E190" s="85"/>
      <c r="F190" s="85"/>
      <c r="G190" s="85"/>
    </row>
    <row r="191" spans="3:7" s="30" customFormat="1" ht="18.75">
      <c r="C191" s="85"/>
      <c r="D191" s="85"/>
      <c r="E191" s="85"/>
      <c r="F191" s="85"/>
      <c r="G191" s="85"/>
    </row>
    <row r="192" spans="3:7" s="30" customFormat="1" ht="18.75">
      <c r="C192" s="85"/>
      <c r="D192" s="85"/>
      <c r="E192" s="85"/>
      <c r="F192" s="85"/>
      <c r="G192" s="85"/>
    </row>
    <row r="193" spans="3:7" s="30" customFormat="1" ht="18.75">
      <c r="C193" s="85"/>
      <c r="D193" s="85"/>
      <c r="E193" s="85"/>
      <c r="F193" s="85"/>
      <c r="G193" s="85"/>
    </row>
    <row r="194" spans="3:7" s="30" customFormat="1" ht="18.75">
      <c r="C194" s="85"/>
      <c r="D194" s="85"/>
      <c r="E194" s="85"/>
      <c r="F194" s="85"/>
      <c r="G194" s="85"/>
    </row>
    <row r="195" spans="3:7" s="30" customFormat="1" ht="18.75">
      <c r="C195" s="85"/>
      <c r="D195" s="85"/>
      <c r="E195" s="85"/>
      <c r="F195" s="85"/>
      <c r="G195" s="85"/>
    </row>
    <row r="196" spans="3:7" s="30" customFormat="1" ht="18.75">
      <c r="C196" s="85"/>
      <c r="D196" s="85"/>
      <c r="E196" s="85"/>
      <c r="F196" s="85"/>
      <c r="G196" s="85"/>
    </row>
    <row r="197" spans="3:7" s="30" customFormat="1" ht="18.75">
      <c r="C197" s="85"/>
      <c r="D197" s="85"/>
      <c r="E197" s="85"/>
      <c r="F197" s="85"/>
      <c r="G197" s="85"/>
    </row>
    <row r="198" spans="3:7" s="30" customFormat="1" ht="18.75">
      <c r="C198" s="85"/>
      <c r="D198" s="85"/>
      <c r="E198" s="85"/>
      <c r="F198" s="85"/>
      <c r="G198" s="85"/>
    </row>
    <row r="199" spans="3:7" s="30" customFormat="1" ht="18.75">
      <c r="C199" s="85"/>
      <c r="D199" s="85"/>
      <c r="E199" s="85"/>
      <c r="F199" s="85"/>
      <c r="G199" s="85"/>
    </row>
    <row r="200" spans="3:7" s="30" customFormat="1" ht="18.75">
      <c r="C200" s="85"/>
      <c r="D200" s="85"/>
      <c r="E200" s="85"/>
      <c r="F200" s="85"/>
      <c r="G200" s="85"/>
    </row>
    <row r="201" spans="3:7" s="30" customFormat="1" ht="18.75">
      <c r="C201" s="85"/>
      <c r="D201" s="85"/>
      <c r="E201" s="85"/>
      <c r="F201" s="85"/>
      <c r="G201" s="85"/>
    </row>
    <row r="202" spans="3:7" s="30" customFormat="1" ht="18.75">
      <c r="C202" s="85"/>
      <c r="D202" s="85"/>
      <c r="E202" s="85"/>
      <c r="F202" s="85"/>
      <c r="G202" s="85"/>
    </row>
    <row r="203" spans="3:7" s="30" customFormat="1" ht="18.75">
      <c r="C203" s="85"/>
      <c r="D203" s="85"/>
      <c r="E203" s="85"/>
      <c r="F203" s="85"/>
      <c r="G203" s="85"/>
    </row>
    <row r="204" spans="3:7" s="30" customFormat="1" ht="18.75">
      <c r="C204" s="85"/>
      <c r="D204" s="85"/>
      <c r="E204" s="85"/>
      <c r="F204" s="85"/>
      <c r="G204" s="85"/>
    </row>
    <row r="205" spans="3:7" s="30" customFormat="1" ht="18.75">
      <c r="C205" s="85"/>
      <c r="D205" s="85"/>
      <c r="E205" s="85"/>
      <c r="F205" s="85"/>
      <c r="G205" s="85"/>
    </row>
    <row r="206" spans="3:7" s="30" customFormat="1" ht="18.75">
      <c r="C206" s="85"/>
      <c r="D206" s="85"/>
      <c r="E206" s="85"/>
      <c r="F206" s="85"/>
      <c r="G206" s="85"/>
    </row>
    <row r="207" spans="3:7" s="30" customFormat="1" ht="18.75">
      <c r="C207" s="85"/>
      <c r="D207" s="85"/>
      <c r="E207" s="85"/>
      <c r="F207" s="85"/>
      <c r="G207" s="85"/>
    </row>
    <row r="208" spans="3:7" s="30" customFormat="1" ht="18.75">
      <c r="C208" s="85"/>
      <c r="D208" s="85"/>
      <c r="E208" s="85"/>
      <c r="F208" s="85"/>
      <c r="G208" s="85"/>
    </row>
    <row r="209" spans="3:7" s="30" customFormat="1" ht="18.75">
      <c r="C209" s="85"/>
      <c r="D209" s="85"/>
      <c r="E209" s="85"/>
      <c r="F209" s="85"/>
      <c r="G209" s="85"/>
    </row>
    <row r="210" spans="3:7" s="30" customFormat="1" ht="18.75">
      <c r="C210" s="85"/>
      <c r="D210" s="85"/>
      <c r="E210" s="85"/>
      <c r="F210" s="85"/>
      <c r="G210" s="85"/>
    </row>
    <row r="211" spans="3:7" s="30" customFormat="1" ht="18.75">
      <c r="C211" s="85"/>
      <c r="D211" s="85"/>
      <c r="E211" s="85"/>
      <c r="F211" s="85"/>
      <c r="G211" s="85"/>
    </row>
    <row r="212" spans="3:7" s="30" customFormat="1" ht="18.75">
      <c r="C212" s="85"/>
      <c r="D212" s="85"/>
      <c r="E212" s="85"/>
      <c r="F212" s="85"/>
      <c r="G212" s="85"/>
    </row>
    <row r="213" spans="3:7" s="30" customFormat="1" ht="18.75">
      <c r="C213" s="85"/>
      <c r="D213" s="85"/>
      <c r="E213" s="85"/>
      <c r="F213" s="85"/>
      <c r="G213" s="85"/>
    </row>
    <row r="214" spans="3:7" s="30" customFormat="1" ht="18.75">
      <c r="C214" s="85"/>
      <c r="D214" s="85"/>
      <c r="E214" s="85"/>
      <c r="F214" s="85"/>
      <c r="G214" s="85"/>
    </row>
    <row r="215" spans="3:7" s="30" customFormat="1" ht="18.75">
      <c r="C215" s="85"/>
      <c r="D215" s="85"/>
      <c r="E215" s="85"/>
      <c r="F215" s="85"/>
      <c r="G215" s="85"/>
    </row>
    <row r="216" spans="3:7" s="30" customFormat="1" ht="18.75">
      <c r="C216" s="85"/>
      <c r="D216" s="85"/>
      <c r="E216" s="85"/>
      <c r="F216" s="85"/>
      <c r="G216" s="85"/>
    </row>
    <row r="217" spans="3:7" s="30" customFormat="1" ht="18.75">
      <c r="C217" s="85"/>
      <c r="D217" s="85"/>
      <c r="E217" s="85"/>
      <c r="F217" s="85"/>
      <c r="G217" s="85"/>
    </row>
    <row r="218" spans="3:7" s="30" customFormat="1" ht="18.75">
      <c r="C218" s="85"/>
      <c r="D218" s="85"/>
      <c r="E218" s="85"/>
      <c r="F218" s="85"/>
      <c r="G218" s="85"/>
    </row>
    <row r="219" spans="3:7" s="30" customFormat="1" ht="18.75">
      <c r="C219" s="85"/>
      <c r="D219" s="85"/>
      <c r="E219" s="85"/>
      <c r="F219" s="85"/>
      <c r="G219" s="85"/>
    </row>
    <row r="220" spans="3:7" s="30" customFormat="1" ht="18.75">
      <c r="C220" s="85"/>
      <c r="D220" s="85"/>
      <c r="E220" s="85"/>
      <c r="F220" s="85"/>
      <c r="G220" s="85"/>
    </row>
    <row r="221" spans="3:7" s="30" customFormat="1" ht="18.75">
      <c r="C221" s="85"/>
      <c r="D221" s="85"/>
      <c r="E221" s="85"/>
      <c r="F221" s="85"/>
      <c r="G221" s="85"/>
    </row>
    <row r="222" spans="3:7" s="30" customFormat="1" ht="18.75">
      <c r="C222" s="85"/>
      <c r="D222" s="85"/>
      <c r="E222" s="85"/>
      <c r="F222" s="85"/>
      <c r="G222" s="85"/>
    </row>
    <row r="223" spans="3:7" s="30" customFormat="1" ht="18.75">
      <c r="C223" s="85"/>
      <c r="D223" s="85"/>
      <c r="E223" s="85"/>
      <c r="F223" s="85"/>
      <c r="G223" s="85"/>
    </row>
    <row r="224" spans="3:7" s="30" customFormat="1" ht="18.75">
      <c r="C224" s="85"/>
      <c r="D224" s="85"/>
      <c r="E224" s="85"/>
      <c r="F224" s="85"/>
      <c r="G224" s="85"/>
    </row>
    <row r="225" spans="3:7" s="30" customFormat="1" ht="18.75">
      <c r="C225" s="85"/>
      <c r="D225" s="85"/>
      <c r="E225" s="85"/>
      <c r="F225" s="85"/>
      <c r="G225" s="85"/>
    </row>
    <row r="226" spans="3:7" s="30" customFormat="1" ht="18.75">
      <c r="C226" s="85"/>
      <c r="D226" s="85"/>
      <c r="E226" s="85"/>
      <c r="F226" s="85"/>
      <c r="G226" s="85"/>
    </row>
    <row r="227" spans="3:7" s="30" customFormat="1" ht="18.75">
      <c r="C227" s="85"/>
      <c r="D227" s="85"/>
      <c r="E227" s="85"/>
      <c r="F227" s="85"/>
      <c r="G227" s="85"/>
    </row>
    <row r="228" spans="3:7" s="30" customFormat="1" ht="18.75">
      <c r="C228" s="85"/>
      <c r="D228" s="85"/>
      <c r="E228" s="85"/>
      <c r="F228" s="85"/>
      <c r="G228" s="85"/>
    </row>
    <row r="229" spans="3:7" s="30" customFormat="1" ht="18.75">
      <c r="C229" s="85"/>
      <c r="D229" s="85"/>
      <c r="E229" s="85"/>
      <c r="F229" s="85"/>
      <c r="G229" s="85"/>
    </row>
    <row r="230" spans="3:7" s="30" customFormat="1" ht="18.75">
      <c r="C230" s="85"/>
      <c r="D230" s="85"/>
      <c r="E230" s="85"/>
      <c r="F230" s="85"/>
      <c r="G230" s="85"/>
    </row>
    <row r="231" spans="3:7" s="30" customFormat="1" ht="18.75">
      <c r="C231" s="85"/>
      <c r="D231" s="85"/>
      <c r="E231" s="85"/>
      <c r="F231" s="85"/>
      <c r="G231" s="85"/>
    </row>
    <row r="232" spans="3:7" s="30" customFormat="1" ht="18.75">
      <c r="C232" s="85"/>
      <c r="D232" s="85"/>
      <c r="E232" s="85"/>
      <c r="F232" s="85"/>
      <c r="G232" s="85"/>
    </row>
    <row r="233" spans="3:7" s="30" customFormat="1" ht="18.75">
      <c r="C233" s="85"/>
      <c r="D233" s="85"/>
      <c r="E233" s="85"/>
      <c r="F233" s="85"/>
      <c r="G233" s="85"/>
    </row>
    <row r="234" spans="3:7" s="30" customFormat="1" ht="18.75">
      <c r="C234" s="85"/>
      <c r="D234" s="85"/>
      <c r="E234" s="85"/>
      <c r="F234" s="85"/>
      <c r="G234" s="85"/>
    </row>
    <row r="235" spans="3:7" s="30" customFormat="1" ht="18.75">
      <c r="C235" s="85"/>
      <c r="D235" s="85"/>
      <c r="E235" s="85"/>
      <c r="F235" s="85"/>
      <c r="G235" s="85"/>
    </row>
    <row r="236" spans="3:7" s="30" customFormat="1" ht="18.75">
      <c r="C236" s="85"/>
      <c r="D236" s="85"/>
      <c r="E236" s="85"/>
      <c r="F236" s="85"/>
      <c r="G236" s="85"/>
    </row>
    <row r="237" spans="3:7" s="30" customFormat="1" ht="18.75">
      <c r="C237" s="85"/>
      <c r="D237" s="85"/>
      <c r="E237" s="85"/>
      <c r="F237" s="85"/>
      <c r="G237" s="85"/>
    </row>
    <row r="238" spans="3:7" s="30" customFormat="1" ht="18.75">
      <c r="C238" s="85"/>
      <c r="D238" s="85"/>
      <c r="E238" s="85"/>
      <c r="F238" s="85"/>
      <c r="G238" s="85"/>
    </row>
    <row r="239" spans="3:7" s="30" customFormat="1" ht="18.75">
      <c r="C239" s="85"/>
      <c r="D239" s="85"/>
      <c r="E239" s="85"/>
      <c r="F239" s="85"/>
      <c r="G239" s="85"/>
    </row>
    <row r="240" spans="3:7" s="30" customFormat="1" ht="18.75">
      <c r="C240" s="85"/>
      <c r="D240" s="85"/>
      <c r="E240" s="85"/>
      <c r="F240" s="85"/>
      <c r="G240" s="85"/>
    </row>
    <row r="241" spans="3:7" s="30" customFormat="1" ht="18.75">
      <c r="C241" s="85"/>
      <c r="D241" s="85"/>
      <c r="E241" s="85"/>
      <c r="F241" s="85"/>
      <c r="G241" s="85"/>
    </row>
    <row r="242" spans="3:7" s="30" customFormat="1" ht="18.75">
      <c r="C242" s="85"/>
      <c r="D242" s="85"/>
      <c r="E242" s="85"/>
      <c r="F242" s="85"/>
      <c r="G242" s="85"/>
    </row>
    <row r="243" spans="3:7" s="30" customFormat="1" ht="18.75">
      <c r="C243" s="85"/>
      <c r="D243" s="85"/>
      <c r="E243" s="85"/>
      <c r="F243" s="85"/>
      <c r="G243" s="85"/>
    </row>
    <row r="244" spans="3:7" s="30" customFormat="1" ht="18.75">
      <c r="C244" s="85"/>
      <c r="D244" s="85"/>
      <c r="E244" s="85"/>
      <c r="F244" s="85"/>
      <c r="G244" s="85"/>
    </row>
    <row r="245" spans="3:7" s="30" customFormat="1" ht="18.75">
      <c r="C245" s="85"/>
      <c r="D245" s="85"/>
      <c r="E245" s="85"/>
      <c r="F245" s="85"/>
      <c r="G245" s="85"/>
    </row>
  </sheetData>
  <mergeCells count="8">
    <mergeCell ref="A87:B87"/>
    <mergeCell ref="D9:G9"/>
    <mergeCell ref="A8:E8"/>
    <mergeCell ref="B1:D1"/>
    <mergeCell ref="B2:G2"/>
    <mergeCell ref="C3:G3"/>
    <mergeCell ref="C4:G4"/>
    <mergeCell ref="C5:G5"/>
  </mergeCells>
  <printOptions/>
  <pageMargins left="0.75" right="0.75" top="1" bottom="1" header="0.5" footer="0.5"/>
  <pageSetup horizontalDpi="600" verticalDpi="600" orientation="landscape" paperSize="9" scale="7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2007-09-26T13:17:39Z</cp:lastPrinted>
  <dcterms:created xsi:type="dcterms:W3CDTF">2007-09-24T09:01:24Z</dcterms:created>
  <dcterms:modified xsi:type="dcterms:W3CDTF">2007-10-23T08:00:50Z</dcterms:modified>
  <cp:category/>
  <cp:version/>
  <cp:contentType/>
  <cp:contentStatus/>
</cp:coreProperties>
</file>