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54\KomFin\bud\Письма\2025.01.17 № 211ж (запрос минфина КО об открытости информации) ОСБ срок 24.02.2025\Исправления\"/>
    </mc:Choice>
  </mc:AlternateContent>
  <xr:revisionPtr revIDLastSave="0" documentId="13_ncr:1_{8D0221C0-3A6A-406B-855C-3622B1071286}" xr6:coauthVersionLast="47" xr6:coauthVersionMax="47" xr10:uidLastSave="{00000000-0000-0000-0000-000000000000}"/>
  <bookViews>
    <workbookView xWindow="-120" yWindow="-120" windowWidth="29040" windowHeight="15840" xr2:uid="{D1DA75CE-A40D-4C7A-B01B-CEE215AC7BE5}"/>
  </bookViews>
  <sheets>
    <sheet name="Бюджет 2023-2024" sheetId="1" r:id="rId1"/>
  </sheets>
  <definedNames>
    <definedName name="Z_17AC3446_0489_439F_AA10_16BCE003C2DB_.wvu.PrintTitles" localSheetId="0" hidden="1">'Бюджет 2023-2024'!$3:$5</definedName>
    <definedName name="Z_A4C1080C_42B9_4052_8B4A_FBD5C7DB144C_.wvu.PrintTitles" localSheetId="0" hidden="1">'Бюджет 2023-2024'!$3:$5</definedName>
    <definedName name="_xlnm.Print_Titles" localSheetId="0">'Бюджет 2023-2024'!$3:$5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6" i="1"/>
  <c r="H87" i="1"/>
  <c r="H88" i="1"/>
  <c r="H89" i="1"/>
  <c r="H90" i="1"/>
  <c r="H91" i="1"/>
  <c r="H93" i="1"/>
  <c r="H94" i="1"/>
  <c r="H95" i="1"/>
  <c r="H96" i="1"/>
  <c r="H97" i="1"/>
  <c r="H98" i="1"/>
  <c r="H99" i="1"/>
  <c r="H100" i="1"/>
  <c r="H103" i="1"/>
  <c r="H104" i="1"/>
  <c r="H105" i="1"/>
  <c r="H106" i="1"/>
  <c r="H7" i="1"/>
</calcChain>
</file>

<file path=xl/sharedStrings.xml><?xml version="1.0" encoding="utf-8"?>
<sst xmlns="http://schemas.openxmlformats.org/spreadsheetml/2006/main" count="175" uniqueCount="167">
  <si>
    <t>Всего источников финансирования дефицита</t>
  </si>
  <si>
    <t>Уменьшение прочих остатков денежных средств бюджетов городских округов</t>
  </si>
  <si>
    <t>000 01 05 02 01 04 0000 610</t>
  </si>
  <si>
    <t>Увеличение прочих остатков денежных средств бюджетов городских округов</t>
  </si>
  <si>
    <t>000 01 05 02 01 04 0000 510</t>
  </si>
  <si>
    <t>Изменение остатков средств на счетах по учету  средств бюджетов</t>
  </si>
  <si>
    <t>000 01 05 00 00 00 0000 000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</si>
  <si>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</si>
  <si>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000 01 06 10 02 04 0002 550</t>
  </si>
  <si>
    <t>Курсовая разница по средствам бюджетов городских округов</t>
  </si>
  <si>
    <t>000 01 06 03 00 04 0000 171</t>
  </si>
  <si>
    <t>Погашение бюджетами городских округов кредитов из других  бюджетов бюджетный системы Российской Федерации в валюте Российской Федерации</t>
  </si>
  <si>
    <t>000 01 03 01 00 04 0000 810</t>
  </si>
  <si>
    <t xml:space="preserve">Погашение бюджетами городских округов кредитов от кредитных организаций в валюте Российской Федерации </t>
  </si>
  <si>
    <t>000 01 02 00 00 04 0000 810</t>
  </si>
  <si>
    <t>Погашение кредитов</t>
  </si>
  <si>
    <t>Привлечение   кредитов из других  бюджетов бюджетной системы Российской Федерации бюджетами городских округов в валюте Российской Федерации</t>
  </si>
  <si>
    <t>000 01 03 01 00 04 0000 710</t>
  </si>
  <si>
    <t>Привлечение кредитов от кредитных организаций бюджетами городских округов в валюте Российской Федерации</t>
  </si>
  <si>
    <t>000 01 02 00 00 04 0000 710</t>
  </si>
  <si>
    <t>Получение кредитов</t>
  </si>
  <si>
    <t>Бюджетные кредиты из других бюджетов бюджетной системы Российской Федерации</t>
  </si>
  <si>
    <t>000 01 03 00 00 00 0000 000</t>
  </si>
  <si>
    <t>Кредиты кредитных организаций в валюте Российской Федерации</t>
  </si>
  <si>
    <t>000 01 02 00 00 00 0000 000</t>
  </si>
  <si>
    <t>Источники финансирования дефицита бюджета</t>
  </si>
  <si>
    <t>Раздел III</t>
  </si>
  <si>
    <t>Дефицит (+/-)</t>
  </si>
  <si>
    <t>Наименование</t>
  </si>
  <si>
    <t xml:space="preserve">Резервные фонды </t>
  </si>
  <si>
    <t>Обслуживание муниципального долга</t>
  </si>
  <si>
    <t>Уровень муниципального долга</t>
  </si>
  <si>
    <t>Обслуживание государственного внутреннего и муниципального долга</t>
  </si>
  <si>
    <t>1301</t>
  </si>
  <si>
    <t>Обслуживание государственного и муниципального  долга</t>
  </si>
  <si>
    <t>Другие вопросы в области средств массовой информации</t>
  </si>
  <si>
    <t>1204</t>
  </si>
  <si>
    <t>Периодическая печать и издательства</t>
  </si>
  <si>
    <t>1202</t>
  </si>
  <si>
    <t>Средства массовой информации</t>
  </si>
  <si>
    <t>Другие вопросы в области физической культуры и спорта</t>
  </si>
  <si>
    <t>1105</t>
  </si>
  <si>
    <t>Спорт высших достижений</t>
  </si>
  <si>
    <t>1103</t>
  </si>
  <si>
    <t xml:space="preserve">Массовый спорт </t>
  </si>
  <si>
    <t>1102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</si>
  <si>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</si>
  <si>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</si>
  <si>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</si>
  <si>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1006</t>
  </si>
  <si>
    <t>Охрана семьи и детства</t>
  </si>
  <si>
    <t>1004</t>
  </si>
  <si>
    <t>Социальное обеспечение населения</t>
  </si>
  <si>
    <t>1003</t>
  </si>
  <si>
    <t>Социальное обслуживание населения</t>
  </si>
  <si>
    <t>1002</t>
  </si>
  <si>
    <t>Социальная политика</t>
  </si>
  <si>
    <t>Культура</t>
  </si>
  <si>
    <t>0801</t>
  </si>
  <si>
    <t xml:space="preserve">Культура, кинематография </t>
  </si>
  <si>
    <t>Другие вопросы в области образования</t>
  </si>
  <si>
    <t>0709</t>
  </si>
  <si>
    <t>Молодежная политика и оздоровление детей</t>
  </si>
  <si>
    <t>0707</t>
  </si>
  <si>
    <t>Профессиональная подготовка, переподготовка и повышение квалификации</t>
  </si>
  <si>
    <t>0705</t>
  </si>
  <si>
    <t>Дополнительное образование детей</t>
  </si>
  <si>
    <t>0703</t>
  </si>
  <si>
    <t>Общее образование</t>
  </si>
  <si>
    <t>0702</t>
  </si>
  <si>
    <t>Дошкольное образование</t>
  </si>
  <si>
    <t>0701</t>
  </si>
  <si>
    <t>Образование</t>
  </si>
  <si>
    <t>Другие вопросы в области охраны окружающей среды</t>
  </si>
  <si>
    <t>0605</t>
  </si>
  <si>
    <t>Охрана окружающей среды</t>
  </si>
  <si>
    <t>Другие вопросы в области жилищно-коммунального хозяйства</t>
  </si>
  <si>
    <t>0505</t>
  </si>
  <si>
    <t>Прикладные научные исследования в области жилищно-коммунального хозяйства</t>
  </si>
  <si>
    <t>0504</t>
  </si>
  <si>
    <t>Благоустройство</t>
  </si>
  <si>
    <t>0503</t>
  </si>
  <si>
    <t>Коммунальное хозяйство</t>
  </si>
  <si>
    <t>0502</t>
  </si>
  <si>
    <t>Жилищное хозяйство</t>
  </si>
  <si>
    <t>0501</t>
  </si>
  <si>
    <t>Жилищно-коммунальное хозяйство</t>
  </si>
  <si>
    <t>Другие вопросы в области национальной экономики</t>
  </si>
  <si>
    <t>0412</t>
  </si>
  <si>
    <t>Связь и информатика</t>
  </si>
  <si>
    <t>0410</t>
  </si>
  <si>
    <t>Дорожное хозяйство (дорожные фонды)</t>
  </si>
  <si>
    <t>0409</t>
  </si>
  <si>
    <t>Транспорт</t>
  </si>
  <si>
    <t>0408</t>
  </si>
  <si>
    <t>Лесное хозяйство</t>
  </si>
  <si>
    <t>0407</t>
  </si>
  <si>
    <t>Водное хозяйство</t>
  </si>
  <si>
    <t>0406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</si>
  <si>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</si>
  <si>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</si>
  <si>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</si>
  <si>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</si>
  <si>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0309</t>
  </si>
  <si>
    <t>Органы юстиции</t>
  </si>
  <si>
    <t>0304</t>
  </si>
  <si>
    <t>Национальная безопасность и правоохранительная деятельность</t>
  </si>
  <si>
    <t>Другие общегосударственные вопросы</t>
  </si>
  <si>
    <t>0113</t>
  </si>
  <si>
    <t>0111</t>
  </si>
  <si>
    <t>Обеспечение проведения выборов и референдумов</t>
  </si>
  <si>
    <t>0107</t>
  </si>
  <si>
    <t>Обеспечение деятельности финансовых органов, налоговых и таможенных органов и органов финансового (финансово-бюджетного) надзора</t>
  </si>
  <si>
    <t>0106</t>
  </si>
  <si>
    <t xml:space="preserve">Судебная система </t>
  </si>
  <si>
    <t>0105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</si>
  <si>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</si>
  <si>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</si>
  <si>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</si>
  <si>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</si>
  <si>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</si>
  <si>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</si>
  <si>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Общегосударственные вопросы</t>
  </si>
  <si>
    <t>0100</t>
  </si>
  <si>
    <t>Расходы по КФСР</t>
  </si>
  <si>
    <t>Условно-утверждаемые расходы</t>
  </si>
  <si>
    <t>Доля муниципального долга в собственных доходах</t>
  </si>
  <si>
    <t>Резервный фонд</t>
  </si>
  <si>
    <t>Текущие расходы в т.ч.</t>
  </si>
  <si>
    <t>Расходы капитального характера</t>
  </si>
  <si>
    <t>Всего, в т.ч.</t>
  </si>
  <si>
    <t>Расходы</t>
  </si>
  <si>
    <t>Раздел II</t>
  </si>
  <si>
    <t>Возврат остатков субсидий, субвенций и иных межбюджетных трансфертов</t>
  </si>
  <si>
    <t>Доходы бюджетов бюджетной системы РФ от возврата остатков субсидий, субвенций и иных межбюджетных трансфертов</t>
  </si>
  <si>
    <t>Прочие безвозмездные поступления</t>
  </si>
  <si>
    <t>Иные</t>
  </si>
  <si>
    <t>Субвенции</t>
  </si>
  <si>
    <t>Дотации</t>
  </si>
  <si>
    <t>Субсидии</t>
  </si>
  <si>
    <t>Безвозмездные поступления из бюджетов других уровней в т.ч.</t>
  </si>
  <si>
    <t>Текущие расходы</t>
  </si>
  <si>
    <t>Капитальные вложения</t>
  </si>
  <si>
    <t>Безвозмездные в т.ч</t>
  </si>
  <si>
    <t>Прочие неналоговые доходы</t>
  </si>
  <si>
    <t>Штрафы, санкции, возмещение ущерба</t>
  </si>
  <si>
    <t>Административные платежи и сборы</t>
  </si>
  <si>
    <t>Доходы от продажи материальных и нематериальных активов</t>
  </si>
  <si>
    <t>Доходы от оказания платных услуг и компенсации затрат государства</t>
  </si>
  <si>
    <t>Платежи при пользовании природными ресурсами</t>
  </si>
  <si>
    <t xml:space="preserve">Доходы от использования имущества     </t>
  </si>
  <si>
    <t>Неналоговые доходы в т.ч.</t>
  </si>
  <si>
    <t>Налоговые доходы</t>
  </si>
  <si>
    <t>Итого налоговые и неналоговые доходы</t>
  </si>
  <si>
    <t>Доходы</t>
  </si>
  <si>
    <t>Раздел I</t>
  </si>
  <si>
    <t>%</t>
  </si>
  <si>
    <t>Исполнение</t>
  </si>
  <si>
    <t>План</t>
  </si>
  <si>
    <t>год</t>
  </si>
  <si>
    <t/>
  </si>
  <si>
    <t xml:space="preserve"> год</t>
  </si>
  <si>
    <t>Ожидаемое исполнение</t>
  </si>
  <si>
    <t>2024 план/2023 план, %</t>
  </si>
  <si>
    <t>2024 ожидаемое исполнение/ 2023 исполнение, %</t>
  </si>
  <si>
    <t>2024 ожидаемое исполнение/2023 исполнение, отклонение</t>
  </si>
  <si>
    <t>2024 план/2023 план, 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</si>
</sst>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2" applyNumberFormat="1" applyFont="1" applyBorder="1" applyAlignment="1">
      <alignment horizontal="right" vertical="center"/>
    </xf>
    <xf numFmtId="165" fontId="2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right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4" fontId="6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right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1" xfId="2" applyNumberFormat="1" applyFont="1" applyFill="1" applyBorder="1" applyAlignment="1">
      <alignment horizontal="center" vertical="center"/>
    </xf>
    <xf numFmtId="4" fontId="8" fillId="0" borderId="1" xfId="3" applyNumberFormat="1" applyFont="1" applyBorder="1" applyAlignment="1">
      <alignment horizontal="right" vertical="center" wrapText="1"/>
    </xf>
    <xf numFmtId="4" fontId="6" fillId="3" borderId="1" xfId="3" applyNumberFormat="1" applyFont="1" applyFill="1" applyBorder="1" applyAlignment="1">
      <alignment horizontal="right" vertical="center" wrapText="1"/>
    </xf>
    <xf numFmtId="4" fontId="8" fillId="3" borderId="1" xfId="3" applyNumberFormat="1" applyFont="1" applyFill="1" applyBorder="1" applyAlignment="1">
      <alignment horizontal="right" vertical="center" wrapText="1"/>
    </xf>
    <xf numFmtId="4" fontId="6" fillId="0" borderId="1" xfId="4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2"/>
    </xf>
    <xf numFmtId="4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4" fontId="8" fillId="0" borderId="1" xfId="5" applyNumberFormat="1" applyFont="1" applyBorder="1" applyAlignment="1">
      <alignment horizontal="right" vertical="center"/>
    </xf>
    <xf numFmtId="4" fontId="8" fillId="0" borderId="1" xfId="4" applyNumberFormat="1" applyFont="1" applyBorder="1" applyAlignment="1">
      <alignment horizontal="right" vertical="center" wrapText="1"/>
    </xf>
    <xf numFmtId="4" fontId="11" fillId="0" borderId="1" xfId="3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4" fontId="6" fillId="5" borderId="1" xfId="3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4" fontId="8" fillId="0" borderId="1" xfId="5" applyNumberFormat="1" applyFont="1" applyBorder="1" applyAlignment="1">
      <alignment horizontal="left" vertical="center" wrapText="1" indent="2"/>
    </xf>
    <xf numFmtId="0" fontId="2" fillId="0" borderId="1" xfId="1" applyNumberFormat="1" applyFont="1" applyBorder="1" applyAlignment="1">
      <alignment horizontal="left" vertical="center" wrapText="1" indent="2"/>
    </xf>
    <xf numFmtId="4" fontId="6" fillId="0" borderId="1" xfId="5" applyNumberFormat="1" applyFont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5" fontId="6" fillId="0" borderId="1" xfId="2" applyNumberFormat="1" applyFont="1" applyBorder="1" applyAlignment="1">
      <alignment horizontal="right" vertical="center"/>
    </xf>
    <xf numFmtId="4" fontId="3" fillId="0" borderId="0" xfId="0" applyNumberFormat="1" applyFont="1"/>
    <xf numFmtId="4" fontId="3" fillId="6" borderId="1" xfId="0" applyNumberFormat="1" applyFont="1" applyFill="1" applyBorder="1" applyAlignment="1">
      <alignment horizontal="right" vertical="center"/>
    </xf>
    <xf numFmtId="165" fontId="6" fillId="6" borderId="1" xfId="2" applyNumberFormat="1" applyFont="1" applyFill="1" applyBorder="1" applyAlignment="1">
      <alignment horizontal="right" vertical="center"/>
    </xf>
    <xf numFmtId="4" fontId="3" fillId="6" borderId="0" xfId="0" applyNumberFormat="1" applyFont="1" applyFill="1"/>
    <xf numFmtId="4" fontId="6" fillId="6" borderId="1" xfId="3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4" xr:uid="{33153974-BEA3-41F4-9176-B86827DE640E}"/>
    <cellStyle name="Обычный 3" xfId="3" xr:uid="{2876DC51-60FB-4EBB-99D8-2F43063F4EA6}"/>
    <cellStyle name="Обычный 5" xfId="5" xr:uid="{8E6D0ED6-BEC9-402A-B072-30CE5E0A055B}"/>
    <cellStyle name="Процентный" xfId="2" builtinId="5"/>
    <cellStyle name="Финансовый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8612-0F5E-4BBC-AD5E-5BAAF04464C1}">
  <sheetPr>
    <outlinePr summaryBelow="0"/>
    <pageSetUpPr fitToPage="1"/>
  </sheetPr>
  <dimension ref="A1:K107"/>
  <sheetViews>
    <sheetView tabSelected="1" zoomScale="70" zoomScaleNormal="70" workbookViewId="0">
      <pane xSplit="2" ySplit="5" topLeftCell="C123" activePane="bottomRight" state="frozen"/>
      <selection pane="topRight" activeCell="B1" sqref="B1"/>
      <selection pane="bottomLeft" activeCell="A3" sqref="A3"/>
      <selection pane="bottomRight" activeCell="L18" sqref="L18"/>
    </sheetView>
  </sheetViews>
  <sheetFormatPr defaultColWidth="9.42578125" defaultRowHeight="15" x14ac:dyDescent="0.25"/>
  <cols>
    <col min="1" max="1" width="26.42578125" style="1" customWidth="1"/>
    <col min="2" max="2" width="39.42578125" style="1" customWidth="1"/>
    <col min="3" max="4" width="14.5703125" style="1" customWidth="1"/>
    <col min="5" max="5" width="9" style="2" customWidth="1"/>
    <col min="6" max="6" width="16.42578125" style="1" customWidth="1"/>
    <col min="7" max="7" width="14" style="1" customWidth="1"/>
    <col min="8" max="9" width="20.28515625" style="1" customWidth="1"/>
    <col min="10" max="11" width="16.42578125" style="1" customWidth="1"/>
    <col min="12" max="16384" width="9.42578125" style="1"/>
  </cols>
  <sheetData>
    <row r="1" spans="1:11" ht="9.75" customHeight="1" x14ac:dyDescent="0.25"/>
    <row r="2" spans="1:11" ht="10.5" customHeight="1" x14ac:dyDescent="0.25"/>
    <row r="3" spans="1:11" s="73" customFormat="1" ht="14.65" customHeight="1" x14ac:dyDescent="0.25">
      <c r="A3" s="74"/>
      <c r="B3" s="90" t="s">
        <v>28</v>
      </c>
      <c r="C3" s="89">
        <v>2023</v>
      </c>
      <c r="D3" s="87"/>
      <c r="E3" s="88"/>
      <c r="F3" s="87">
        <v>2024</v>
      </c>
      <c r="G3" s="88"/>
      <c r="H3" s="81" t="s">
        <v>163</v>
      </c>
      <c r="I3" s="81" t="s">
        <v>166</v>
      </c>
      <c r="J3" s="81" t="s">
        <v>164</v>
      </c>
      <c r="K3" s="81" t="s">
        <v>165</v>
      </c>
    </row>
    <row r="4" spans="1:11" s="73" customFormat="1" ht="15" customHeight="1" x14ac:dyDescent="0.25">
      <c r="A4" s="74"/>
      <c r="B4" s="90"/>
      <c r="C4" s="89" t="s">
        <v>159</v>
      </c>
      <c r="D4" s="87"/>
      <c r="E4" s="88"/>
      <c r="F4" s="84" t="s">
        <v>161</v>
      </c>
      <c r="G4" s="85"/>
      <c r="H4" s="82"/>
      <c r="I4" s="82"/>
      <c r="J4" s="82"/>
      <c r="K4" s="82"/>
    </row>
    <row r="5" spans="1:11" ht="30" x14ac:dyDescent="0.25">
      <c r="A5" s="13"/>
      <c r="B5" s="90"/>
      <c r="C5" s="11" t="s">
        <v>158</v>
      </c>
      <c r="D5" s="11" t="s">
        <v>157</v>
      </c>
      <c r="E5" s="71" t="s">
        <v>156</v>
      </c>
      <c r="F5" s="11" t="s">
        <v>158</v>
      </c>
      <c r="G5" s="72" t="s">
        <v>162</v>
      </c>
      <c r="H5" s="83"/>
      <c r="I5" s="83"/>
      <c r="J5" s="83"/>
      <c r="K5" s="83"/>
    </row>
    <row r="6" spans="1:11" s="21" customFormat="1" x14ac:dyDescent="0.2">
      <c r="A6" s="50" t="s">
        <v>155</v>
      </c>
      <c r="B6" s="70" t="s">
        <v>154</v>
      </c>
      <c r="C6" s="69"/>
      <c r="D6" s="69"/>
      <c r="E6" s="70"/>
      <c r="F6" s="69"/>
      <c r="G6" s="69"/>
      <c r="H6" s="69"/>
      <c r="I6" s="69"/>
      <c r="J6" s="69"/>
      <c r="K6" s="69"/>
    </row>
    <row r="7" spans="1:11" s="21" customFormat="1" ht="14.25" x14ac:dyDescent="0.2">
      <c r="A7" s="49"/>
      <c r="B7" s="27" t="s">
        <v>130</v>
      </c>
      <c r="C7" s="35">
        <v>25959162.550000001</v>
      </c>
      <c r="D7" s="35">
        <v>26141351.399999999</v>
      </c>
      <c r="E7" s="30">
        <v>1.0070182868822939</v>
      </c>
      <c r="F7" s="35">
        <v>29024341.52</v>
      </c>
      <c r="G7" s="35">
        <v>31657398.140000001</v>
      </c>
      <c r="H7" s="75">
        <f>F7/C7</f>
        <v>1.1180769589194626</v>
      </c>
      <c r="I7" s="76">
        <f>F7-C7</f>
        <v>3065178.9699999988</v>
      </c>
      <c r="J7" s="75">
        <f t="shared" ref="J7:J38" si="0">IFERROR(G7/D7,"")</f>
        <v>1.21100847678441</v>
      </c>
      <c r="K7" s="35">
        <f>G7-D7</f>
        <v>5516046.7400000021</v>
      </c>
    </row>
    <row r="8" spans="1:11" s="21" customFormat="1" ht="28.5" x14ac:dyDescent="0.2">
      <c r="A8" s="64"/>
      <c r="B8" s="63" t="s">
        <v>153</v>
      </c>
      <c r="C8" s="68">
        <v>12370494</v>
      </c>
      <c r="D8" s="68">
        <v>12589839.439999999</v>
      </c>
      <c r="E8" s="61">
        <v>1.0177313403975621</v>
      </c>
      <c r="F8" s="62">
        <v>15420164</v>
      </c>
      <c r="G8" s="77">
        <v>18103607.879999999</v>
      </c>
      <c r="H8" s="78">
        <f t="shared" ref="H8:H71" si="1">F8/C8</f>
        <v>1.2465277457795945</v>
      </c>
      <c r="I8" s="79">
        <f t="shared" ref="I8:I71" si="2">F8-C8</f>
        <v>3049670</v>
      </c>
      <c r="J8" s="78">
        <f t="shared" si="0"/>
        <v>1.4379538330315673</v>
      </c>
      <c r="K8" s="80">
        <f t="shared" ref="K8:K71" si="3">G8-D8</f>
        <v>5513768.4399999995</v>
      </c>
    </row>
    <row r="9" spans="1:11" s="21" customFormat="1" ht="13.5" customHeight="1" x14ac:dyDescent="0.2">
      <c r="A9" s="49"/>
      <c r="B9" s="32" t="s">
        <v>152</v>
      </c>
      <c r="C9" s="67">
        <v>11561522</v>
      </c>
      <c r="D9" s="67">
        <v>11619465.02</v>
      </c>
      <c r="E9" s="30">
        <v>1.0050117121257911</v>
      </c>
      <c r="F9" s="14">
        <v>14408539</v>
      </c>
      <c r="G9" s="14">
        <v>16878861.619999997</v>
      </c>
      <c r="H9" s="75">
        <f t="shared" si="1"/>
        <v>1.2462493259970444</v>
      </c>
      <c r="I9" s="76">
        <f t="shared" si="2"/>
        <v>2847017</v>
      </c>
      <c r="J9" s="75">
        <f t="shared" si="0"/>
        <v>1.4526367256106252</v>
      </c>
      <c r="K9" s="35">
        <f t="shared" si="3"/>
        <v>5259396.5999999978</v>
      </c>
    </row>
    <row r="10" spans="1:11" s="21" customFormat="1" ht="14.25" x14ac:dyDescent="0.2">
      <c r="A10" s="49"/>
      <c r="B10" s="32" t="s">
        <v>151</v>
      </c>
      <c r="C10" s="67">
        <v>808972</v>
      </c>
      <c r="D10" s="67">
        <v>970374.42</v>
      </c>
      <c r="E10" s="30">
        <v>1.199515459125903</v>
      </c>
      <c r="F10" s="14">
        <v>1011625</v>
      </c>
      <c r="G10" s="14">
        <v>1224746.26</v>
      </c>
      <c r="H10" s="75">
        <f t="shared" si="1"/>
        <v>1.2505068160579105</v>
      </c>
      <c r="I10" s="76">
        <f t="shared" si="2"/>
        <v>202653</v>
      </c>
      <c r="J10" s="75">
        <f t="shared" si="0"/>
        <v>1.2621378251087862</v>
      </c>
      <c r="K10" s="35">
        <f t="shared" si="3"/>
        <v>254371.83999999997</v>
      </c>
    </row>
    <row r="11" spans="1:11" ht="17.25" customHeight="1" x14ac:dyDescent="0.25">
      <c r="A11" s="13"/>
      <c r="B11" s="66" t="s">
        <v>150</v>
      </c>
      <c r="C11" s="55">
        <v>479359</v>
      </c>
      <c r="D11" s="55">
        <v>514380.67</v>
      </c>
      <c r="E11" s="29">
        <v>1.0730593772099826</v>
      </c>
      <c r="F11" s="7">
        <v>544785</v>
      </c>
      <c r="G11" s="7">
        <v>618529.19999999995</v>
      </c>
      <c r="H11" s="75">
        <f t="shared" si="1"/>
        <v>1.1364864329239672</v>
      </c>
      <c r="I11" s="76">
        <f t="shared" si="2"/>
        <v>65426</v>
      </c>
      <c r="J11" s="75">
        <f t="shared" si="0"/>
        <v>1.2024736466088433</v>
      </c>
      <c r="K11" s="35">
        <f t="shared" si="3"/>
        <v>104148.52999999997</v>
      </c>
    </row>
    <row r="12" spans="1:11" ht="29.25" customHeight="1" x14ac:dyDescent="0.25">
      <c r="A12" s="13"/>
      <c r="B12" s="46" t="s">
        <v>149</v>
      </c>
      <c r="C12" s="55">
        <v>5860</v>
      </c>
      <c r="D12" s="56">
        <v>35065.89</v>
      </c>
      <c r="E12" s="29">
        <v>5.9839402730375424</v>
      </c>
      <c r="F12" s="7">
        <v>19233.599999999999</v>
      </c>
      <c r="G12" s="7">
        <v>15072.68</v>
      </c>
      <c r="H12" s="75">
        <f t="shared" si="1"/>
        <v>3.2821843003412967</v>
      </c>
      <c r="I12" s="76">
        <f t="shared" si="2"/>
        <v>13373.599999999999</v>
      </c>
      <c r="J12" s="75">
        <f t="shared" si="0"/>
        <v>0.4298387977604447</v>
      </c>
      <c r="K12" s="35">
        <f t="shared" si="3"/>
        <v>-19993.21</v>
      </c>
    </row>
    <row r="13" spans="1:11" ht="31.5" customHeight="1" x14ac:dyDescent="0.25">
      <c r="A13" s="13"/>
      <c r="B13" s="46" t="s">
        <v>148</v>
      </c>
      <c r="C13" s="55">
        <v>153175</v>
      </c>
      <c r="D13" s="56">
        <v>184093.17</v>
      </c>
      <c r="E13" s="29">
        <v>1.2018486698220989</v>
      </c>
      <c r="F13" s="7">
        <v>273851.16000000003</v>
      </c>
      <c r="G13" s="7">
        <v>372653.01</v>
      </c>
      <c r="H13" s="75">
        <f t="shared" si="1"/>
        <v>1.7878319569120289</v>
      </c>
      <c r="I13" s="76">
        <f t="shared" si="2"/>
        <v>120676.16000000003</v>
      </c>
      <c r="J13" s="75">
        <f t="shared" si="0"/>
        <v>2.0242630946058453</v>
      </c>
      <c r="K13" s="35">
        <f t="shared" si="3"/>
        <v>188559.84</v>
      </c>
    </row>
    <row r="14" spans="1:11" ht="31.5" customHeight="1" x14ac:dyDescent="0.25">
      <c r="A14" s="13"/>
      <c r="B14" s="46" t="s">
        <v>147</v>
      </c>
      <c r="C14" s="55">
        <v>97577.600000000006</v>
      </c>
      <c r="D14" s="55">
        <v>156647.48000000001</v>
      </c>
      <c r="E14" s="29">
        <v>1.6053631161250124</v>
      </c>
      <c r="F14" s="7">
        <v>105938.37</v>
      </c>
      <c r="G14" s="7">
        <v>116278.92000000001</v>
      </c>
      <c r="H14" s="75">
        <f t="shared" si="1"/>
        <v>1.0856832920670316</v>
      </c>
      <c r="I14" s="76">
        <f t="shared" si="2"/>
        <v>8360.7699999999895</v>
      </c>
      <c r="J14" s="75">
        <f t="shared" si="0"/>
        <v>0.74229678000565347</v>
      </c>
      <c r="K14" s="35">
        <f t="shared" si="3"/>
        <v>-40368.559999999998</v>
      </c>
    </row>
    <row r="15" spans="1:11" ht="18.75" customHeight="1" x14ac:dyDescent="0.25">
      <c r="A15" s="13"/>
      <c r="B15" s="65" t="s">
        <v>146</v>
      </c>
      <c r="C15" s="55">
        <v>51316</v>
      </c>
      <c r="D15" s="56">
        <v>43362.65</v>
      </c>
      <c r="E15" s="29">
        <v>0.8450122768727103</v>
      </c>
      <c r="F15" s="7">
        <v>46265</v>
      </c>
      <c r="G15" s="7">
        <v>66750.7</v>
      </c>
      <c r="H15" s="75">
        <f t="shared" si="1"/>
        <v>0.90157066022293242</v>
      </c>
      <c r="I15" s="76">
        <f t="shared" si="2"/>
        <v>-5051</v>
      </c>
      <c r="J15" s="75">
        <f t="shared" si="0"/>
        <v>1.5393593334355717</v>
      </c>
      <c r="K15" s="35">
        <f t="shared" si="3"/>
        <v>23388.049999999996</v>
      </c>
    </row>
    <row r="16" spans="1:11" ht="18" customHeight="1" x14ac:dyDescent="0.25">
      <c r="A16" s="13"/>
      <c r="B16" s="46" t="s">
        <v>145</v>
      </c>
      <c r="C16" s="55">
        <v>18917.3</v>
      </c>
      <c r="D16" s="56">
        <v>35408.53</v>
      </c>
      <c r="E16" s="29">
        <v>1.8717538972263483</v>
      </c>
      <c r="F16" s="7">
        <v>21344</v>
      </c>
      <c r="G16" s="7">
        <v>35087.26</v>
      </c>
      <c r="H16" s="75">
        <f t="shared" si="1"/>
        <v>1.1282794056234242</v>
      </c>
      <c r="I16" s="76">
        <f t="shared" si="2"/>
        <v>2426.7000000000007</v>
      </c>
      <c r="J16" s="75">
        <f t="shared" si="0"/>
        <v>0.99092676256258039</v>
      </c>
      <c r="K16" s="35">
        <f t="shared" si="3"/>
        <v>-321.2699999999968</v>
      </c>
    </row>
    <row r="17" spans="1:11" ht="18" customHeight="1" x14ac:dyDescent="0.25">
      <c r="A17" s="13"/>
      <c r="B17" s="46" t="s">
        <v>144</v>
      </c>
      <c r="C17" s="55">
        <v>2767.1</v>
      </c>
      <c r="D17" s="56">
        <v>1416.03</v>
      </c>
      <c r="E17" s="29">
        <v>0.51173792056665823</v>
      </c>
      <c r="F17" s="7">
        <v>207.87</v>
      </c>
      <c r="G17" s="7">
        <v>374.49</v>
      </c>
      <c r="H17" s="75">
        <f t="shared" si="1"/>
        <v>7.5121968848252688E-2</v>
      </c>
      <c r="I17" s="76">
        <f t="shared" si="2"/>
        <v>-2559.23</v>
      </c>
      <c r="J17" s="75">
        <f t="shared" si="0"/>
        <v>0.26446473591661196</v>
      </c>
      <c r="K17" s="35">
        <f t="shared" si="3"/>
        <v>-1041.54</v>
      </c>
    </row>
    <row r="18" spans="1:11" s="21" customFormat="1" ht="14.25" x14ac:dyDescent="0.2">
      <c r="A18" s="64"/>
      <c r="B18" s="63" t="s">
        <v>143</v>
      </c>
      <c r="C18" s="60">
        <v>13588668.550000001</v>
      </c>
      <c r="D18" s="60">
        <v>13551511.960000001</v>
      </c>
      <c r="E18" s="61">
        <v>0.99726561952237769</v>
      </c>
      <c r="F18" s="62">
        <v>13604177.52</v>
      </c>
      <c r="G18" s="62">
        <v>13553790.260000002</v>
      </c>
      <c r="H18" s="75">
        <f t="shared" si="1"/>
        <v>1.0011413163801099</v>
      </c>
      <c r="I18" s="76">
        <f t="shared" si="2"/>
        <v>15508.969999998808</v>
      </c>
      <c r="J18" s="75">
        <f t="shared" si="0"/>
        <v>1.0001681214617768</v>
      </c>
      <c r="K18" s="35">
        <f t="shared" si="3"/>
        <v>2278.3000000007451</v>
      </c>
    </row>
    <row r="19" spans="1:11" x14ac:dyDescent="0.25">
      <c r="A19" s="13"/>
      <c r="B19" s="59" t="s">
        <v>142</v>
      </c>
      <c r="C19" s="57">
        <v>5518885</v>
      </c>
      <c r="D19" s="57">
        <v>5360678</v>
      </c>
      <c r="E19" s="58">
        <v>0.97133352117320804</v>
      </c>
      <c r="F19" s="45">
        <v>5113498.04</v>
      </c>
      <c r="G19" s="45">
        <v>5103521.3</v>
      </c>
      <c r="H19" s="75">
        <f t="shared" si="1"/>
        <v>0.9265454960558156</v>
      </c>
      <c r="I19" s="76">
        <f t="shared" si="2"/>
        <v>-405386.95999999996</v>
      </c>
      <c r="J19" s="75">
        <f t="shared" si="0"/>
        <v>0.95202907169578177</v>
      </c>
      <c r="K19" s="35">
        <f t="shared" si="3"/>
        <v>-257156.70000000019</v>
      </c>
    </row>
    <row r="20" spans="1:11" x14ac:dyDescent="0.25">
      <c r="A20" s="13"/>
      <c r="B20" s="59" t="s">
        <v>141</v>
      </c>
      <c r="C20" s="57">
        <v>8069783.5500000007</v>
      </c>
      <c r="D20" s="57">
        <v>8190833.9600000009</v>
      </c>
      <c r="E20" s="58">
        <v>1.0150004531410264</v>
      </c>
      <c r="F20" s="57">
        <v>8490679.4800000004</v>
      </c>
      <c r="G20" s="57">
        <v>8450268.9600000009</v>
      </c>
      <c r="H20" s="75">
        <f t="shared" si="1"/>
        <v>1.0521570284248825</v>
      </c>
      <c r="I20" s="76">
        <f t="shared" si="2"/>
        <v>420895.9299999997</v>
      </c>
      <c r="J20" s="75">
        <f t="shared" si="0"/>
        <v>1.0316738199390871</v>
      </c>
      <c r="K20" s="35">
        <f t="shared" si="3"/>
        <v>259435</v>
      </c>
    </row>
    <row r="21" spans="1:11" ht="30" x14ac:dyDescent="0.25">
      <c r="A21" s="13"/>
      <c r="B21" s="46" t="s">
        <v>140</v>
      </c>
      <c r="C21" s="55">
        <v>13590155.020000001</v>
      </c>
      <c r="D21" s="55">
        <v>13400498.890000001</v>
      </c>
      <c r="E21" s="29">
        <v>0.98604459406674227</v>
      </c>
      <c r="F21" s="7">
        <v>13544273.93</v>
      </c>
      <c r="G21" s="7">
        <v>13455396</v>
      </c>
      <c r="H21" s="75">
        <f t="shared" si="1"/>
        <v>0.99662394653096442</v>
      </c>
      <c r="I21" s="76">
        <f t="shared" si="2"/>
        <v>-45881.090000001714</v>
      </c>
      <c r="J21" s="75">
        <f t="shared" si="0"/>
        <v>1.0040966467331276</v>
      </c>
      <c r="K21" s="35">
        <f t="shared" si="3"/>
        <v>54897.109999999404</v>
      </c>
    </row>
    <row r="22" spans="1:11" x14ac:dyDescent="0.25">
      <c r="A22" s="13"/>
      <c r="B22" s="44" t="s">
        <v>139</v>
      </c>
      <c r="C22" s="55">
        <v>4529387.17</v>
      </c>
      <c r="D22" s="56">
        <v>4358800.8600000003</v>
      </c>
      <c r="E22" s="29">
        <v>0.9623378828973016</v>
      </c>
      <c r="F22" s="7">
        <v>6378382.4199999999</v>
      </c>
      <c r="G22" s="7">
        <v>6294050.7000000002</v>
      </c>
      <c r="H22" s="75">
        <f t="shared" si="1"/>
        <v>1.4082219471646535</v>
      </c>
      <c r="I22" s="76">
        <f t="shared" si="2"/>
        <v>1848995.25</v>
      </c>
      <c r="J22" s="75">
        <f t="shared" si="0"/>
        <v>1.4439867528153143</v>
      </c>
      <c r="K22" s="35">
        <f t="shared" si="3"/>
        <v>1935249.8399999999</v>
      </c>
    </row>
    <row r="23" spans="1:11" x14ac:dyDescent="0.25">
      <c r="A23" s="13"/>
      <c r="B23" s="44" t="s">
        <v>138</v>
      </c>
      <c r="C23" s="55">
        <v>1165.99</v>
      </c>
      <c r="D23" s="55">
        <v>3886.66</v>
      </c>
      <c r="E23" s="29">
        <v>3.3333562037410269</v>
      </c>
      <c r="F23" s="7">
        <v>1697.39</v>
      </c>
      <c r="G23" s="7">
        <v>5657.96</v>
      </c>
      <c r="H23" s="75">
        <f t="shared" si="1"/>
        <v>1.4557500493143167</v>
      </c>
      <c r="I23" s="76">
        <f t="shared" si="2"/>
        <v>531.40000000000009</v>
      </c>
      <c r="J23" s="75">
        <f t="shared" si="0"/>
        <v>1.4557383460348989</v>
      </c>
      <c r="K23" s="35">
        <f t="shared" si="3"/>
        <v>1771.3000000000002</v>
      </c>
    </row>
    <row r="24" spans="1:11" x14ac:dyDescent="0.25">
      <c r="A24" s="13"/>
      <c r="B24" s="44" t="s">
        <v>137</v>
      </c>
      <c r="C24" s="55">
        <v>6388699.6399999997</v>
      </c>
      <c r="D24" s="55">
        <v>6387977.3499999996</v>
      </c>
      <c r="E24" s="29">
        <v>0.99988694256410526</v>
      </c>
      <c r="F24" s="7">
        <v>6797869.2000000002</v>
      </c>
      <c r="G24" s="7">
        <v>6793488.1399999997</v>
      </c>
      <c r="H24" s="75">
        <f t="shared" si="1"/>
        <v>1.0640458282681138</v>
      </c>
      <c r="I24" s="76">
        <f t="shared" si="2"/>
        <v>409169.56000000052</v>
      </c>
      <c r="J24" s="75">
        <f t="shared" si="0"/>
        <v>1.0634803111817546</v>
      </c>
      <c r="K24" s="35">
        <f t="shared" si="3"/>
        <v>405510.79000000004</v>
      </c>
    </row>
    <row r="25" spans="1:11" x14ac:dyDescent="0.25">
      <c r="A25" s="13"/>
      <c r="B25" s="44" t="s">
        <v>136</v>
      </c>
      <c r="C25" s="55">
        <v>2670902.2200000002</v>
      </c>
      <c r="D25" s="55">
        <v>2649834.02</v>
      </c>
      <c r="E25" s="29">
        <v>0.99211195384007722</v>
      </c>
      <c r="F25" s="7">
        <v>366324.92</v>
      </c>
      <c r="G25" s="7">
        <v>362199.2</v>
      </c>
      <c r="H25" s="75">
        <f t="shared" si="1"/>
        <v>0.13715399884612772</v>
      </c>
      <c r="I25" s="76">
        <f t="shared" si="2"/>
        <v>-2304577.3000000003</v>
      </c>
      <c r="J25" s="75">
        <f t="shared" si="0"/>
        <v>0.1366875046762363</v>
      </c>
      <c r="K25" s="35">
        <f t="shared" si="3"/>
        <v>-2287634.8199999998</v>
      </c>
    </row>
    <row r="26" spans="1:11" x14ac:dyDescent="0.25">
      <c r="A26" s="13"/>
      <c r="B26" s="46" t="s">
        <v>135</v>
      </c>
      <c r="C26" s="55"/>
      <c r="D26" s="55"/>
      <c r="E26" s="29" t="s">
        <v>160</v>
      </c>
      <c r="F26" s="7">
        <v>885.68</v>
      </c>
      <c r="G26" s="7">
        <v>738.88</v>
      </c>
      <c r="H26" s="75"/>
      <c r="I26" s="76">
        <f t="shared" si="2"/>
        <v>885.68</v>
      </c>
      <c r="J26" s="75" t="str">
        <f t="shared" si="0"/>
        <v/>
      </c>
      <c r="K26" s="35">
        <f t="shared" si="3"/>
        <v>738.88</v>
      </c>
    </row>
    <row r="27" spans="1:11" ht="57.75" customHeight="1" x14ac:dyDescent="0.25">
      <c r="A27" s="13"/>
      <c r="B27" s="31" t="s">
        <v>134</v>
      </c>
      <c r="C27" s="55"/>
      <c r="D27" s="55">
        <v>208028.24</v>
      </c>
      <c r="E27" s="29" t="s">
        <v>160</v>
      </c>
      <c r="F27" s="7">
        <v>77562.55</v>
      </c>
      <c r="G27" s="7">
        <v>142783.57</v>
      </c>
      <c r="H27" s="75"/>
      <c r="I27" s="76">
        <f t="shared" si="2"/>
        <v>77562.55</v>
      </c>
      <c r="J27" s="75">
        <f t="shared" si="0"/>
        <v>0.68636628373147801</v>
      </c>
      <c r="K27" s="35">
        <f t="shared" si="3"/>
        <v>-65244.669999999984</v>
      </c>
    </row>
    <row r="28" spans="1:11" ht="36" customHeight="1" x14ac:dyDescent="0.25">
      <c r="A28" s="13"/>
      <c r="B28" s="31" t="s">
        <v>133</v>
      </c>
      <c r="C28" s="55">
        <v>-1486.47</v>
      </c>
      <c r="D28" s="55">
        <v>-57015.17</v>
      </c>
      <c r="E28" s="29">
        <v>38.3560852220361</v>
      </c>
      <c r="F28" s="7">
        <v>-18544.64</v>
      </c>
      <c r="G28" s="7">
        <v>-45128.19</v>
      </c>
      <c r="H28" s="75"/>
      <c r="I28" s="76">
        <f t="shared" si="2"/>
        <v>-17058.169999999998</v>
      </c>
      <c r="J28" s="75">
        <f t="shared" si="0"/>
        <v>0.79151197830331832</v>
      </c>
      <c r="K28" s="35">
        <f t="shared" si="3"/>
        <v>11886.979999999996</v>
      </c>
    </row>
    <row r="29" spans="1:11" x14ac:dyDescent="0.25">
      <c r="A29" s="50" t="s">
        <v>132</v>
      </c>
      <c r="B29" s="54" t="s">
        <v>131</v>
      </c>
      <c r="C29" s="53"/>
      <c r="D29" s="53"/>
      <c r="E29" s="52" t="s">
        <v>160</v>
      </c>
      <c r="F29" s="51"/>
      <c r="G29" s="51"/>
      <c r="H29" s="78"/>
      <c r="I29" s="79">
        <f t="shared" si="2"/>
        <v>0</v>
      </c>
      <c r="J29" s="78" t="str">
        <f t="shared" si="0"/>
        <v/>
      </c>
      <c r="K29" s="80">
        <f t="shared" si="3"/>
        <v>0</v>
      </c>
    </row>
    <row r="30" spans="1:11" s="21" customFormat="1" ht="14.25" x14ac:dyDescent="0.2">
      <c r="A30" s="49"/>
      <c r="B30" s="27" t="s">
        <v>130</v>
      </c>
      <c r="C30" s="14">
        <v>28091099.200000003</v>
      </c>
      <c r="D30" s="14">
        <v>26613569.060000002</v>
      </c>
      <c r="E30" s="30">
        <v>0.94740219563925077</v>
      </c>
      <c r="F30" s="14">
        <v>29621050.52</v>
      </c>
      <c r="G30" s="14">
        <v>28611641.299999997</v>
      </c>
      <c r="H30" s="75">
        <f t="shared" si="1"/>
        <v>1.0544639178804365</v>
      </c>
      <c r="I30" s="76">
        <f t="shared" si="2"/>
        <v>1529951.3199999966</v>
      </c>
      <c r="J30" s="75">
        <f t="shared" si="0"/>
        <v>1.0750771997357951</v>
      </c>
      <c r="K30" s="35">
        <f t="shared" si="3"/>
        <v>1998072.2399999946</v>
      </c>
    </row>
    <row r="31" spans="1:11" ht="19.5" customHeight="1" x14ac:dyDescent="0.25">
      <c r="A31" s="13"/>
      <c r="B31" s="31" t="s">
        <v>129</v>
      </c>
      <c r="C31" s="48">
        <v>6629747.6799999997</v>
      </c>
      <c r="D31" s="48">
        <v>6278309.7600000007</v>
      </c>
      <c r="E31" s="29">
        <v>0.94699075485780793</v>
      </c>
      <c r="F31" s="7">
        <v>6723903.4100000001</v>
      </c>
      <c r="G31" s="7">
        <v>6631325.79</v>
      </c>
      <c r="H31" s="75">
        <f t="shared" si="1"/>
        <v>1.0142020080619418</v>
      </c>
      <c r="I31" s="76">
        <f t="shared" si="2"/>
        <v>94155.730000000447</v>
      </c>
      <c r="J31" s="75">
        <f t="shared" si="0"/>
        <v>1.0562278771667359</v>
      </c>
      <c r="K31" s="35">
        <f t="shared" si="3"/>
        <v>353016.02999999933</v>
      </c>
    </row>
    <row r="32" spans="1:11" ht="18" customHeight="1" x14ac:dyDescent="0.25">
      <c r="A32" s="13"/>
      <c r="B32" s="31" t="s">
        <v>128</v>
      </c>
      <c r="C32" s="7">
        <v>21461351.520000003</v>
      </c>
      <c r="D32" s="7">
        <v>20335259.300000001</v>
      </c>
      <c r="E32" s="29">
        <v>0.94752929614192338</v>
      </c>
      <c r="F32" s="33">
        <v>22897147.109999999</v>
      </c>
      <c r="G32" s="33">
        <v>21980315.509999998</v>
      </c>
      <c r="H32" s="75">
        <f t="shared" si="1"/>
        <v>1.0669014525325662</v>
      </c>
      <c r="I32" s="76">
        <f t="shared" si="2"/>
        <v>1435795.5899999961</v>
      </c>
      <c r="J32" s="75">
        <f t="shared" si="0"/>
        <v>1.0808967412576833</v>
      </c>
      <c r="K32" s="35">
        <f t="shared" si="3"/>
        <v>1645056.2099999972</v>
      </c>
    </row>
    <row r="33" spans="1:11" x14ac:dyDescent="0.25">
      <c r="A33" s="13"/>
      <c r="B33" s="44" t="s">
        <v>127</v>
      </c>
      <c r="C33" s="43">
        <v>237341.27</v>
      </c>
      <c r="D33" s="47">
        <v>0</v>
      </c>
      <c r="E33" s="29">
        <v>0</v>
      </c>
      <c r="F33" s="7">
        <v>157249.78</v>
      </c>
      <c r="G33" s="7"/>
      <c r="H33" s="75">
        <f t="shared" si="1"/>
        <v>0.66254714150640559</v>
      </c>
      <c r="I33" s="76">
        <f t="shared" si="2"/>
        <v>-80091.489999999991</v>
      </c>
      <c r="J33" s="75" t="str">
        <f t="shared" si="0"/>
        <v/>
      </c>
      <c r="K33" s="35">
        <f t="shared" si="3"/>
        <v>0</v>
      </c>
    </row>
    <row r="34" spans="1:11" x14ac:dyDescent="0.25">
      <c r="A34" s="13"/>
      <c r="B34" s="44" t="s">
        <v>30</v>
      </c>
      <c r="C34" s="43">
        <v>206820.7</v>
      </c>
      <c r="D34" s="43">
        <v>124167.54</v>
      </c>
      <c r="E34" s="29">
        <v>0.60036321315999797</v>
      </c>
      <c r="F34" s="7">
        <v>257186.81</v>
      </c>
      <c r="G34" s="7">
        <v>186796.08</v>
      </c>
      <c r="H34" s="75">
        <f t="shared" si="1"/>
        <v>1.2435254788326313</v>
      </c>
      <c r="I34" s="76">
        <f t="shared" si="2"/>
        <v>50366.109999999986</v>
      </c>
      <c r="J34" s="75">
        <f t="shared" si="0"/>
        <v>1.5043873785370958</v>
      </c>
      <c r="K34" s="35">
        <f t="shared" si="3"/>
        <v>62628.539999999994</v>
      </c>
    </row>
    <row r="35" spans="1:11" ht="30" x14ac:dyDescent="0.25">
      <c r="A35" s="13"/>
      <c r="B35" s="46" t="s">
        <v>126</v>
      </c>
      <c r="C35" s="42">
        <v>1.6718871534152153E-2</v>
      </c>
      <c r="D35" s="42">
        <v>9.8625197399658023E-3</v>
      </c>
      <c r="E35" s="29"/>
      <c r="F35" s="42">
        <v>1.6678604066727176E-2</v>
      </c>
      <c r="G35" s="42">
        <v>1.0318168689809249E-2</v>
      </c>
      <c r="H35" s="75">
        <f t="shared" si="1"/>
        <v>0.99759149609214226</v>
      </c>
      <c r="I35" s="76">
        <f t="shared" si="2"/>
        <v>-4.0267467424977277E-5</v>
      </c>
      <c r="J35" s="75">
        <f t="shared" si="0"/>
        <v>1.0462000545354575</v>
      </c>
      <c r="K35" s="35">
        <f t="shared" si="3"/>
        <v>4.5564894984344642E-4</v>
      </c>
    </row>
    <row r="36" spans="1:11" x14ac:dyDescent="0.25">
      <c r="A36" s="13"/>
      <c r="B36" s="44" t="s">
        <v>125</v>
      </c>
      <c r="C36" s="43"/>
      <c r="D36" s="43"/>
      <c r="E36" s="29"/>
      <c r="F36" s="7"/>
      <c r="G36" s="7"/>
      <c r="H36" s="75"/>
      <c r="I36" s="76">
        <f t="shared" si="2"/>
        <v>0</v>
      </c>
      <c r="J36" s="75" t="str">
        <f t="shared" si="0"/>
        <v/>
      </c>
      <c r="K36" s="35">
        <f t="shared" si="3"/>
        <v>0</v>
      </c>
    </row>
    <row r="37" spans="1:11" s="21" customFormat="1" ht="14.25" x14ac:dyDescent="0.2">
      <c r="A37" s="27" t="s">
        <v>124</v>
      </c>
      <c r="B37" s="34" t="s">
        <v>28</v>
      </c>
      <c r="C37" s="41">
        <v>28091099.200000003</v>
      </c>
      <c r="D37" s="41">
        <v>26613569.060000002</v>
      </c>
      <c r="E37" s="30">
        <v>0.94740219563925077</v>
      </c>
      <c r="F37" s="14">
        <v>29621050.52</v>
      </c>
      <c r="G37" s="14">
        <v>28611641.299999997</v>
      </c>
      <c r="H37" s="75">
        <f t="shared" si="1"/>
        <v>1.0544639178804365</v>
      </c>
      <c r="I37" s="76">
        <f t="shared" si="2"/>
        <v>1529951.3199999966</v>
      </c>
      <c r="J37" s="75">
        <f t="shared" si="0"/>
        <v>1.0750771997357951</v>
      </c>
      <c r="K37" s="35">
        <f t="shared" si="3"/>
        <v>1998072.2399999946</v>
      </c>
    </row>
    <row r="38" spans="1:11" x14ac:dyDescent="0.25">
      <c r="A38" s="28" t="s">
        <v>123</v>
      </c>
      <c r="B38" s="17" t="s">
        <v>122</v>
      </c>
      <c r="C38" s="39">
        <v>1470658.6</v>
      </c>
      <c r="D38" s="39">
        <v>1105484.6600000001</v>
      </c>
      <c r="E38" s="30">
        <v>0.75169360176454281</v>
      </c>
      <c r="F38" s="14">
        <v>1453453.44</v>
      </c>
      <c r="G38" s="14">
        <v>1227856.0699999998</v>
      </c>
      <c r="H38" s="75">
        <f t="shared" si="1"/>
        <v>0.98830105097131304</v>
      </c>
      <c r="I38" s="76">
        <f t="shared" si="2"/>
        <v>-17205.160000000149</v>
      </c>
      <c r="J38" s="75">
        <f t="shared" si="0"/>
        <v>1.1106948060229074</v>
      </c>
      <c r="K38" s="35">
        <f t="shared" si="3"/>
        <v>122371.40999999968</v>
      </c>
    </row>
    <row r="39" spans="1:11" ht="60" x14ac:dyDescent="0.25">
      <c r="A39" s="26" t="s">
        <v>121</v>
      </c>
      <c r="B39" s="10" t="s">
        <v>120</v>
      </c>
      <c r="C39" s="40">
        <v>3502.86</v>
      </c>
      <c r="D39" s="40">
        <v>3502.85</v>
      </c>
      <c r="E39" s="29">
        <v>0.99999714518993044</v>
      </c>
      <c r="F39" s="7">
        <v>4133.53</v>
      </c>
      <c r="G39" s="7">
        <v>4133.53</v>
      </c>
      <c r="H39" s="75">
        <f t="shared" si="1"/>
        <v>1.1800443066522783</v>
      </c>
      <c r="I39" s="76">
        <f t="shared" si="2"/>
        <v>630.66999999999962</v>
      </c>
      <c r="J39" s="75">
        <f t="shared" ref="J39:J70" si="4">IFERROR(G39/D39,"")</f>
        <v>1.1800476754642648</v>
      </c>
      <c r="K39" s="35">
        <f t="shared" si="3"/>
        <v>630.67999999999984</v>
      </c>
    </row>
    <row r="40" spans="1:11" ht="75" x14ac:dyDescent="0.25">
      <c r="A40" s="26" t="s">
        <v>119</v>
      </c>
      <c r="B40" s="10" t="s">
        <v>118</v>
      </c>
      <c r="C40" s="40">
        <v>74563.3</v>
      </c>
      <c r="D40" s="40">
        <v>74296.17</v>
      </c>
      <c r="E40" s="29">
        <v>0.99641740641843901</v>
      </c>
      <c r="F40" s="7">
        <v>82448.179999999993</v>
      </c>
      <c r="G40" s="7">
        <v>82446.86</v>
      </c>
      <c r="H40" s="75">
        <f t="shared" si="1"/>
        <v>1.1057474655762283</v>
      </c>
      <c r="I40" s="76">
        <f t="shared" si="2"/>
        <v>7884.8799999999901</v>
      </c>
      <c r="J40" s="75">
        <f t="shared" si="4"/>
        <v>1.109705385890013</v>
      </c>
      <c r="K40" s="35">
        <f t="shared" si="3"/>
        <v>8150.6900000000023</v>
      </c>
    </row>
    <row r="41" spans="1:11" ht="76.5" customHeight="1" x14ac:dyDescent="0.25">
      <c r="A41" s="26" t="s">
        <v>117</v>
      </c>
      <c r="B41" s="10" t="s">
        <v>116</v>
      </c>
      <c r="C41" s="40">
        <v>269931.87</v>
      </c>
      <c r="D41" s="40">
        <v>269378.76</v>
      </c>
      <c r="E41" s="29">
        <v>0.99795092739512392</v>
      </c>
      <c r="F41" s="7">
        <v>302520.17</v>
      </c>
      <c r="G41" s="7">
        <v>302220.44</v>
      </c>
      <c r="H41" s="75">
        <f t="shared" si="1"/>
        <v>1.1207278710735415</v>
      </c>
      <c r="I41" s="76">
        <f t="shared" si="2"/>
        <v>32588.299999999988</v>
      </c>
      <c r="J41" s="75">
        <f t="shared" si="4"/>
        <v>1.121916367868053</v>
      </c>
      <c r="K41" s="35">
        <f t="shared" si="3"/>
        <v>32841.679999999993</v>
      </c>
    </row>
    <row r="42" spans="1:11" x14ac:dyDescent="0.25">
      <c r="A42" s="26" t="s">
        <v>115</v>
      </c>
      <c r="B42" s="10" t="s">
        <v>114</v>
      </c>
      <c r="C42" s="40">
        <v>66.7</v>
      </c>
      <c r="D42" s="40">
        <v>22.2</v>
      </c>
      <c r="E42" s="29">
        <v>0.33283358320839579</v>
      </c>
      <c r="F42" s="7">
        <v>223.3</v>
      </c>
      <c r="G42" s="7">
        <v>194.22</v>
      </c>
      <c r="H42" s="75">
        <f t="shared" si="1"/>
        <v>3.347826086956522</v>
      </c>
      <c r="I42" s="76">
        <f t="shared" si="2"/>
        <v>156.60000000000002</v>
      </c>
      <c r="J42" s="75">
        <f t="shared" si="4"/>
        <v>8.7486486486486488</v>
      </c>
      <c r="K42" s="35">
        <f t="shared" si="3"/>
        <v>172.02</v>
      </c>
    </row>
    <row r="43" spans="1:11" ht="60" x14ac:dyDescent="0.25">
      <c r="A43" s="26" t="s">
        <v>113</v>
      </c>
      <c r="B43" s="10" t="s">
        <v>112</v>
      </c>
      <c r="C43" s="40">
        <v>138103.35</v>
      </c>
      <c r="D43" s="40">
        <v>137585.48000000001</v>
      </c>
      <c r="E43" s="29">
        <v>0.9962501271692541</v>
      </c>
      <c r="F43" s="7">
        <v>153704.5</v>
      </c>
      <c r="G43" s="7">
        <v>153367.43</v>
      </c>
      <c r="H43" s="75">
        <f t="shared" si="1"/>
        <v>1.1129672089779139</v>
      </c>
      <c r="I43" s="76">
        <f t="shared" si="2"/>
        <v>15601.149999999994</v>
      </c>
      <c r="J43" s="75">
        <f t="shared" si="4"/>
        <v>1.1147065082739833</v>
      </c>
      <c r="K43" s="35">
        <f t="shared" si="3"/>
        <v>15781.949999999983</v>
      </c>
    </row>
    <row r="44" spans="1:11" ht="30" x14ac:dyDescent="0.25">
      <c r="A44" s="26" t="s">
        <v>111</v>
      </c>
      <c r="B44" s="10" t="s">
        <v>110</v>
      </c>
      <c r="C44" s="40"/>
      <c r="D44" s="40"/>
      <c r="E44" s="29" t="s">
        <v>160</v>
      </c>
      <c r="F44" s="7"/>
      <c r="G44" s="7"/>
      <c r="H44" s="75"/>
      <c r="I44" s="76">
        <f t="shared" si="2"/>
        <v>0</v>
      </c>
      <c r="J44" s="75" t="str">
        <f t="shared" si="4"/>
        <v/>
      </c>
      <c r="K44" s="35">
        <f t="shared" si="3"/>
        <v>0</v>
      </c>
    </row>
    <row r="45" spans="1:11" x14ac:dyDescent="0.25">
      <c r="A45" s="26" t="s">
        <v>109</v>
      </c>
      <c r="B45" s="10" t="s">
        <v>29</v>
      </c>
      <c r="C45" s="40">
        <v>237341.27</v>
      </c>
      <c r="D45" s="40"/>
      <c r="E45" s="29">
        <v>0</v>
      </c>
      <c r="F45" s="7">
        <v>157249.78</v>
      </c>
      <c r="G45" s="7"/>
      <c r="H45" s="75">
        <f t="shared" si="1"/>
        <v>0.66254714150640559</v>
      </c>
      <c r="I45" s="76">
        <f t="shared" si="2"/>
        <v>-80091.489999999991</v>
      </c>
      <c r="J45" s="75" t="str">
        <f t="shared" si="4"/>
        <v/>
      </c>
      <c r="K45" s="35">
        <f t="shared" si="3"/>
        <v>0</v>
      </c>
    </row>
    <row r="46" spans="1:11" x14ac:dyDescent="0.25">
      <c r="A46" s="26" t="s">
        <v>108</v>
      </c>
      <c r="B46" s="10" t="s">
        <v>107</v>
      </c>
      <c r="C46" s="40">
        <v>747149.25</v>
      </c>
      <c r="D46" s="40">
        <v>620699.19999999995</v>
      </c>
      <c r="E46" s="29">
        <v>0.83075663931938626</v>
      </c>
      <c r="F46" s="7">
        <v>753173.98</v>
      </c>
      <c r="G46" s="7">
        <v>685493.59</v>
      </c>
      <c r="H46" s="75">
        <f t="shared" si="1"/>
        <v>1.0080636231649833</v>
      </c>
      <c r="I46" s="76">
        <f t="shared" si="2"/>
        <v>6024.7299999999814</v>
      </c>
      <c r="J46" s="75">
        <f t="shared" si="4"/>
        <v>1.1043893563903417</v>
      </c>
      <c r="K46" s="35">
        <f t="shared" si="3"/>
        <v>64794.390000000014</v>
      </c>
    </row>
    <row r="47" spans="1:11" ht="28.5" x14ac:dyDescent="0.25">
      <c r="A47" s="28">
        <v>300</v>
      </c>
      <c r="B47" s="17" t="s">
        <v>106</v>
      </c>
      <c r="C47" s="39">
        <v>162629.51</v>
      </c>
      <c r="D47" s="39">
        <v>155247.57999999999</v>
      </c>
      <c r="E47" s="30">
        <v>0.95460891445839058</v>
      </c>
      <c r="F47" s="14">
        <v>167537.85999999999</v>
      </c>
      <c r="G47" s="14">
        <v>164142.04</v>
      </c>
      <c r="H47" s="75">
        <f t="shared" si="1"/>
        <v>1.0301811768356184</v>
      </c>
      <c r="I47" s="76">
        <f t="shared" si="2"/>
        <v>4908.3499999999767</v>
      </c>
      <c r="J47" s="75">
        <f t="shared" si="4"/>
        <v>1.0572921007850815</v>
      </c>
      <c r="K47" s="35">
        <f t="shared" si="3"/>
        <v>8894.460000000021</v>
      </c>
    </row>
    <row r="48" spans="1:11" x14ac:dyDescent="0.25">
      <c r="A48" s="26" t="s">
        <v>105</v>
      </c>
      <c r="B48" s="10" t="s">
        <v>104</v>
      </c>
      <c r="C48" s="40">
        <v>21492.5</v>
      </c>
      <c r="D48" s="40">
        <v>21492.41</v>
      </c>
      <c r="E48" s="29">
        <v>0.99999581249273006</v>
      </c>
      <c r="F48" s="7">
        <v>21160.6</v>
      </c>
      <c r="G48" s="7">
        <v>21160.6</v>
      </c>
      <c r="H48" s="75">
        <f t="shared" si="1"/>
        <v>0.9845574037454925</v>
      </c>
      <c r="I48" s="76">
        <f t="shared" si="2"/>
        <v>-331.90000000000146</v>
      </c>
      <c r="J48" s="75">
        <f t="shared" si="4"/>
        <v>0.98456152660404295</v>
      </c>
      <c r="K48" s="35">
        <f t="shared" si="3"/>
        <v>-331.81000000000131</v>
      </c>
    </row>
    <row r="49" spans="1:11" ht="60" x14ac:dyDescent="0.25">
      <c r="A49" s="26" t="s">
        <v>103</v>
      </c>
      <c r="B49" s="10" t="s">
        <v>102</v>
      </c>
      <c r="C49" s="40">
        <v>6819.12</v>
      </c>
      <c r="D49" s="40">
        <v>3170.75</v>
      </c>
      <c r="E49" s="29">
        <v>0.46497935217447411</v>
      </c>
      <c r="F49" s="7">
        <v>5022.21</v>
      </c>
      <c r="G49" s="7">
        <v>4620.66</v>
      </c>
      <c r="H49" s="75">
        <f t="shared" si="1"/>
        <v>0.73648945905043472</v>
      </c>
      <c r="I49" s="76">
        <f t="shared" si="2"/>
        <v>-1796.9099999999999</v>
      </c>
      <c r="J49" s="75">
        <f t="shared" si="4"/>
        <v>1.4572766695576755</v>
      </c>
      <c r="K49" s="35">
        <f t="shared" si="3"/>
        <v>1449.9099999999999</v>
      </c>
    </row>
    <row r="50" spans="1:11" ht="56.85" customHeight="1" x14ac:dyDescent="0.25">
      <c r="A50" s="26" t="s">
        <v>101</v>
      </c>
      <c r="B50" s="10" t="s">
        <v>100</v>
      </c>
      <c r="C50" s="40">
        <v>134317.89000000001</v>
      </c>
      <c r="D50" s="40">
        <v>130584.42</v>
      </c>
      <c r="E50" s="29">
        <v>0.97220422387516647</v>
      </c>
      <c r="F50" s="7">
        <v>141355.04999999999</v>
      </c>
      <c r="G50" s="7">
        <v>138360.78</v>
      </c>
      <c r="H50" s="75">
        <f t="shared" si="1"/>
        <v>1.0523918295619443</v>
      </c>
      <c r="I50" s="76">
        <f t="shared" si="2"/>
        <v>7037.1599999999744</v>
      </c>
      <c r="J50" s="75">
        <f t="shared" si="4"/>
        <v>1.0595504425413078</v>
      </c>
      <c r="K50" s="35">
        <f t="shared" si="3"/>
        <v>7776.3600000000006</v>
      </c>
    </row>
    <row r="51" spans="1:11" x14ac:dyDescent="0.25">
      <c r="A51" s="28">
        <v>400</v>
      </c>
      <c r="B51" s="17" t="s">
        <v>99</v>
      </c>
      <c r="C51" s="39">
        <v>7223273.6900000004</v>
      </c>
      <c r="D51" s="39">
        <v>6799594.4199999999</v>
      </c>
      <c r="E51" s="30">
        <v>0.94134525587940165</v>
      </c>
      <c r="F51" s="14">
        <v>6635932.1799999997</v>
      </c>
      <c r="G51" s="14">
        <v>6347683.2600000007</v>
      </c>
      <c r="H51" s="75">
        <f t="shared" si="1"/>
        <v>0.91868762901603407</v>
      </c>
      <c r="I51" s="76">
        <f t="shared" si="2"/>
        <v>-587341.51000000071</v>
      </c>
      <c r="J51" s="75">
        <f t="shared" si="4"/>
        <v>0.93353851243380492</v>
      </c>
      <c r="K51" s="35">
        <f t="shared" si="3"/>
        <v>-451911.15999999922</v>
      </c>
    </row>
    <row r="52" spans="1:11" x14ac:dyDescent="0.25">
      <c r="A52" s="26" t="s">
        <v>98</v>
      </c>
      <c r="B52" s="10" t="s">
        <v>97</v>
      </c>
      <c r="C52" s="40"/>
      <c r="D52" s="40"/>
      <c r="E52" s="29" t="s">
        <v>160</v>
      </c>
      <c r="F52" s="7"/>
      <c r="G52" s="7"/>
      <c r="H52" s="75"/>
      <c r="I52" s="76">
        <f t="shared" si="2"/>
        <v>0</v>
      </c>
      <c r="J52" s="75" t="str">
        <f t="shared" si="4"/>
        <v/>
      </c>
      <c r="K52" s="35">
        <f t="shared" si="3"/>
        <v>0</v>
      </c>
    </row>
    <row r="53" spans="1:11" x14ac:dyDescent="0.25">
      <c r="A53" s="26" t="s">
        <v>96</v>
      </c>
      <c r="B53" s="10" t="s">
        <v>95</v>
      </c>
      <c r="C53" s="40">
        <v>28706.23</v>
      </c>
      <c r="D53" s="40">
        <v>28706.23</v>
      </c>
      <c r="E53" s="29">
        <v>1</v>
      </c>
      <c r="F53" s="7">
        <v>82915.16</v>
      </c>
      <c r="G53" s="7">
        <v>82915.16</v>
      </c>
      <c r="H53" s="75">
        <f t="shared" si="1"/>
        <v>2.8884029703656666</v>
      </c>
      <c r="I53" s="76">
        <f t="shared" si="2"/>
        <v>54208.930000000008</v>
      </c>
      <c r="J53" s="75">
        <f t="shared" si="4"/>
        <v>2.8884029703656666</v>
      </c>
      <c r="K53" s="35">
        <f t="shared" si="3"/>
        <v>54208.930000000008</v>
      </c>
    </row>
    <row r="54" spans="1:11" x14ac:dyDescent="0.25">
      <c r="A54" s="26" t="s">
        <v>94</v>
      </c>
      <c r="B54" s="10" t="s">
        <v>93</v>
      </c>
      <c r="C54" s="40">
        <v>914527.84</v>
      </c>
      <c r="D54" s="40">
        <v>900700.79</v>
      </c>
      <c r="E54" s="29">
        <v>0.98488066803958652</v>
      </c>
      <c r="F54" s="7">
        <v>910321.63</v>
      </c>
      <c r="G54" s="7">
        <v>892169.3</v>
      </c>
      <c r="H54" s="75">
        <f t="shared" si="1"/>
        <v>0.99540067582852376</v>
      </c>
      <c r="I54" s="76">
        <f t="shared" si="2"/>
        <v>-4206.2099999999627</v>
      </c>
      <c r="J54" s="75">
        <f t="shared" si="4"/>
        <v>0.99052794213714412</v>
      </c>
      <c r="K54" s="35">
        <f t="shared" si="3"/>
        <v>-8531.4899999999907</v>
      </c>
    </row>
    <row r="55" spans="1:11" x14ac:dyDescent="0.25">
      <c r="A55" s="26" t="s">
        <v>92</v>
      </c>
      <c r="B55" s="10" t="s">
        <v>91</v>
      </c>
      <c r="C55" s="40">
        <v>5948446.0899999999</v>
      </c>
      <c r="D55" s="40">
        <v>5547974.0700000003</v>
      </c>
      <c r="E55" s="29">
        <v>0.93267619577603</v>
      </c>
      <c r="F55" s="7">
        <v>5281983.59</v>
      </c>
      <c r="G55" s="7">
        <v>5015092.08</v>
      </c>
      <c r="H55" s="75">
        <f t="shared" si="1"/>
        <v>0.88796023534273971</v>
      </c>
      <c r="I55" s="76">
        <f t="shared" si="2"/>
        <v>-666462.5</v>
      </c>
      <c r="J55" s="75">
        <f t="shared" si="4"/>
        <v>0.90395016572238596</v>
      </c>
      <c r="K55" s="35">
        <f t="shared" si="3"/>
        <v>-532881.99000000022</v>
      </c>
    </row>
    <row r="56" spans="1:11" x14ac:dyDescent="0.25">
      <c r="A56" s="26" t="s">
        <v>90</v>
      </c>
      <c r="B56" s="10" t="s">
        <v>89</v>
      </c>
      <c r="C56" s="40">
        <v>73668.12</v>
      </c>
      <c r="D56" s="40">
        <v>68805.16</v>
      </c>
      <c r="E56" s="29">
        <v>0.93398827063864276</v>
      </c>
      <c r="F56" s="7">
        <v>72853.17</v>
      </c>
      <c r="G56" s="7">
        <v>72797.48</v>
      </c>
      <c r="H56" s="75">
        <f t="shared" si="1"/>
        <v>0.98893754856239036</v>
      </c>
      <c r="I56" s="76">
        <f t="shared" si="2"/>
        <v>-814.94999999999709</v>
      </c>
      <c r="J56" s="75">
        <f t="shared" si="4"/>
        <v>1.0580235552101034</v>
      </c>
      <c r="K56" s="35">
        <f t="shared" si="3"/>
        <v>3992.3199999999924</v>
      </c>
    </row>
    <row r="57" spans="1:11" ht="30" x14ac:dyDescent="0.25">
      <c r="A57" s="26" t="s">
        <v>88</v>
      </c>
      <c r="B57" s="10" t="s">
        <v>87</v>
      </c>
      <c r="C57" s="40">
        <v>257925.41</v>
      </c>
      <c r="D57" s="40">
        <v>253408.17</v>
      </c>
      <c r="E57" s="29">
        <v>0.98248625445627868</v>
      </c>
      <c r="F57" s="7">
        <v>287858.63</v>
      </c>
      <c r="G57" s="7">
        <v>284709.24</v>
      </c>
      <c r="H57" s="75">
        <f t="shared" si="1"/>
        <v>1.1160537846969014</v>
      </c>
      <c r="I57" s="76">
        <f t="shared" si="2"/>
        <v>29933.22</v>
      </c>
      <c r="J57" s="75">
        <f t="shared" si="4"/>
        <v>1.1235203663717708</v>
      </c>
      <c r="K57" s="35">
        <f t="shared" si="3"/>
        <v>31301.069999999978</v>
      </c>
    </row>
    <row r="58" spans="1:11" x14ac:dyDescent="0.25">
      <c r="A58" s="28">
        <v>500</v>
      </c>
      <c r="B58" s="17" t="s">
        <v>86</v>
      </c>
      <c r="C58" s="39">
        <v>4760141.5600000005</v>
      </c>
      <c r="D58" s="39">
        <v>4299785.09</v>
      </c>
      <c r="E58" s="30">
        <v>0.90328933200885719</v>
      </c>
      <c r="F58" s="14">
        <v>3844912.1100000003</v>
      </c>
      <c r="G58" s="14">
        <v>3462991.9699999997</v>
      </c>
      <c r="H58" s="75">
        <f t="shared" si="1"/>
        <v>0.80773062345650071</v>
      </c>
      <c r="I58" s="76">
        <f t="shared" si="2"/>
        <v>-915229.45000000019</v>
      </c>
      <c r="J58" s="75">
        <f t="shared" si="4"/>
        <v>0.80538722227161352</v>
      </c>
      <c r="K58" s="35">
        <f t="shared" si="3"/>
        <v>-836793.12000000011</v>
      </c>
    </row>
    <row r="59" spans="1:11" x14ac:dyDescent="0.25">
      <c r="A59" s="26" t="s">
        <v>85</v>
      </c>
      <c r="B59" s="10" t="s">
        <v>84</v>
      </c>
      <c r="C59" s="40">
        <v>1069151.75</v>
      </c>
      <c r="D59" s="40">
        <v>1023000.02</v>
      </c>
      <c r="E59" s="29">
        <v>0.95683332136901988</v>
      </c>
      <c r="F59" s="7">
        <v>289043.94</v>
      </c>
      <c r="G59" s="7">
        <v>258298.97</v>
      </c>
      <c r="H59" s="75">
        <f t="shared" si="1"/>
        <v>0.27034884430577794</v>
      </c>
      <c r="I59" s="76">
        <f t="shared" si="2"/>
        <v>-780107.81</v>
      </c>
      <c r="J59" s="75">
        <f t="shared" si="4"/>
        <v>0.25249165684278285</v>
      </c>
      <c r="K59" s="35">
        <f t="shared" si="3"/>
        <v>-764701.05</v>
      </c>
    </row>
    <row r="60" spans="1:11" x14ac:dyDescent="0.25">
      <c r="A60" s="26" t="s">
        <v>83</v>
      </c>
      <c r="B60" s="10" t="s">
        <v>82</v>
      </c>
      <c r="C60" s="40">
        <v>315021.28000000003</v>
      </c>
      <c r="D60" s="40">
        <v>305866.7</v>
      </c>
      <c r="E60" s="29">
        <v>0.97093980444749628</v>
      </c>
      <c r="F60" s="7">
        <v>569113.01</v>
      </c>
      <c r="G60" s="7">
        <v>564274.89</v>
      </c>
      <c r="H60" s="75">
        <f t="shared" si="1"/>
        <v>1.8065859233382582</v>
      </c>
      <c r="I60" s="76">
        <f t="shared" si="2"/>
        <v>254091.72999999998</v>
      </c>
      <c r="J60" s="75">
        <f t="shared" si="4"/>
        <v>1.8448392387925852</v>
      </c>
      <c r="K60" s="35">
        <f t="shared" si="3"/>
        <v>258408.19</v>
      </c>
    </row>
    <row r="61" spans="1:11" x14ac:dyDescent="0.25">
      <c r="A61" s="26" t="s">
        <v>81</v>
      </c>
      <c r="B61" s="10" t="s">
        <v>80</v>
      </c>
      <c r="C61" s="40">
        <v>3096255.21</v>
      </c>
      <c r="D61" s="40">
        <v>2692447.38</v>
      </c>
      <c r="E61" s="29">
        <v>0.86958186499103218</v>
      </c>
      <c r="F61" s="7">
        <v>2677175.9500000002</v>
      </c>
      <c r="G61" s="7">
        <v>2340376.87</v>
      </c>
      <c r="H61" s="75">
        <f t="shared" si="1"/>
        <v>0.86464963913617454</v>
      </c>
      <c r="I61" s="76">
        <f t="shared" si="2"/>
        <v>-419079.25999999978</v>
      </c>
      <c r="J61" s="75">
        <f t="shared" si="4"/>
        <v>0.86923773789777847</v>
      </c>
      <c r="K61" s="35">
        <f t="shared" si="3"/>
        <v>-352070.50999999978</v>
      </c>
    </row>
    <row r="62" spans="1:11" ht="26.85" customHeight="1" x14ac:dyDescent="0.25">
      <c r="A62" s="26" t="s">
        <v>79</v>
      </c>
      <c r="B62" s="10" t="s">
        <v>78</v>
      </c>
      <c r="C62" s="40"/>
      <c r="D62" s="40"/>
      <c r="E62" s="29"/>
      <c r="F62" s="7">
        <v>8900</v>
      </c>
      <c r="G62" s="7"/>
      <c r="H62" s="75"/>
      <c r="I62" s="76">
        <f t="shared" si="2"/>
        <v>8900</v>
      </c>
      <c r="J62" s="75" t="str">
        <f t="shared" si="4"/>
        <v/>
      </c>
      <c r="K62" s="35">
        <f t="shared" si="3"/>
        <v>0</v>
      </c>
    </row>
    <row r="63" spans="1:11" ht="30" x14ac:dyDescent="0.25">
      <c r="A63" s="26" t="s">
        <v>77</v>
      </c>
      <c r="B63" s="10" t="s">
        <v>76</v>
      </c>
      <c r="C63" s="40">
        <v>279713.32</v>
      </c>
      <c r="D63" s="40">
        <v>278470.99</v>
      </c>
      <c r="E63" s="29">
        <v>0.99555855974252494</v>
      </c>
      <c r="F63" s="7">
        <v>300679.21000000002</v>
      </c>
      <c r="G63" s="7">
        <v>300041.24</v>
      </c>
      <c r="H63" s="75">
        <f t="shared" si="1"/>
        <v>1.0749549217034069</v>
      </c>
      <c r="I63" s="76">
        <f t="shared" si="2"/>
        <v>20965.890000000014</v>
      </c>
      <c r="J63" s="75">
        <f t="shared" si="4"/>
        <v>1.0774595946242012</v>
      </c>
      <c r="K63" s="35">
        <f t="shared" si="3"/>
        <v>21570.25</v>
      </c>
    </row>
    <row r="64" spans="1:11" x14ac:dyDescent="0.25">
      <c r="A64" s="28">
        <v>600</v>
      </c>
      <c r="B64" s="17" t="s">
        <v>75</v>
      </c>
      <c r="C64" s="39">
        <v>55791.05</v>
      </c>
      <c r="D64" s="39">
        <v>52343.93</v>
      </c>
      <c r="E64" s="30">
        <v>0.93821374575312699</v>
      </c>
      <c r="F64" s="14">
        <v>83927.85</v>
      </c>
      <c r="G64" s="14">
        <v>78303.08</v>
      </c>
      <c r="H64" s="75">
        <f t="shared" si="1"/>
        <v>1.5043246183751695</v>
      </c>
      <c r="I64" s="76">
        <f t="shared" si="2"/>
        <v>28136.800000000003</v>
      </c>
      <c r="J64" s="75">
        <f t="shared" si="4"/>
        <v>1.4959342945781871</v>
      </c>
      <c r="K64" s="35">
        <f t="shared" si="3"/>
        <v>25959.15</v>
      </c>
    </row>
    <row r="65" spans="1:11" ht="30" x14ac:dyDescent="0.25">
      <c r="A65" s="26" t="s">
        <v>74</v>
      </c>
      <c r="B65" s="10" t="s">
        <v>73</v>
      </c>
      <c r="C65" s="40">
        <v>55791.05</v>
      </c>
      <c r="D65" s="40">
        <v>52343.93</v>
      </c>
      <c r="E65" s="29">
        <v>0.93821374575312699</v>
      </c>
      <c r="F65" s="7">
        <v>83927.85</v>
      </c>
      <c r="G65" s="7">
        <v>78303.08</v>
      </c>
      <c r="H65" s="75">
        <f t="shared" si="1"/>
        <v>1.5043246183751695</v>
      </c>
      <c r="I65" s="76">
        <f t="shared" si="2"/>
        <v>28136.800000000003</v>
      </c>
      <c r="J65" s="75">
        <f t="shared" si="4"/>
        <v>1.4959342945781871</v>
      </c>
      <c r="K65" s="35">
        <f t="shared" si="3"/>
        <v>25959.15</v>
      </c>
    </row>
    <row r="66" spans="1:11" x14ac:dyDescent="0.25">
      <c r="A66" s="28">
        <v>700</v>
      </c>
      <c r="B66" s="17" t="s">
        <v>72</v>
      </c>
      <c r="C66" s="39">
        <v>12478464.390000001</v>
      </c>
      <c r="D66" s="39">
        <v>12360845.609999999</v>
      </c>
      <c r="E66" s="30">
        <v>0.99057425847252023</v>
      </c>
      <c r="F66" s="14">
        <v>15267771.710000001</v>
      </c>
      <c r="G66" s="14">
        <v>15245129.380000001</v>
      </c>
      <c r="H66" s="75">
        <f t="shared" si="1"/>
        <v>1.2235296934641491</v>
      </c>
      <c r="I66" s="76">
        <f t="shared" si="2"/>
        <v>2789307.3200000003</v>
      </c>
      <c r="J66" s="75">
        <f t="shared" si="4"/>
        <v>1.2333403280813247</v>
      </c>
      <c r="K66" s="35">
        <f t="shared" si="3"/>
        <v>2884283.7700000014</v>
      </c>
    </row>
    <row r="67" spans="1:11" x14ac:dyDescent="0.25">
      <c r="A67" s="26" t="s">
        <v>71</v>
      </c>
      <c r="B67" s="10" t="s">
        <v>70</v>
      </c>
      <c r="C67" s="40">
        <v>4069083.23</v>
      </c>
      <c r="D67" s="40">
        <v>4068139.85</v>
      </c>
      <c r="E67" s="29">
        <v>0.99976815907990169</v>
      </c>
      <c r="F67" s="7">
        <v>4239550.34</v>
      </c>
      <c r="G67" s="7">
        <v>4232257.91</v>
      </c>
      <c r="H67" s="75">
        <f t="shared" si="1"/>
        <v>1.0418932472904958</v>
      </c>
      <c r="I67" s="76">
        <f t="shared" si="2"/>
        <v>170467.10999999987</v>
      </c>
      <c r="J67" s="75">
        <f t="shared" si="4"/>
        <v>1.0403422856763394</v>
      </c>
      <c r="K67" s="35">
        <f t="shared" si="3"/>
        <v>164118.06000000006</v>
      </c>
    </row>
    <row r="68" spans="1:11" x14ac:dyDescent="0.25">
      <c r="A68" s="26" t="s">
        <v>69</v>
      </c>
      <c r="B68" s="10" t="s">
        <v>68</v>
      </c>
      <c r="C68" s="40">
        <v>6731501.8300000001</v>
      </c>
      <c r="D68" s="40">
        <v>6615835.8200000003</v>
      </c>
      <c r="E68" s="29">
        <v>0.98281720588940258</v>
      </c>
      <c r="F68" s="7">
        <v>9592632.7100000009</v>
      </c>
      <c r="G68" s="7">
        <v>9578565.1199999992</v>
      </c>
      <c r="H68" s="75">
        <f t="shared" si="1"/>
        <v>1.4250360398401616</v>
      </c>
      <c r="I68" s="76">
        <f t="shared" si="2"/>
        <v>2861130.8800000008</v>
      </c>
      <c r="J68" s="75">
        <f t="shared" si="4"/>
        <v>1.4478238850854674</v>
      </c>
      <c r="K68" s="35">
        <f t="shared" si="3"/>
        <v>2962729.2999999989</v>
      </c>
    </row>
    <row r="69" spans="1:11" x14ac:dyDescent="0.25">
      <c r="A69" s="26" t="s">
        <v>67</v>
      </c>
      <c r="B69" s="10" t="s">
        <v>66</v>
      </c>
      <c r="C69" s="40">
        <v>1123085.1399999999</v>
      </c>
      <c r="D69" s="40">
        <v>1123085.1399999999</v>
      </c>
      <c r="E69" s="29">
        <v>1</v>
      </c>
      <c r="F69" s="7">
        <v>919123.69</v>
      </c>
      <c r="G69" s="7">
        <v>919055.28</v>
      </c>
      <c r="H69" s="75">
        <f t="shared" si="1"/>
        <v>0.81839181845109266</v>
      </c>
      <c r="I69" s="76">
        <f t="shared" si="2"/>
        <v>-203961.44999999995</v>
      </c>
      <c r="J69" s="75">
        <f t="shared" si="4"/>
        <v>0.81833090588305724</v>
      </c>
      <c r="K69" s="35">
        <f t="shared" si="3"/>
        <v>-204029.85999999987</v>
      </c>
    </row>
    <row r="70" spans="1:11" ht="27" customHeight="1" x14ac:dyDescent="0.25">
      <c r="A70" s="26" t="s">
        <v>65</v>
      </c>
      <c r="B70" s="10" t="s">
        <v>64</v>
      </c>
      <c r="C70" s="40">
        <v>2751.9</v>
      </c>
      <c r="D70" s="40">
        <v>2442.87</v>
      </c>
      <c r="E70" s="29">
        <v>0.8877030415349394</v>
      </c>
      <c r="F70" s="7">
        <v>3185.21</v>
      </c>
      <c r="G70" s="7">
        <v>2661.46</v>
      </c>
      <c r="H70" s="75">
        <f t="shared" si="1"/>
        <v>1.1574584832297685</v>
      </c>
      <c r="I70" s="76">
        <f t="shared" si="2"/>
        <v>433.30999999999995</v>
      </c>
      <c r="J70" s="75">
        <f t="shared" si="4"/>
        <v>1.0894808155980467</v>
      </c>
      <c r="K70" s="35">
        <f t="shared" si="3"/>
        <v>218.59000000000015</v>
      </c>
    </row>
    <row r="71" spans="1:11" ht="30" x14ac:dyDescent="0.25">
      <c r="A71" s="26" t="s">
        <v>63</v>
      </c>
      <c r="B71" s="10" t="s">
        <v>62</v>
      </c>
      <c r="C71" s="40">
        <v>226988.29</v>
      </c>
      <c r="D71" s="40">
        <v>226988.29</v>
      </c>
      <c r="E71" s="29">
        <v>1</v>
      </c>
      <c r="F71" s="7">
        <v>167709.35999999999</v>
      </c>
      <c r="G71" s="7">
        <v>167709.06</v>
      </c>
      <c r="H71" s="75">
        <f t="shared" si="1"/>
        <v>0.7388458673352708</v>
      </c>
      <c r="I71" s="76">
        <f t="shared" si="2"/>
        <v>-59278.930000000022</v>
      </c>
      <c r="J71" s="75">
        <f t="shared" ref="J71:J106" si="5">IFERROR(G71/D71,"")</f>
        <v>0.73884454568118907</v>
      </c>
      <c r="K71" s="35">
        <f t="shared" si="3"/>
        <v>-59279.23000000001</v>
      </c>
    </row>
    <row r="72" spans="1:11" x14ac:dyDescent="0.25">
      <c r="A72" s="26" t="s">
        <v>61</v>
      </c>
      <c r="B72" s="10" t="s">
        <v>60</v>
      </c>
      <c r="C72" s="40">
        <v>325054</v>
      </c>
      <c r="D72" s="40">
        <v>324353.64</v>
      </c>
      <c r="E72" s="29">
        <v>0.99784540414823386</v>
      </c>
      <c r="F72" s="7">
        <v>345570.4</v>
      </c>
      <c r="G72" s="7">
        <v>344880.55</v>
      </c>
      <c r="H72" s="75">
        <f t="shared" ref="H72:H106" si="6">F72/C72</f>
        <v>1.0631168975001077</v>
      </c>
      <c r="I72" s="76">
        <f t="shared" ref="I72:I106" si="7">F72-C72</f>
        <v>20516.400000000023</v>
      </c>
      <c r="J72" s="75">
        <f t="shared" si="5"/>
        <v>1.0632855854492644</v>
      </c>
      <c r="K72" s="35">
        <f t="shared" ref="K72:K106" si="8">G72-D72</f>
        <v>20526.909999999974</v>
      </c>
    </row>
    <row r="73" spans="1:11" x14ac:dyDescent="0.25">
      <c r="A73" s="28">
        <v>800</v>
      </c>
      <c r="B73" s="17" t="s">
        <v>59</v>
      </c>
      <c r="C73" s="39">
        <v>575748.19999999995</v>
      </c>
      <c r="D73" s="39">
        <v>566198.85</v>
      </c>
      <c r="E73" s="30">
        <v>0.98341401675246232</v>
      </c>
      <c r="F73" s="14">
        <v>564353.53</v>
      </c>
      <c r="G73" s="14">
        <v>557351.09</v>
      </c>
      <c r="H73" s="75">
        <f t="shared" si="6"/>
        <v>0.9802089350865536</v>
      </c>
      <c r="I73" s="76">
        <f t="shared" si="7"/>
        <v>-11394.669999999925</v>
      </c>
      <c r="J73" s="75">
        <f t="shared" si="5"/>
        <v>0.98437340520914163</v>
      </c>
      <c r="K73" s="35">
        <f t="shared" si="8"/>
        <v>-8847.7600000000093</v>
      </c>
    </row>
    <row r="74" spans="1:11" x14ac:dyDescent="0.25">
      <c r="A74" s="26" t="s">
        <v>58</v>
      </c>
      <c r="B74" s="10" t="s">
        <v>57</v>
      </c>
      <c r="C74" s="40">
        <v>575748.19999999995</v>
      </c>
      <c r="D74" s="40">
        <v>566198.85</v>
      </c>
      <c r="E74" s="29">
        <v>0.98341401675246232</v>
      </c>
      <c r="F74" s="7">
        <v>564353.53</v>
      </c>
      <c r="G74" s="7">
        <v>557351.09</v>
      </c>
      <c r="H74" s="75">
        <f t="shared" si="6"/>
        <v>0.9802089350865536</v>
      </c>
      <c r="I74" s="76">
        <f t="shared" si="7"/>
        <v>-11394.669999999925</v>
      </c>
      <c r="J74" s="75">
        <f t="shared" si="5"/>
        <v>0.98437340520914163</v>
      </c>
      <c r="K74" s="35">
        <f t="shared" si="8"/>
        <v>-8847.7600000000093</v>
      </c>
    </row>
    <row r="75" spans="1:11" x14ac:dyDescent="0.25">
      <c r="A75" s="28">
        <v>1000</v>
      </c>
      <c r="B75" s="17" t="s">
        <v>56</v>
      </c>
      <c r="C75" s="39">
        <v>754699.34</v>
      </c>
      <c r="D75" s="39">
        <v>748035.96</v>
      </c>
      <c r="E75" s="30">
        <v>0.99117081512221805</v>
      </c>
      <c r="F75" s="14">
        <v>678688.28</v>
      </c>
      <c r="G75" s="14">
        <v>674958.89</v>
      </c>
      <c r="H75" s="75">
        <f t="shared" si="6"/>
        <v>0.89928299129028</v>
      </c>
      <c r="I75" s="76">
        <f t="shared" si="7"/>
        <v>-76011.059999999939</v>
      </c>
      <c r="J75" s="75">
        <f t="shared" si="5"/>
        <v>0.90230807887898867</v>
      </c>
      <c r="K75" s="35">
        <f t="shared" si="8"/>
        <v>-73077.069999999949</v>
      </c>
    </row>
    <row r="76" spans="1:11" x14ac:dyDescent="0.25">
      <c r="A76" s="26" t="s">
        <v>55</v>
      </c>
      <c r="B76" s="10" t="s">
        <v>54</v>
      </c>
      <c r="C76" s="40">
        <v>41033.370000000003</v>
      </c>
      <c r="D76" s="40">
        <v>41033.370000000003</v>
      </c>
      <c r="E76" s="29">
        <v>1</v>
      </c>
      <c r="F76" s="7">
        <v>40396.15</v>
      </c>
      <c r="G76" s="7">
        <v>40396.15</v>
      </c>
      <c r="H76" s="75">
        <f t="shared" si="6"/>
        <v>0.98447068812529892</v>
      </c>
      <c r="I76" s="76">
        <f t="shared" si="7"/>
        <v>-637.22000000000116</v>
      </c>
      <c r="J76" s="75">
        <f t="shared" si="5"/>
        <v>0.98447068812529892</v>
      </c>
      <c r="K76" s="35">
        <f t="shared" si="8"/>
        <v>-637.22000000000116</v>
      </c>
    </row>
    <row r="77" spans="1:11" x14ac:dyDescent="0.25">
      <c r="A77" s="26" t="s">
        <v>53</v>
      </c>
      <c r="B77" s="10" t="s">
        <v>52</v>
      </c>
      <c r="C77" s="40">
        <v>316587.51</v>
      </c>
      <c r="D77" s="40">
        <v>311279.13</v>
      </c>
      <c r="E77" s="29">
        <v>0.98323250339219004</v>
      </c>
      <c r="F77" s="7">
        <v>422826.87</v>
      </c>
      <c r="G77" s="7">
        <v>419727.28</v>
      </c>
      <c r="H77" s="75">
        <f t="shared" si="6"/>
        <v>1.3355765993421533</v>
      </c>
      <c r="I77" s="76">
        <f t="shared" si="7"/>
        <v>106239.35999999999</v>
      </c>
      <c r="J77" s="75">
        <f t="shared" si="5"/>
        <v>1.3483951847333935</v>
      </c>
      <c r="K77" s="35">
        <f t="shared" si="8"/>
        <v>108448.15000000002</v>
      </c>
    </row>
    <row r="78" spans="1:11" x14ac:dyDescent="0.25">
      <c r="A78" s="26" t="s">
        <v>51</v>
      </c>
      <c r="B78" s="10" t="s">
        <v>50</v>
      </c>
      <c r="C78" s="40">
        <v>251296.96</v>
      </c>
      <c r="D78" s="40">
        <v>250153.72</v>
      </c>
      <c r="E78" s="29">
        <v>0.99545064134480576</v>
      </c>
      <c r="F78" s="7">
        <v>53169.67</v>
      </c>
      <c r="G78" s="7">
        <v>52875.47</v>
      </c>
      <c r="H78" s="75">
        <f t="shared" si="6"/>
        <v>0.21158103146174151</v>
      </c>
      <c r="I78" s="76">
        <f t="shared" si="7"/>
        <v>-198127.28999999998</v>
      </c>
      <c r="J78" s="75">
        <f t="shared" si="5"/>
        <v>0.21137191163897143</v>
      </c>
      <c r="K78" s="35">
        <f t="shared" si="8"/>
        <v>-197278.25</v>
      </c>
    </row>
    <row r="79" spans="1:11" ht="30" x14ac:dyDescent="0.25">
      <c r="A79" s="26" t="s">
        <v>49</v>
      </c>
      <c r="B79" s="10" t="s">
        <v>48</v>
      </c>
      <c r="C79" s="40">
        <v>145781.5</v>
      </c>
      <c r="D79" s="40">
        <v>145569.74</v>
      </c>
      <c r="E79" s="29">
        <v>0.99854741513840917</v>
      </c>
      <c r="F79" s="7">
        <v>162295.59</v>
      </c>
      <c r="G79" s="7">
        <v>161959.99</v>
      </c>
      <c r="H79" s="75">
        <f t="shared" si="6"/>
        <v>1.113279737140858</v>
      </c>
      <c r="I79" s="76">
        <f t="shared" si="7"/>
        <v>16514.089999999997</v>
      </c>
      <c r="J79" s="75">
        <f t="shared" si="5"/>
        <v>1.11259379868371</v>
      </c>
      <c r="K79" s="35">
        <f t="shared" si="8"/>
        <v>16390.25</v>
      </c>
    </row>
    <row r="80" spans="1:11" x14ac:dyDescent="0.25">
      <c r="A80" s="28">
        <v>1100</v>
      </c>
      <c r="B80" s="17" t="s">
        <v>47</v>
      </c>
      <c r="C80" s="39">
        <v>380264.73</v>
      </c>
      <c r="D80" s="39">
        <v>379434.55</v>
      </c>
      <c r="E80" s="30">
        <v>0.99781683670741694</v>
      </c>
      <c r="F80" s="14">
        <v>635158.78</v>
      </c>
      <c r="G80" s="14">
        <v>634462.99</v>
      </c>
      <c r="H80" s="75">
        <f t="shared" si="6"/>
        <v>1.6703068412366302</v>
      </c>
      <c r="I80" s="76">
        <f t="shared" si="7"/>
        <v>254894.05000000005</v>
      </c>
      <c r="J80" s="75">
        <f t="shared" si="5"/>
        <v>1.6721276172662716</v>
      </c>
      <c r="K80" s="35">
        <f t="shared" si="8"/>
        <v>255028.44</v>
      </c>
    </row>
    <row r="81" spans="1:11" x14ac:dyDescent="0.25">
      <c r="A81" s="26">
        <v>1101</v>
      </c>
      <c r="B81" s="10" t="s">
        <v>46</v>
      </c>
      <c r="C81" s="40">
        <v>41999.11</v>
      </c>
      <c r="D81" s="40">
        <v>41168.93</v>
      </c>
      <c r="E81" s="29">
        <v>0.98023339065994497</v>
      </c>
      <c r="F81" s="7">
        <v>214550.41</v>
      </c>
      <c r="G81" s="7">
        <v>213854.63</v>
      </c>
      <c r="H81" s="75">
        <f t="shared" si="6"/>
        <v>5.1084513457547081</v>
      </c>
      <c r="I81" s="76">
        <f t="shared" si="7"/>
        <v>172551.3</v>
      </c>
      <c r="J81" s="75">
        <f t="shared" si="5"/>
        <v>5.1945637158896281</v>
      </c>
      <c r="K81" s="35">
        <f t="shared" si="8"/>
        <v>172685.7</v>
      </c>
    </row>
    <row r="82" spans="1:11" x14ac:dyDescent="0.25">
      <c r="A82" s="26" t="s">
        <v>45</v>
      </c>
      <c r="B82" s="10" t="s">
        <v>44</v>
      </c>
      <c r="C82" s="40">
        <v>28810.880000000001</v>
      </c>
      <c r="D82" s="40">
        <v>28810.880000000001</v>
      </c>
      <c r="E82" s="29">
        <v>1</v>
      </c>
      <c r="F82" s="7"/>
      <c r="G82" s="7"/>
      <c r="H82" s="75">
        <f t="shared" si="6"/>
        <v>0</v>
      </c>
      <c r="I82" s="76">
        <f t="shared" si="7"/>
        <v>-28810.880000000001</v>
      </c>
      <c r="J82" s="75">
        <f t="shared" si="5"/>
        <v>0</v>
      </c>
      <c r="K82" s="35">
        <f t="shared" si="8"/>
        <v>-28810.880000000001</v>
      </c>
    </row>
    <row r="83" spans="1:11" x14ac:dyDescent="0.25">
      <c r="A83" s="26" t="s">
        <v>43</v>
      </c>
      <c r="B83" s="10" t="s">
        <v>42</v>
      </c>
      <c r="C83" s="40">
        <v>309454.74</v>
      </c>
      <c r="D83" s="40">
        <v>309454.74</v>
      </c>
      <c r="E83" s="29">
        <v>1</v>
      </c>
      <c r="F83" s="7">
        <v>420608.37</v>
      </c>
      <c r="G83" s="7">
        <v>420608.36</v>
      </c>
      <c r="H83" s="75">
        <f t="shared" si="6"/>
        <v>1.3591918805315439</v>
      </c>
      <c r="I83" s="76">
        <f t="shared" si="7"/>
        <v>111153.63</v>
      </c>
      <c r="J83" s="75">
        <f t="shared" si="5"/>
        <v>1.3591918482166407</v>
      </c>
      <c r="K83" s="35">
        <f t="shared" si="8"/>
        <v>111153.62</v>
      </c>
    </row>
    <row r="84" spans="1:11" ht="30" x14ac:dyDescent="0.25">
      <c r="A84" s="26" t="s">
        <v>41</v>
      </c>
      <c r="B84" s="10" t="s">
        <v>40</v>
      </c>
      <c r="C84" s="40"/>
      <c r="D84" s="40"/>
      <c r="E84" s="29" t="s">
        <v>160</v>
      </c>
      <c r="F84" s="7"/>
      <c r="G84" s="7"/>
      <c r="H84" s="75"/>
      <c r="I84" s="76">
        <f t="shared" si="7"/>
        <v>0</v>
      </c>
      <c r="J84" s="75" t="str">
        <f t="shared" si="5"/>
        <v/>
      </c>
      <c r="K84" s="35">
        <f t="shared" si="8"/>
        <v>0</v>
      </c>
    </row>
    <row r="85" spans="1:11" x14ac:dyDescent="0.25">
      <c r="A85" s="28">
        <v>1200</v>
      </c>
      <c r="B85" s="17" t="s">
        <v>39</v>
      </c>
      <c r="C85" s="39">
        <v>22607.43</v>
      </c>
      <c r="D85" s="39">
        <v>22430.87</v>
      </c>
      <c r="E85" s="30">
        <v>0.9921901781847825</v>
      </c>
      <c r="F85" s="14">
        <v>32127.97</v>
      </c>
      <c r="G85" s="14">
        <v>31966.449999999997</v>
      </c>
      <c r="H85" s="75">
        <f t="shared" si="6"/>
        <v>1.4211243825591853</v>
      </c>
      <c r="I85" s="76">
        <f t="shared" si="7"/>
        <v>9520.5400000000009</v>
      </c>
      <c r="J85" s="75">
        <f t="shared" si="5"/>
        <v>1.4251096814345587</v>
      </c>
      <c r="K85" s="35">
        <f t="shared" si="8"/>
        <v>9535.5799999999981</v>
      </c>
    </row>
    <row r="86" spans="1:11" x14ac:dyDescent="0.25">
      <c r="A86" s="26" t="s">
        <v>38</v>
      </c>
      <c r="B86" s="10" t="s">
        <v>37</v>
      </c>
      <c r="C86" s="40">
        <v>6589.44</v>
      </c>
      <c r="D86" s="40">
        <v>6589.44</v>
      </c>
      <c r="E86" s="29">
        <v>1</v>
      </c>
      <c r="F86" s="7">
        <v>16163.38</v>
      </c>
      <c r="G86" s="7">
        <v>16163.38</v>
      </c>
      <c r="H86" s="75">
        <f t="shared" si="6"/>
        <v>2.4529216443278945</v>
      </c>
      <c r="I86" s="76">
        <f t="shared" si="7"/>
        <v>9573.9399999999987</v>
      </c>
      <c r="J86" s="75">
        <f t="shared" si="5"/>
        <v>2.4529216443278945</v>
      </c>
      <c r="K86" s="35">
        <f t="shared" si="8"/>
        <v>9573.9399999999987</v>
      </c>
    </row>
    <row r="87" spans="1:11" ht="30" x14ac:dyDescent="0.25">
      <c r="A87" s="26" t="s">
        <v>36</v>
      </c>
      <c r="B87" s="10" t="s">
        <v>35</v>
      </c>
      <c r="C87" s="40">
        <v>16017.99</v>
      </c>
      <c r="D87" s="40">
        <v>15841.43</v>
      </c>
      <c r="E87" s="29">
        <v>0.98897739354313496</v>
      </c>
      <c r="F87" s="7">
        <v>15964.59</v>
      </c>
      <c r="G87" s="7">
        <v>15803.07</v>
      </c>
      <c r="H87" s="75">
        <f t="shared" si="6"/>
        <v>0.99666624838696993</v>
      </c>
      <c r="I87" s="76">
        <f t="shared" si="7"/>
        <v>-53.399999999999636</v>
      </c>
      <c r="J87" s="75">
        <f t="shared" si="5"/>
        <v>0.99757850143579208</v>
      </c>
      <c r="K87" s="35">
        <f t="shared" si="8"/>
        <v>-38.360000000000582</v>
      </c>
    </row>
    <row r="88" spans="1:11" ht="28.5" x14ac:dyDescent="0.25">
      <c r="A88" s="28">
        <v>1300</v>
      </c>
      <c r="B88" s="17" t="s">
        <v>34</v>
      </c>
      <c r="C88" s="39">
        <v>206820.7</v>
      </c>
      <c r="D88" s="39">
        <v>124167.54</v>
      </c>
      <c r="E88" s="30">
        <v>0.60036321315999797</v>
      </c>
      <c r="F88" s="14">
        <v>257186.81</v>
      </c>
      <c r="G88" s="14">
        <v>186796.08</v>
      </c>
      <c r="H88" s="75">
        <f t="shared" si="6"/>
        <v>1.2435254788326313</v>
      </c>
      <c r="I88" s="76">
        <f t="shared" si="7"/>
        <v>50366.109999999986</v>
      </c>
      <c r="J88" s="75">
        <f t="shared" si="5"/>
        <v>1.5043873785370958</v>
      </c>
      <c r="K88" s="35">
        <f t="shared" si="8"/>
        <v>62628.539999999994</v>
      </c>
    </row>
    <row r="89" spans="1:11" ht="30" x14ac:dyDescent="0.25">
      <c r="A89" s="26" t="s">
        <v>33</v>
      </c>
      <c r="B89" s="10" t="s">
        <v>32</v>
      </c>
      <c r="C89" s="38">
        <v>206820.7</v>
      </c>
      <c r="D89" s="38">
        <v>124167.54</v>
      </c>
      <c r="E89" s="29">
        <v>0.60036321315999797</v>
      </c>
      <c r="F89" s="7">
        <v>257186.81</v>
      </c>
      <c r="G89" s="7">
        <v>186796.08</v>
      </c>
      <c r="H89" s="75">
        <f t="shared" si="6"/>
        <v>1.2435254788326313</v>
      </c>
      <c r="I89" s="76">
        <f t="shared" si="7"/>
        <v>50366.109999999986</v>
      </c>
      <c r="J89" s="75">
        <f t="shared" si="5"/>
        <v>1.5043873785370958</v>
      </c>
      <c r="K89" s="35">
        <f t="shared" si="8"/>
        <v>62628.539999999994</v>
      </c>
    </row>
    <row r="90" spans="1:11" x14ac:dyDescent="0.25">
      <c r="A90" s="26"/>
      <c r="B90" s="27" t="s">
        <v>31</v>
      </c>
      <c r="C90" s="36">
        <v>9.529854034260531E-3</v>
      </c>
      <c r="D90" s="36">
        <v>6.1391301565040836E-3</v>
      </c>
      <c r="E90" s="37"/>
      <c r="F90" s="36">
        <v>1.1268666115999642E-2</v>
      </c>
      <c r="G90" s="36">
        <v>8.5614982455279459E-3</v>
      </c>
      <c r="H90" s="75">
        <f t="shared" si="6"/>
        <v>1.1824594663767098</v>
      </c>
      <c r="I90" s="76">
        <f t="shared" si="7"/>
        <v>1.7388120817391113E-3</v>
      </c>
      <c r="J90" s="75">
        <f t="shared" si="5"/>
        <v>1.3945783893272716</v>
      </c>
      <c r="K90" s="35">
        <f t="shared" si="8"/>
        <v>2.4223680890238623E-3</v>
      </c>
    </row>
    <row r="91" spans="1:11" s="21" customFormat="1" ht="14.25" x14ac:dyDescent="0.2">
      <c r="A91" s="25"/>
      <c r="B91" s="24" t="s">
        <v>27</v>
      </c>
      <c r="C91" s="4">
        <v>-2131936.6500000022</v>
      </c>
      <c r="D91" s="4">
        <v>-472217.66000000387</v>
      </c>
      <c r="E91" s="23"/>
      <c r="F91" s="22">
        <v>-596709</v>
      </c>
      <c r="G91" s="22">
        <v>3045756.8400000036</v>
      </c>
      <c r="H91" s="75">
        <f t="shared" si="6"/>
        <v>0.27989058680519396</v>
      </c>
      <c r="I91" s="76">
        <f t="shared" si="7"/>
        <v>1535227.6500000022</v>
      </c>
      <c r="J91" s="75">
        <f t="shared" si="5"/>
        <v>-6.4499003277428857</v>
      </c>
      <c r="K91" s="35">
        <f t="shared" si="8"/>
        <v>3517974.5000000075</v>
      </c>
    </row>
    <row r="92" spans="1:11" ht="25.5" x14ac:dyDescent="0.25">
      <c r="A92" s="20" t="s">
        <v>26</v>
      </c>
      <c r="B92" s="19" t="s">
        <v>25</v>
      </c>
      <c r="C92" s="13"/>
      <c r="D92" s="13"/>
      <c r="E92" s="18"/>
      <c r="F92" s="8"/>
      <c r="G92" s="8"/>
      <c r="H92" s="75"/>
      <c r="I92" s="76">
        <f t="shared" si="7"/>
        <v>0</v>
      </c>
      <c r="J92" s="75" t="str">
        <f t="shared" si="5"/>
        <v/>
      </c>
      <c r="K92" s="35">
        <f t="shared" si="8"/>
        <v>0</v>
      </c>
    </row>
    <row r="93" spans="1:11" ht="30" x14ac:dyDescent="0.25">
      <c r="A93" s="11" t="s">
        <v>24</v>
      </c>
      <c r="B93" s="10" t="s">
        <v>23</v>
      </c>
      <c r="C93" s="7">
        <v>1575430</v>
      </c>
      <c r="D93" s="7">
        <v>50700.100000000093</v>
      </c>
      <c r="E93" s="9">
        <v>3.2181753552998286E-2</v>
      </c>
      <c r="F93" s="7">
        <v>-34889</v>
      </c>
      <c r="G93" s="8">
        <v>-2308638</v>
      </c>
      <c r="H93" s="75">
        <f t="shared" si="6"/>
        <v>-2.2145699904153153E-2</v>
      </c>
      <c r="I93" s="76">
        <f t="shared" si="7"/>
        <v>-1610319</v>
      </c>
      <c r="J93" s="75">
        <f t="shared" si="5"/>
        <v>-45.535176459217944</v>
      </c>
      <c r="K93" s="35">
        <f t="shared" si="8"/>
        <v>-2359338.1</v>
      </c>
    </row>
    <row r="94" spans="1:11" ht="45" x14ac:dyDescent="0.25">
      <c r="A94" s="11" t="s">
        <v>22</v>
      </c>
      <c r="B94" s="10" t="s">
        <v>21</v>
      </c>
      <c r="C94" s="7">
        <v>-626792</v>
      </c>
      <c r="D94" s="7"/>
      <c r="E94" s="9">
        <v>0</v>
      </c>
      <c r="F94" s="7">
        <v>0</v>
      </c>
      <c r="G94" s="7">
        <v>0</v>
      </c>
      <c r="H94" s="75">
        <f t="shared" si="6"/>
        <v>0</v>
      </c>
      <c r="I94" s="76">
        <f t="shared" si="7"/>
        <v>626792</v>
      </c>
      <c r="J94" s="75" t="str">
        <f t="shared" si="5"/>
        <v/>
      </c>
      <c r="K94" s="35">
        <f t="shared" si="8"/>
        <v>0</v>
      </c>
    </row>
    <row r="95" spans="1:11" x14ac:dyDescent="0.25">
      <c r="A95" s="11"/>
      <c r="B95" s="17" t="s">
        <v>20</v>
      </c>
      <c r="C95" s="14">
        <v>4727617.9000000004</v>
      </c>
      <c r="D95" s="14">
        <v>1356868</v>
      </c>
      <c r="E95" s="16">
        <v>0.28700881261998773</v>
      </c>
      <c r="F95" s="14">
        <v>3360035</v>
      </c>
      <c r="G95" s="15">
        <v>0</v>
      </c>
      <c r="H95" s="75">
        <f t="shared" si="6"/>
        <v>0.71072473940840264</v>
      </c>
      <c r="I95" s="76">
        <f t="shared" si="7"/>
        <v>-1367582.9000000004</v>
      </c>
      <c r="J95" s="75">
        <f t="shared" si="5"/>
        <v>0</v>
      </c>
      <c r="K95" s="35">
        <f t="shared" si="8"/>
        <v>-1356868</v>
      </c>
    </row>
    <row r="96" spans="1:11" ht="45" x14ac:dyDescent="0.25">
      <c r="A96" s="11" t="s">
        <v>19</v>
      </c>
      <c r="B96" s="10" t="s">
        <v>18</v>
      </c>
      <c r="C96" s="7">
        <v>2881597.9</v>
      </c>
      <c r="D96" s="7">
        <v>1356868</v>
      </c>
      <c r="E96" s="9">
        <v>0.47087346919568479</v>
      </c>
      <c r="F96" s="7">
        <v>2273749</v>
      </c>
      <c r="G96" s="8"/>
      <c r="H96" s="75">
        <f t="shared" si="6"/>
        <v>0.78905839013833268</v>
      </c>
      <c r="I96" s="76">
        <f t="shared" si="7"/>
        <v>-607848.89999999991</v>
      </c>
      <c r="J96" s="75">
        <f t="shared" si="5"/>
        <v>0</v>
      </c>
      <c r="K96" s="35">
        <f t="shared" si="8"/>
        <v>-1356868</v>
      </c>
    </row>
    <row r="97" spans="1:11" ht="75" x14ac:dyDescent="0.25">
      <c r="A97" s="11" t="s">
        <v>17</v>
      </c>
      <c r="B97" s="10" t="s">
        <v>16</v>
      </c>
      <c r="C97" s="7">
        <v>1846020</v>
      </c>
      <c r="D97" s="7"/>
      <c r="E97" s="9">
        <v>0</v>
      </c>
      <c r="F97" s="7">
        <v>1086286</v>
      </c>
      <c r="G97" s="8"/>
      <c r="H97" s="75">
        <f t="shared" si="6"/>
        <v>0.58844757911615264</v>
      </c>
      <c r="I97" s="76">
        <f t="shared" si="7"/>
        <v>-759734</v>
      </c>
      <c r="J97" s="75" t="str">
        <f t="shared" si="5"/>
        <v/>
      </c>
      <c r="K97" s="35">
        <f t="shared" si="8"/>
        <v>0</v>
      </c>
    </row>
    <row r="98" spans="1:11" x14ac:dyDescent="0.25">
      <c r="A98" s="11"/>
      <c r="B98" s="17" t="s">
        <v>15</v>
      </c>
      <c r="C98" s="14">
        <v>-3778979.9</v>
      </c>
      <c r="D98" s="14">
        <v>-1306167.8999999999</v>
      </c>
      <c r="E98" s="16">
        <v>0.34564034066442106</v>
      </c>
      <c r="F98" s="15">
        <v>-3394924</v>
      </c>
      <c r="G98" s="15">
        <v>-2308638</v>
      </c>
      <c r="H98" s="75">
        <f t="shared" si="6"/>
        <v>0.89837048352651994</v>
      </c>
      <c r="I98" s="76">
        <f t="shared" si="7"/>
        <v>384055.89999999991</v>
      </c>
      <c r="J98" s="75">
        <f t="shared" si="5"/>
        <v>1.7674894628783941</v>
      </c>
      <c r="K98" s="35">
        <f t="shared" si="8"/>
        <v>-1002470.1000000001</v>
      </c>
    </row>
    <row r="99" spans="1:11" ht="55.5" customHeight="1" x14ac:dyDescent="0.25">
      <c r="A99" s="11" t="s">
        <v>14</v>
      </c>
      <c r="B99" s="10" t="s">
        <v>13</v>
      </c>
      <c r="C99" s="7">
        <v>-1306167.8999999999</v>
      </c>
      <c r="D99" s="7">
        <v>-1306167.8999999999</v>
      </c>
      <c r="E99" s="9">
        <v>1</v>
      </c>
      <c r="F99" s="8">
        <v>-2308638</v>
      </c>
      <c r="G99" s="8">
        <v>-2308638</v>
      </c>
      <c r="H99" s="75">
        <f t="shared" si="6"/>
        <v>1.7674894628783941</v>
      </c>
      <c r="I99" s="76">
        <f t="shared" si="7"/>
        <v>-1002470.1000000001</v>
      </c>
      <c r="J99" s="75">
        <f t="shared" si="5"/>
        <v>1.7674894628783941</v>
      </c>
      <c r="K99" s="35">
        <f t="shared" si="8"/>
        <v>-1002470.1000000001</v>
      </c>
    </row>
    <row r="100" spans="1:11" ht="75" x14ac:dyDescent="0.25">
      <c r="A100" s="11" t="s">
        <v>12</v>
      </c>
      <c r="B100" s="10" t="s">
        <v>11</v>
      </c>
      <c r="C100" s="7">
        <v>-2472812</v>
      </c>
      <c r="D100" s="7"/>
      <c r="E100" s="9">
        <v>0</v>
      </c>
      <c r="F100" s="7">
        <v>-1086286</v>
      </c>
      <c r="G100" s="8"/>
      <c r="H100" s="75">
        <f t="shared" si="6"/>
        <v>0.43929178603144919</v>
      </c>
      <c r="I100" s="76">
        <f t="shared" si="7"/>
        <v>1386526</v>
      </c>
      <c r="J100" s="75" t="str">
        <f t="shared" si="5"/>
        <v/>
      </c>
      <c r="K100" s="35">
        <f t="shared" si="8"/>
        <v>0</v>
      </c>
    </row>
    <row r="101" spans="1:11" ht="30" x14ac:dyDescent="0.25">
      <c r="A101" s="11" t="s">
        <v>10</v>
      </c>
      <c r="B101" s="10" t="s">
        <v>9</v>
      </c>
      <c r="C101" s="7"/>
      <c r="D101" s="7"/>
      <c r="E101" s="9"/>
      <c r="F101" s="8"/>
      <c r="G101" s="8"/>
      <c r="H101" s="75"/>
      <c r="I101" s="76">
        <f t="shared" si="7"/>
        <v>0</v>
      </c>
      <c r="J101" s="75" t="str">
        <f t="shared" si="5"/>
        <v/>
      </c>
      <c r="K101" s="35">
        <f t="shared" si="8"/>
        <v>0</v>
      </c>
    </row>
    <row r="102" spans="1:11" ht="209.85" customHeight="1" x14ac:dyDescent="0.25">
      <c r="A102" s="11" t="s">
        <v>8</v>
      </c>
      <c r="B102" s="10" t="s">
        <v>7</v>
      </c>
      <c r="C102" s="13"/>
      <c r="D102" s="13"/>
      <c r="E102" s="9"/>
      <c r="F102" s="12"/>
      <c r="G102" s="8"/>
      <c r="H102" s="75"/>
      <c r="I102" s="76">
        <f t="shared" si="7"/>
        <v>0</v>
      </c>
      <c r="J102" s="75" t="str">
        <f t="shared" si="5"/>
        <v/>
      </c>
      <c r="K102" s="35">
        <f t="shared" si="8"/>
        <v>0</v>
      </c>
    </row>
    <row r="103" spans="1:11" ht="30" x14ac:dyDescent="0.25">
      <c r="A103" s="11" t="s">
        <v>6</v>
      </c>
      <c r="B103" s="10" t="s">
        <v>5</v>
      </c>
      <c r="C103" s="7">
        <v>1183298.6499999985</v>
      </c>
      <c r="D103" s="7">
        <v>421517.56000000238</v>
      </c>
      <c r="E103" s="9"/>
      <c r="F103" s="7">
        <v>631598</v>
      </c>
      <c r="G103" s="8">
        <v>-737118.83999999985</v>
      </c>
      <c r="H103" s="75">
        <f t="shared" si="6"/>
        <v>0.53376043317551392</v>
      </c>
      <c r="I103" s="76">
        <f t="shared" si="7"/>
        <v>-551700.64999999851</v>
      </c>
      <c r="J103" s="75">
        <f t="shared" si="5"/>
        <v>-1.7487262926839766</v>
      </c>
      <c r="K103" s="35">
        <f t="shared" si="8"/>
        <v>-1158636.4000000022</v>
      </c>
    </row>
    <row r="104" spans="1:11" ht="30" x14ac:dyDescent="0.25">
      <c r="A104" s="11" t="s">
        <v>4</v>
      </c>
      <c r="B104" s="10" t="s">
        <v>3</v>
      </c>
      <c r="C104" s="7">
        <v>-30686780.450000003</v>
      </c>
      <c r="D104" s="7">
        <v>-29460815.829999998</v>
      </c>
      <c r="E104" s="9">
        <v>0.96004909599436317</v>
      </c>
      <c r="F104" s="7">
        <v>-32384376.52</v>
      </c>
      <c r="G104" s="8">
        <v>-32786745.140000001</v>
      </c>
      <c r="H104" s="75">
        <f t="shared" si="6"/>
        <v>1.0553201099987013</v>
      </c>
      <c r="I104" s="76">
        <f t="shared" si="7"/>
        <v>-1697596.0699999966</v>
      </c>
      <c r="J104" s="75">
        <f t="shared" si="5"/>
        <v>1.1128933200353943</v>
      </c>
      <c r="K104" s="35">
        <f t="shared" si="8"/>
        <v>-3325929.3100000024</v>
      </c>
    </row>
    <row r="105" spans="1:11" ht="30" x14ac:dyDescent="0.25">
      <c r="A105" s="11" t="s">
        <v>2</v>
      </c>
      <c r="B105" s="10" t="s">
        <v>1</v>
      </c>
      <c r="C105" s="7">
        <v>31870079.100000001</v>
      </c>
      <c r="D105" s="7">
        <v>29882333.390000001</v>
      </c>
      <c r="E105" s="9">
        <v>0.93762972147753465</v>
      </c>
      <c r="F105" s="7">
        <v>33015974.52</v>
      </c>
      <c r="G105" s="8">
        <v>32049626.300000001</v>
      </c>
      <c r="H105" s="75">
        <f t="shared" si="6"/>
        <v>1.0359552110430752</v>
      </c>
      <c r="I105" s="76">
        <f t="shared" si="7"/>
        <v>1145895.4199999981</v>
      </c>
      <c r="J105" s="75">
        <f t="shared" si="5"/>
        <v>1.0725275660944629</v>
      </c>
      <c r="K105" s="35">
        <f t="shared" si="8"/>
        <v>2167292.91</v>
      </c>
    </row>
    <row r="106" spans="1:11" ht="14.85" customHeight="1" x14ac:dyDescent="0.25">
      <c r="A106" s="86" t="s">
        <v>0</v>
      </c>
      <c r="B106" s="86"/>
      <c r="C106" s="4">
        <v>2131936.649999999</v>
      </c>
      <c r="D106" s="4">
        <v>472217.66000000248</v>
      </c>
      <c r="E106" s="6"/>
      <c r="F106" s="4">
        <v>596709</v>
      </c>
      <c r="G106" s="5">
        <v>-3045756.84</v>
      </c>
      <c r="H106" s="75">
        <f t="shared" si="6"/>
        <v>0.27989058680519435</v>
      </c>
      <c r="I106" s="76">
        <f t="shared" si="7"/>
        <v>-1535227.649999999</v>
      </c>
      <c r="J106" s="75">
        <f t="shared" si="5"/>
        <v>-6.4499003277428972</v>
      </c>
      <c r="K106" s="35">
        <f t="shared" si="8"/>
        <v>-3517974.5000000023</v>
      </c>
    </row>
    <row r="107" spans="1:11" x14ac:dyDescent="0.25">
      <c r="F107" s="3"/>
    </row>
  </sheetData>
  <mergeCells count="10">
    <mergeCell ref="J3:J5"/>
    <mergeCell ref="K3:K5"/>
    <mergeCell ref="F4:G4"/>
    <mergeCell ref="A106:B106"/>
    <mergeCell ref="F3:G3"/>
    <mergeCell ref="C4:E4"/>
    <mergeCell ref="B3:B5"/>
    <mergeCell ref="C3:E3"/>
    <mergeCell ref="H3:H5"/>
    <mergeCell ref="I3:I5"/>
  </mergeCells>
  <conditionalFormatting sqref="C30:D30">
    <cfRule type="containsText" dxfId="1" priority="2" operator="containsText" text="ложь">
      <formula>NOT(ISERROR(SEARCH("ложь",C30)))</formula>
    </cfRule>
  </conditionalFormatting>
  <conditionalFormatting sqref="F30:G30 J30">
    <cfRule type="containsText" dxfId="0" priority="1" operator="containsText" text="ложь">
      <formula>NOT(ISERROR(SEARCH("ложь",F30)))</formula>
    </cfRule>
  </conditionalFormatting>
  <pageMargins left="0.31496062992125984" right="0" top="0.35433070866141736" bottom="0.15748031496062992" header="0" footer="0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2023-2024</vt:lpstr>
      <vt:lpstr>'Бюджет 2023-2024'!Заголовки_для_печати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Сабило Егор Дмитриевич</dc:creator>
  <cp:lastModifiedBy>Сабило Егор Дмитриевич</cp:lastModifiedBy>
  <dcterms:created xsi:type="dcterms:W3CDTF">2025-02-19T12:26:49Z</dcterms:created>
  <dcterms:modified xsi:type="dcterms:W3CDTF">2025-03-03T09:17:27Z</dcterms:modified>
</cp:coreProperties>
</file>