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15300" windowHeight="8985" activeTab="0"/>
  </bookViews>
  <sheets>
    <sheet name="Прилож1" sheetId="1" r:id="rId1"/>
  </sheets>
  <definedNames>
    <definedName name="_xlnm.Print_Titles" localSheetId="0">'Прилож1'!$8:$8</definedName>
    <definedName name="_xlnm.Print_Area" localSheetId="0">'Прилож1'!$A$1:$D$79</definedName>
  </definedNames>
  <calcPr fullCalcOnLoad="1"/>
</workbook>
</file>

<file path=xl/sharedStrings.xml><?xml version="1.0" encoding="utf-8"?>
<sst xmlns="http://schemas.openxmlformats.org/spreadsheetml/2006/main" count="195" uniqueCount="172">
  <si>
    <t>Утверждено на 2006 год</t>
  </si>
  <si>
    <t xml:space="preserve">Код бюджетной классификации </t>
  </si>
  <si>
    <t>0100</t>
  </si>
  <si>
    <t>Общегосударственные вопросы</t>
  </si>
  <si>
    <t>0102</t>
  </si>
  <si>
    <t>0103</t>
  </si>
  <si>
    <t>0104</t>
  </si>
  <si>
    <t>0107</t>
  </si>
  <si>
    <t>Обеспечение проведения выборов и референдумов</t>
  </si>
  <si>
    <t xml:space="preserve">Обеспечение  деятельности избирательной комиссии Калининградской области </t>
  </si>
  <si>
    <t>0112</t>
  </si>
  <si>
    <t>Обслуживание государственного и муниципального долга</t>
  </si>
  <si>
    <t>0113</t>
  </si>
  <si>
    <t xml:space="preserve">Резервные фонды </t>
  </si>
  <si>
    <t xml:space="preserve">Резервный фонд по предупреждению и ликвидации  последствий чрезвычайных ситуаций и стихийных бедствий </t>
  </si>
  <si>
    <t>Фонд непредвиденных расходов</t>
  </si>
  <si>
    <t>0115</t>
  </si>
  <si>
    <t>Другие общегосударственные вопросы</t>
  </si>
  <si>
    <t>Руководство и управление в сфере установленных функций</t>
  </si>
  <si>
    <t xml:space="preserve">Обеспечение деятельности архивных учреждений </t>
  </si>
  <si>
    <t>Финансовая поддержка на возвратной основе</t>
  </si>
  <si>
    <t>0200</t>
  </si>
  <si>
    <t xml:space="preserve">Национальная оборона </t>
  </si>
  <si>
    <t>0203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</si>
  <si>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</si>
  <si>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</si>
  <si>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</si>
  <si>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</si>
  <si>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</si>
  <si>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</si>
  <si>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Предупреждение и ликвидация последствий чрезвычайных ситуаций и стихийных бедствий, гражданская оборона</t>
  </si>
  <si>
    <t>0310</t>
  </si>
  <si>
    <t>Обеспечение протвопожарной безопасности</t>
  </si>
  <si>
    <t>0400</t>
  </si>
  <si>
    <t>Национальная экономика</t>
  </si>
  <si>
    <t>0405</t>
  </si>
  <si>
    <t xml:space="preserve">Сельское хозяйство и рыболовство </t>
  </si>
  <si>
    <t>0407</t>
  </si>
  <si>
    <t>Лесное хозяйство</t>
  </si>
  <si>
    <t>0408</t>
  </si>
  <si>
    <t>Транспорт</t>
  </si>
  <si>
    <t>0409</t>
  </si>
  <si>
    <t>Связь и информатика</t>
  </si>
  <si>
    <t>0411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</si>
  <si>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</si>
  <si>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</si>
  <si>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</si>
  <si>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</si>
  <si>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</si>
  <si>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0504</t>
  </si>
  <si>
    <t>Другие вопросы в области жилищно-коммунального хозяйства</t>
  </si>
  <si>
    <t>0600</t>
  </si>
  <si>
    <t>Охрана окружающей среды</t>
  </si>
  <si>
    <t>0604</t>
  </si>
  <si>
    <t>Природоохранные мероприятия</t>
  </si>
  <si>
    <t>0700</t>
  </si>
  <si>
    <t>Образование</t>
  </si>
  <si>
    <t>0702</t>
  </si>
  <si>
    <t>Общее образование</t>
  </si>
  <si>
    <t>0705</t>
  </si>
  <si>
    <t>Переподготовка и повышение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</si>
  <si>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</si>
  <si>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</si>
  <si>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</si>
  <si>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</si>
  <si>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</si>
  <si>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 и средства массовой информации</t>
  </si>
  <si>
    <t>0801</t>
  </si>
  <si>
    <t>Культура</t>
  </si>
  <si>
    <t>0803</t>
  </si>
  <si>
    <t xml:space="preserve">Телевидение и радиовещание </t>
  </si>
  <si>
    <t>0804</t>
  </si>
  <si>
    <t>Периодическая печать и издательства</t>
  </si>
  <si>
    <t>0806</t>
  </si>
  <si>
    <t>Другие вопросы в области культуры, кинематографии, средств массовой информации</t>
  </si>
  <si>
    <t>0900</t>
  </si>
  <si>
    <t>Здравоохранение и спорт</t>
  </si>
  <si>
    <t>0901</t>
  </si>
  <si>
    <t xml:space="preserve">Здравоохранение </t>
  </si>
  <si>
    <t>Возврат средств от сдачи в аренду имущества</t>
  </si>
  <si>
    <t>0902</t>
  </si>
  <si>
    <t>Спорт и физическая культура</t>
  </si>
  <si>
    <t>0904</t>
  </si>
  <si>
    <t>Другие вопросы в области здравоохранения и спорта</t>
  </si>
  <si>
    <t>1000</t>
  </si>
  <si>
    <t>Социальная политика</t>
  </si>
  <si>
    <t>1001</t>
  </si>
  <si>
    <t>1002</t>
  </si>
  <si>
    <t>Социальное обслуживание населения</t>
  </si>
  <si>
    <t>1003</t>
  </si>
  <si>
    <t>Социальное обеспечение населения</t>
  </si>
  <si>
    <t>1006</t>
  </si>
  <si>
    <t>Другие вопросы в области социальной политики</t>
  </si>
  <si>
    <t>ВСЕГО РАСХОДОВ</t>
  </si>
  <si>
    <t>Всего источников финансирования дефицита</t>
  </si>
  <si>
    <t>Наименование показателей</t>
  </si>
  <si>
    <t xml:space="preserve">Раздел I </t>
  </si>
  <si>
    <t>ДОХОДЫ</t>
  </si>
  <si>
    <t>Раздел II</t>
  </si>
  <si>
    <t>1004</t>
  </si>
  <si>
    <t>Опека, попечительство</t>
  </si>
  <si>
    <t>0701</t>
  </si>
  <si>
    <t>Дошкольное образование</t>
  </si>
  <si>
    <t>0501</t>
  </si>
  <si>
    <t>Жилищное хозяйство</t>
  </si>
  <si>
    <t>Функционирование высшего должностного лица органа местного самоуправления</t>
  </si>
  <si>
    <t>Функционирование законодательных (представительных) органов местного самоуправления</t>
  </si>
  <si>
    <t>Доплаты к пенсиям   муниципальных служащих</t>
  </si>
  <si>
    <t>000 3 00 00000 00 0000 000</t>
  </si>
  <si>
    <t>Доходы от предпринимательской и иной приносящей доход деятельности</t>
  </si>
  <si>
    <t xml:space="preserve">               ВСЕГО ДОХОДОВ </t>
  </si>
  <si>
    <t>РАСХОДЫ</t>
  </si>
  <si>
    <t>Функционирование высших органов исполнительной власти  органов местных администраций</t>
  </si>
  <si>
    <t>Раздел III</t>
  </si>
  <si>
    <t>Превышение доходов  над расходами (дефицит)</t>
  </si>
  <si>
    <t>000 02 01 00 00 00 0000 800</t>
  </si>
  <si>
    <t>000 02 01 00 00 00 0000 700</t>
  </si>
  <si>
    <t xml:space="preserve">       Предоставление бюджетных кредитов </t>
  </si>
  <si>
    <t xml:space="preserve">       Возврат бюджетных кредитов </t>
  </si>
  <si>
    <t>000 08 00 00 00 00 0000 000</t>
  </si>
  <si>
    <t>Остатки средств бюджетов</t>
  </si>
  <si>
    <t>(тыс. руб.)</t>
  </si>
  <si>
    <t>Платные</t>
  </si>
  <si>
    <t>Областные средства</t>
  </si>
  <si>
    <t>дополнительно</t>
  </si>
  <si>
    <t>Изменения ко 2 чтению</t>
  </si>
  <si>
    <t>Изменения ко 2 чтению (ЖКХ)</t>
  </si>
  <si>
    <t>Изменения ко 2 чтению (зарплате)</t>
  </si>
  <si>
    <t>0602</t>
  </si>
  <si>
    <t>Природоохранные учреждения</t>
  </si>
  <si>
    <t>Изменения</t>
  </si>
  <si>
    <t xml:space="preserve">                                                                                                                    к решению городского Совета</t>
  </si>
  <si>
    <t xml:space="preserve">                                                                                                                    депутатов Калининграда</t>
  </si>
  <si>
    <t xml:space="preserve">                                                                                                                    №     от  ____________ 2006 г. </t>
  </si>
  <si>
    <t>000 02 01 02 00 04 0000 710</t>
  </si>
  <si>
    <t>000 02 01 02 00 04 0000 810</t>
  </si>
  <si>
    <t>000 06 01 00 00 04 0000 430</t>
  </si>
  <si>
    <t>000 05 00 00 00 04 0000 630</t>
  </si>
  <si>
    <t>000 08 02 01 00 04 0000 510</t>
  </si>
  <si>
    <t>000 08 02 01 00 04 0000 610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</si>
  <si>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</si>
  <si>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000 02 01 00 00 00 0000 000</t>
  </si>
  <si>
    <t>ИСТОЧНИКИ ВНУТРЕННЕГО ФИНАНСИРОВАНИЯ  ДЕФИЦИТОВ БЮДЖЕТОВ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</si>
  <si>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</si>
  <si>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Бюджетные кредиты, полученные от других бюджетов бюджетной системы Российской Федерации</t>
  </si>
  <si>
    <t>000 02 01 01 00 00 0000 710</t>
  </si>
  <si>
    <t>Бюджетные кредиты, полученные от других бюджетов бюджетной системы Российской Федерации бюджетами городских округов</t>
  </si>
  <si>
    <t>000 02 01 01 00 04 0000 710</t>
  </si>
  <si>
    <t>Кредиты, полученные в валюте Российской Федерации от кредитных организаций</t>
  </si>
  <si>
    <t>000 02 01 02 00 00 0000 710</t>
  </si>
  <si>
    <t>Кредиты, полученные в валюте Российской Федерации от кредитных организаций бюджетами городских округов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</si>
  <si>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</si>
  <si>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000 02 01 01 00 00 0000 810</t>
  </si>
  <si>
    <t>000 02 01 01 00 04 0000 810</t>
  </si>
  <si>
    <t>000 02 01 02 00 00 0000 810</t>
  </si>
  <si>
    <t>Увеличение прочих остатков денежных средств бюджетов городских округов</t>
  </si>
  <si>
    <t>Уменьшение остатков денежных средств финансовых резервов бюджетов городских округов</t>
  </si>
  <si>
    <t xml:space="preserve">Акции и иные формы участия в капитале, находящиеся в государственной и муниципальной собственности </t>
  </si>
  <si>
    <t>000 05 00 00 00 00 0000 000</t>
  </si>
  <si>
    <t>Продажа акций и иных форм участия в капитале, находящихся в собственности городских округов</t>
  </si>
  <si>
    <t>Поступления от продажи земельных участков до разграничения государственной собственности на землю, на которых расположены иные объекты недвижимого имущества, зачисляемые в бюджеты городских округов</t>
  </si>
  <si>
    <t>0304</t>
  </si>
  <si>
    <t>Органы юстиции</t>
  </si>
  <si>
    <t>1100</t>
  </si>
  <si>
    <t>1101</t>
  </si>
  <si>
    <t>Межбюджетные трансферты</t>
  </si>
  <si>
    <t>Финансовая помощь бюджетам других уровней</t>
  </si>
  <si>
    <t>Платные (Лена)</t>
  </si>
  <si>
    <t>Доходы городские к 1 чтению</t>
  </si>
  <si>
    <t>Утверждено на 2007 год</t>
  </si>
  <si>
    <t xml:space="preserve">                                                                                                                    Приложение  № 18</t>
  </si>
  <si>
    <t>Доходы и расходы бюджета города Калининграда на 2007 год по предпринимательской и иной, приносящей доход деятельности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</si>
</sst>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_ ;[Red]\-#,##0\ "/>
    <numFmt numFmtId="170" formatCode="0.0"/>
  </numFmts>
  <fonts count="18"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i/>
      <sz val="14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 indent="2"/>
    </xf>
    <xf numFmtId="0" fontId="4" fillId="0" borderId="1" xfId="0" applyFont="1" applyFill="1" applyBorder="1" applyAlignment="1">
      <alignment horizontal="left" indent="2"/>
    </xf>
    <xf numFmtId="0" fontId="5" fillId="0" borderId="1" xfId="0" applyFont="1" applyFill="1" applyBorder="1" applyAlignment="1">
      <alignment horizontal="left" wrapText="1"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6" fillId="0" borderId="0" xfId="0" applyFont="1" applyAlignment="1">
      <alignment/>
    </xf>
    <xf numFmtId="168" fontId="5" fillId="0" borderId="1" xfId="0" applyNumberFormat="1" applyFont="1" applyBorder="1" applyAlignment="1">
      <alignment/>
    </xf>
    <xf numFmtId="168" fontId="5" fillId="0" borderId="5" xfId="0" applyNumberFormat="1" applyFont="1" applyBorder="1" applyAlignment="1">
      <alignment/>
    </xf>
    <xf numFmtId="168" fontId="5" fillId="0" borderId="5" xfId="0" applyNumberFormat="1" applyFont="1" applyFill="1" applyBorder="1" applyAlignment="1">
      <alignment horizontal="right" indent="1"/>
    </xf>
    <xf numFmtId="168" fontId="4" fillId="0" borderId="5" xfId="0" applyNumberFormat="1" applyFont="1" applyFill="1" applyBorder="1" applyAlignment="1">
      <alignment horizontal="right" indent="1"/>
    </xf>
    <xf numFmtId="0" fontId="1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 wrapText="1"/>
    </xf>
    <xf numFmtId="49" fontId="4" fillId="0" borderId="7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 vertical="top" wrapText="1"/>
    </xf>
    <xf numFmtId="0" fontId="16" fillId="0" borderId="0" xfId="0" applyFont="1" applyAlignment="1">
      <alignment horizontal="left"/>
    </xf>
    <xf numFmtId="168" fontId="4" fillId="0" borderId="5" xfId="0" applyNumberFormat="1" applyFont="1" applyBorder="1" applyAlignment="1">
      <alignment horizontal="right" wrapText="1"/>
    </xf>
    <xf numFmtId="168" fontId="4" fillId="0" borderId="0" xfId="0" applyNumberFormat="1" applyFont="1" applyAlignment="1">
      <alignment/>
    </xf>
    <xf numFmtId="168" fontId="5" fillId="0" borderId="1" xfId="0" applyNumberFormat="1" applyFont="1" applyFill="1" applyBorder="1" applyAlignment="1">
      <alignment horizontal="right" indent="1"/>
    </xf>
    <xf numFmtId="168" fontId="4" fillId="0" borderId="1" xfId="0" applyNumberFormat="1" applyFont="1" applyFill="1" applyBorder="1" applyAlignment="1">
      <alignment horizontal="right" indent="1"/>
    </xf>
    <xf numFmtId="168" fontId="16" fillId="0" borderId="0" xfId="0" applyNumberFormat="1" applyFont="1" applyAlignment="1">
      <alignment horizontal="left"/>
    </xf>
    <xf numFmtId="168" fontId="16" fillId="0" borderId="0" xfId="0" applyNumberFormat="1" applyFont="1" applyAlignment="1">
      <alignment/>
    </xf>
    <xf numFmtId="168" fontId="10" fillId="0" borderId="0" xfId="0" applyNumberFormat="1" applyFont="1" applyBorder="1" applyAlignment="1">
      <alignment horizontal="center"/>
    </xf>
    <xf numFmtId="168" fontId="15" fillId="0" borderId="0" xfId="0" applyNumberFormat="1" applyFont="1" applyBorder="1" applyAlignment="1">
      <alignment horizontal="right"/>
    </xf>
    <xf numFmtId="168" fontId="12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3" fillId="0" borderId="0" xfId="0" applyNumberFormat="1" applyFont="1" applyBorder="1" applyAlignment="1">
      <alignment horizontal="left"/>
    </xf>
    <xf numFmtId="168" fontId="2" fillId="0" borderId="8" xfId="0" applyNumberFormat="1" applyFont="1" applyBorder="1" applyAlignment="1">
      <alignment horizontal="center" vertical="center" wrapText="1"/>
    </xf>
    <xf numFmtId="168" fontId="7" fillId="0" borderId="5" xfId="0" applyNumberFormat="1" applyFont="1" applyFill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right"/>
    </xf>
    <xf numFmtId="168" fontId="4" fillId="0" borderId="1" xfId="0" applyNumberFormat="1" applyFont="1" applyFill="1" applyBorder="1" applyAlignment="1">
      <alignment horizontal="right" wrapText="1" indent="1"/>
    </xf>
    <xf numFmtId="168" fontId="6" fillId="0" borderId="5" xfId="0" applyNumberFormat="1" applyFont="1" applyFill="1" applyBorder="1" applyAlignment="1">
      <alignment horizontal="center" vertical="center" wrapText="1"/>
    </xf>
    <xf numFmtId="168" fontId="12" fillId="0" borderId="0" xfId="0" applyNumberFormat="1" applyFont="1" applyBorder="1" applyAlignment="1">
      <alignment horizontal="left"/>
    </xf>
    <xf numFmtId="0" fontId="9" fillId="0" borderId="9" xfId="0" applyFont="1" applyBorder="1" applyAlignment="1">
      <alignment wrapText="1"/>
    </xf>
    <xf numFmtId="168" fontId="2" fillId="0" borderId="10" xfId="0" applyNumberFormat="1" applyFont="1" applyBorder="1" applyAlignment="1">
      <alignment horizontal="center" vertical="center" wrapText="1"/>
    </xf>
    <xf numFmtId="168" fontId="2" fillId="0" borderId="4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7" fillId="0" borderId="1" xfId="0" applyNumberFormat="1" applyFont="1" applyFill="1" applyBorder="1" applyAlignment="1">
      <alignment horizontal="center" vertical="center" wrapText="1"/>
    </xf>
    <xf numFmtId="168" fontId="4" fillId="0" borderId="5" xfId="0" applyNumberFormat="1" applyFont="1" applyFill="1" applyBorder="1" applyAlignment="1">
      <alignment horizontal="right"/>
    </xf>
    <xf numFmtId="168" fontId="4" fillId="0" borderId="5" xfId="0" applyNumberFormat="1" applyFont="1" applyFill="1" applyBorder="1" applyAlignment="1">
      <alignment horizontal="right" wrapText="1" indent="1"/>
    </xf>
    <xf numFmtId="168" fontId="6" fillId="0" borderId="1" xfId="0" applyNumberFormat="1" applyFont="1" applyFill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right" wrapText="1"/>
    </xf>
    <xf numFmtId="168" fontId="4" fillId="0" borderId="5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168" fontId="4" fillId="0" borderId="1" xfId="0" applyNumberFormat="1" applyFont="1" applyFill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2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/>
    </xf>
    <xf numFmtId="168" fontId="7" fillId="0" borderId="13" xfId="0" applyNumberFormat="1" applyFont="1" applyFill="1" applyBorder="1" applyAlignment="1">
      <alignment horizontal="center" vertical="center" wrapText="1"/>
    </xf>
    <xf numFmtId="168" fontId="5" fillId="0" borderId="13" xfId="0" applyNumberFormat="1" applyFont="1" applyFill="1" applyBorder="1" applyAlignment="1">
      <alignment horizontal="right" indent="1"/>
    </xf>
    <xf numFmtId="168" fontId="4" fillId="0" borderId="13" xfId="0" applyNumberFormat="1" applyFont="1" applyFill="1" applyBorder="1" applyAlignment="1">
      <alignment horizontal="right" indent="1"/>
    </xf>
    <xf numFmtId="168" fontId="6" fillId="0" borderId="13" xfId="0" applyNumberFormat="1" applyFont="1" applyFill="1" applyBorder="1" applyAlignment="1">
      <alignment horizontal="center" vertical="center" wrapText="1"/>
    </xf>
    <xf numFmtId="168" fontId="6" fillId="0" borderId="14" xfId="0" applyNumberFormat="1" applyFont="1" applyFill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right" wrapText="1"/>
    </xf>
    <xf numFmtId="168" fontId="4" fillId="0" borderId="14" xfId="0" applyNumberFormat="1" applyFont="1" applyBorder="1" applyAlignment="1">
      <alignment horizontal="right" wrapText="1"/>
    </xf>
    <xf numFmtId="168" fontId="6" fillId="0" borderId="15" xfId="0" applyNumberFormat="1" applyFont="1" applyBorder="1" applyAlignment="1">
      <alignment horizontal="center" wrapText="1"/>
    </xf>
    <xf numFmtId="168" fontId="2" fillId="0" borderId="16" xfId="0" applyNumberFormat="1" applyFont="1" applyBorder="1" applyAlignment="1">
      <alignment horizontal="center" vertical="center" wrapText="1"/>
    </xf>
    <xf numFmtId="168" fontId="5" fillId="0" borderId="17" xfId="0" applyNumberFormat="1" applyFont="1" applyBorder="1" applyAlignment="1">
      <alignment/>
    </xf>
    <xf numFmtId="168" fontId="5" fillId="0" borderId="17" xfId="0" applyNumberFormat="1" applyFont="1" applyBorder="1" applyAlignment="1">
      <alignment/>
    </xf>
    <xf numFmtId="168" fontId="7" fillId="0" borderId="17" xfId="0" applyNumberFormat="1" applyFont="1" applyFill="1" applyBorder="1" applyAlignment="1">
      <alignment horizontal="center" vertical="center" wrapText="1"/>
    </xf>
    <xf numFmtId="168" fontId="5" fillId="0" borderId="17" xfId="0" applyNumberFormat="1" applyFont="1" applyFill="1" applyBorder="1" applyAlignment="1">
      <alignment horizontal="right" indent="1"/>
    </xf>
    <xf numFmtId="168" fontId="4" fillId="0" borderId="17" xfId="0" applyNumberFormat="1" applyFont="1" applyFill="1" applyBorder="1" applyAlignment="1">
      <alignment horizontal="right" indent="1"/>
    </xf>
    <xf numFmtId="168" fontId="6" fillId="0" borderId="17" xfId="0" applyNumberFormat="1" applyFont="1" applyFill="1" applyBorder="1" applyAlignment="1">
      <alignment horizontal="center" vertical="center" wrapText="1"/>
    </xf>
    <xf numFmtId="168" fontId="4" fillId="0" borderId="17" xfId="0" applyNumberFormat="1" applyFont="1" applyBorder="1" applyAlignment="1">
      <alignment horizontal="right" wrapText="1"/>
    </xf>
    <xf numFmtId="168" fontId="6" fillId="0" borderId="18" xfId="0" applyNumberFormat="1" applyFont="1" applyBorder="1" applyAlignment="1">
      <alignment horizontal="center" wrapText="1"/>
    </xf>
    <xf numFmtId="168" fontId="4" fillId="0" borderId="13" xfId="0" applyNumberFormat="1" applyFont="1" applyFill="1" applyBorder="1" applyAlignment="1">
      <alignment horizontal="right" vertical="center" wrapText="1"/>
    </xf>
    <xf numFmtId="168" fontId="4" fillId="0" borderId="17" xfId="0" applyNumberFormat="1" applyFont="1" applyFill="1" applyBorder="1" applyAlignment="1">
      <alignment horizontal="right" vertical="center" wrapText="1"/>
    </xf>
    <xf numFmtId="168" fontId="4" fillId="0" borderId="17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wrapText="1"/>
    </xf>
    <xf numFmtId="168" fontId="5" fillId="0" borderId="13" xfId="0" applyNumberFormat="1" applyFont="1" applyFill="1" applyBorder="1" applyAlignment="1">
      <alignment horizontal="right" indent="1"/>
    </xf>
    <xf numFmtId="168" fontId="5" fillId="0" borderId="17" xfId="0" applyNumberFormat="1" applyFont="1" applyFill="1" applyBorder="1" applyAlignment="1">
      <alignment horizontal="right" indent="1"/>
    </xf>
    <xf numFmtId="168" fontId="5" fillId="0" borderId="5" xfId="0" applyNumberFormat="1" applyFont="1" applyFill="1" applyBorder="1" applyAlignment="1">
      <alignment horizontal="right"/>
    </xf>
    <xf numFmtId="168" fontId="5" fillId="0" borderId="1" xfId="0" applyNumberFormat="1" applyFont="1" applyFill="1" applyBorder="1" applyAlignment="1">
      <alignment horizontal="right"/>
    </xf>
    <xf numFmtId="49" fontId="5" fillId="0" borderId="7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68" fontId="2" fillId="0" borderId="19" xfId="0" applyNumberFormat="1" applyFont="1" applyBorder="1" applyAlignment="1">
      <alignment horizontal="center" vertical="center" wrapText="1"/>
    </xf>
    <xf numFmtId="168" fontId="0" fillId="0" borderId="4" xfId="0" applyNumberFormat="1" applyBorder="1" applyAlignment="1">
      <alignment/>
    </xf>
    <xf numFmtId="168" fontId="2" fillId="0" borderId="20" xfId="0" applyNumberFormat="1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/>
    </xf>
    <xf numFmtId="168" fontId="2" fillId="0" borderId="21" xfId="0" applyNumberFormat="1" applyFont="1" applyBorder="1" applyAlignment="1">
      <alignment horizontal="center" vertical="center" wrapText="1"/>
    </xf>
    <xf numFmtId="168" fontId="2" fillId="0" borderId="22" xfId="0" applyNumberFormat="1" applyFont="1" applyBorder="1" applyAlignment="1">
      <alignment horizontal="center" vertical="center" wrapText="1"/>
    </xf>
    <xf numFmtId="168" fontId="4" fillId="0" borderId="23" xfId="0" applyNumberFormat="1" applyFont="1" applyBorder="1" applyAlignment="1">
      <alignment/>
    </xf>
    <xf numFmtId="168" fontId="7" fillId="0" borderId="23" xfId="0" applyNumberFormat="1" applyFont="1" applyFill="1" applyBorder="1" applyAlignment="1">
      <alignment horizontal="center" vertical="center" wrapText="1"/>
    </xf>
    <xf numFmtId="168" fontId="5" fillId="0" borderId="23" xfId="0" applyNumberFormat="1" applyFont="1" applyFill="1" applyBorder="1" applyAlignment="1">
      <alignment horizontal="right" indent="1"/>
    </xf>
    <xf numFmtId="168" fontId="4" fillId="0" borderId="23" xfId="0" applyNumberFormat="1" applyFont="1" applyFill="1" applyBorder="1" applyAlignment="1">
      <alignment horizontal="right" indent="1"/>
    </xf>
    <xf numFmtId="168" fontId="4" fillId="0" borderId="14" xfId="0" applyNumberFormat="1" applyFont="1" applyFill="1" applyBorder="1" applyAlignment="1">
      <alignment horizontal="right" indent="1"/>
    </xf>
    <xf numFmtId="168" fontId="5" fillId="0" borderId="23" xfId="0" applyNumberFormat="1" applyFont="1" applyFill="1" applyBorder="1" applyAlignment="1">
      <alignment horizontal="right" indent="1"/>
    </xf>
    <xf numFmtId="168" fontId="6" fillId="0" borderId="23" xfId="0" applyNumberFormat="1" applyFont="1" applyFill="1" applyBorder="1" applyAlignment="1">
      <alignment horizontal="center" vertical="center" wrapText="1"/>
    </xf>
    <xf numFmtId="168" fontId="4" fillId="0" borderId="23" xfId="0" applyNumberFormat="1" applyFont="1" applyFill="1" applyBorder="1" applyAlignment="1">
      <alignment horizontal="right" vertical="center" indent="1"/>
    </xf>
    <xf numFmtId="168" fontId="4" fillId="0" borderId="23" xfId="0" applyNumberFormat="1" applyFont="1" applyBorder="1" applyAlignment="1">
      <alignment horizontal="right" wrapText="1"/>
    </xf>
    <xf numFmtId="168" fontId="5" fillId="0" borderId="24" xfId="0" applyNumberFormat="1" applyFont="1" applyFill="1" applyBorder="1" applyAlignment="1">
      <alignment horizontal="right" indent="1"/>
    </xf>
    <xf numFmtId="0" fontId="5" fillId="0" borderId="25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16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61"/>
  <sheetViews>
    <sheetView tabSelected="1" zoomScaleSheetLayoutView="100" workbookViewId="0" topLeftCell="A1">
      <selection activeCell="B10" sqref="B10"/>
    </sheetView>
  </sheetViews>
  <sheetFormatPr defaultColWidth="9.00390625" defaultRowHeight="12.75"/>
  <cols>
    <col min="1" max="1" width="36.25390625" style="0" customWidth="1"/>
    <col min="2" max="2" width="68.375" style="0" customWidth="1"/>
    <col min="3" max="3" width="19.375" style="45" hidden="1" customWidth="1"/>
    <col min="4" max="4" width="18.375" style="45" customWidth="1"/>
    <col min="5" max="6" width="16.875" style="45" hidden="1" customWidth="1"/>
    <col min="7" max="7" width="17.375" style="45" hidden="1" customWidth="1"/>
    <col min="8" max="8" width="15.875" style="45" hidden="1" customWidth="1"/>
    <col min="9" max="9" width="16.125" style="45" hidden="1" customWidth="1"/>
    <col min="10" max="13" width="17.75390625" style="45" hidden="1" customWidth="1"/>
    <col min="14" max="14" width="14.625" style="45" hidden="1" customWidth="1"/>
    <col min="15" max="15" width="15.25390625" style="45" hidden="1" customWidth="1"/>
    <col min="16" max="16" width="14.25390625" style="45" hidden="1" customWidth="1"/>
    <col min="17" max="17" width="11.625" style="45" hidden="1" customWidth="1"/>
    <col min="18" max="28" width="14.25390625" style="45" hidden="1" customWidth="1"/>
    <col min="29" max="54" width="0" style="0" hidden="1" customWidth="1"/>
  </cols>
  <sheetData>
    <row r="1" spans="1:37" ht="16.5" customHeight="1">
      <c r="A1" s="20"/>
      <c r="B1" s="116" t="s">
        <v>170</v>
      </c>
      <c r="C1" s="116"/>
      <c r="D1" s="116"/>
      <c r="E1" s="40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20"/>
      <c r="AD1" s="20"/>
      <c r="AE1" s="20"/>
      <c r="AF1" s="20"/>
      <c r="AG1" s="20"/>
      <c r="AH1" s="20"/>
      <c r="AI1" s="20"/>
      <c r="AJ1" s="20"/>
      <c r="AK1" s="20"/>
    </row>
    <row r="2" spans="1:37" ht="24.75" customHeight="1">
      <c r="A2" s="20"/>
      <c r="B2" s="116" t="s">
        <v>131</v>
      </c>
      <c r="C2" s="116"/>
      <c r="D2" s="116"/>
      <c r="E2" s="40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20"/>
      <c r="AD2" s="20"/>
      <c r="AE2" s="20"/>
      <c r="AF2" s="20"/>
      <c r="AG2" s="20"/>
      <c r="AH2" s="20"/>
      <c r="AI2" s="20"/>
      <c r="AJ2" s="20"/>
      <c r="AK2" s="20"/>
    </row>
    <row r="3" spans="1:37" ht="16.5" customHeight="1">
      <c r="A3" s="20"/>
      <c r="B3" s="35" t="s">
        <v>132</v>
      </c>
      <c r="C3" s="40"/>
      <c r="D3" s="40"/>
      <c r="E3" s="40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20"/>
      <c r="AD3" s="20"/>
      <c r="AE3" s="20"/>
      <c r="AF3" s="20"/>
      <c r="AG3" s="20"/>
      <c r="AH3" s="20"/>
      <c r="AI3" s="20"/>
      <c r="AJ3" s="20"/>
      <c r="AK3" s="20"/>
    </row>
    <row r="4" spans="1:37" ht="16.5" customHeight="1">
      <c r="A4" s="20"/>
      <c r="B4" s="35" t="s">
        <v>133</v>
      </c>
      <c r="C4" s="40"/>
      <c r="D4" s="40"/>
      <c r="E4" s="40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20"/>
      <c r="AD4" s="20"/>
      <c r="AE4" s="20"/>
      <c r="AF4" s="20"/>
      <c r="AG4" s="20"/>
      <c r="AH4" s="20"/>
      <c r="AI4" s="20"/>
      <c r="AJ4" s="20"/>
      <c r="AK4" s="20"/>
    </row>
    <row r="5" spans="1:37" ht="16.5" customHeight="1">
      <c r="A5" s="20"/>
      <c r="B5" s="35"/>
      <c r="C5" s="40"/>
      <c r="D5" s="40"/>
      <c r="E5" s="40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20"/>
      <c r="AD5" s="20"/>
      <c r="AE5" s="20"/>
      <c r="AF5" s="20"/>
      <c r="AG5" s="20"/>
      <c r="AH5" s="20"/>
      <c r="AI5" s="20"/>
      <c r="AJ5" s="20"/>
      <c r="AK5" s="20"/>
    </row>
    <row r="6" spans="1:28" ht="53.25" customHeight="1">
      <c r="A6" s="115" t="s">
        <v>171</v>
      </c>
      <c r="B6" s="115"/>
      <c r="C6" s="115"/>
      <c r="D6" s="42"/>
      <c r="E6" s="42"/>
      <c r="F6" s="46"/>
      <c r="G6" s="46"/>
      <c r="H6" s="52"/>
      <c r="I6" s="52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</row>
    <row r="7" spans="1:28" ht="21" thickBot="1">
      <c r="A7" s="16"/>
      <c r="C7" s="43"/>
      <c r="D7" s="43" t="s">
        <v>121</v>
      </c>
      <c r="E7" s="43" t="s">
        <v>121</v>
      </c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ht="60" customHeight="1" thickBot="1">
      <c r="A8" s="18" t="s">
        <v>1</v>
      </c>
      <c r="B8" s="19" t="s">
        <v>95</v>
      </c>
      <c r="C8" s="67" t="s">
        <v>0</v>
      </c>
      <c r="D8" s="78" t="s">
        <v>169</v>
      </c>
      <c r="E8" s="101" t="s">
        <v>130</v>
      </c>
      <c r="F8" s="54" t="s">
        <v>168</v>
      </c>
      <c r="G8" s="54" t="s">
        <v>123</v>
      </c>
      <c r="H8" s="55" t="s">
        <v>122</v>
      </c>
      <c r="I8" s="55" t="s">
        <v>167</v>
      </c>
      <c r="J8" s="54" t="s">
        <v>125</v>
      </c>
      <c r="K8" s="54" t="s">
        <v>125</v>
      </c>
      <c r="L8" s="54" t="s">
        <v>126</v>
      </c>
      <c r="M8" s="54" t="s">
        <v>127</v>
      </c>
      <c r="N8" s="55" t="s">
        <v>124</v>
      </c>
      <c r="O8" s="55"/>
      <c r="P8" s="98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99"/>
    </row>
    <row r="9" spans="1:28" ht="33.75" customHeight="1">
      <c r="A9" s="25" t="s">
        <v>96</v>
      </c>
      <c r="B9" s="17" t="s">
        <v>97</v>
      </c>
      <c r="C9" s="68"/>
      <c r="D9" s="97"/>
      <c r="E9" s="102"/>
      <c r="F9" s="47"/>
      <c r="G9" s="47"/>
      <c r="H9" s="47"/>
      <c r="I9" s="47"/>
      <c r="J9" s="47"/>
      <c r="K9" s="47"/>
      <c r="L9" s="47"/>
      <c r="M9" s="47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</row>
    <row r="10" spans="1:28" s="10" customFormat="1" ht="39" customHeight="1">
      <c r="A10" s="26" t="s">
        <v>108</v>
      </c>
      <c r="B10" s="9" t="s">
        <v>109</v>
      </c>
      <c r="C10" s="69"/>
      <c r="D10" s="80">
        <f>C10+E10</f>
        <v>282176</v>
      </c>
      <c r="E10" s="103">
        <f>SUM(F10:AB10)</f>
        <v>282176</v>
      </c>
      <c r="F10" s="22">
        <v>282176</v>
      </c>
      <c r="G10" s="22"/>
      <c r="H10" s="22"/>
      <c r="I10" s="22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</row>
    <row r="11" spans="1:33" s="10" customFormat="1" ht="18.75">
      <c r="A11" s="27"/>
      <c r="B11" s="11" t="s">
        <v>110</v>
      </c>
      <c r="C11" s="100" t="e">
        <f>SUM(#REF!+#REF!+#REF!+#REF!+C10)</f>
        <v>#REF!</v>
      </c>
      <c r="D11" s="79">
        <f>SUM(D10)</f>
        <v>282176</v>
      </c>
      <c r="E11" s="79">
        <f aca="true" t="shared" si="0" ref="E11:AG11">SUM(E10)</f>
        <v>282176</v>
      </c>
      <c r="F11" s="79">
        <f t="shared" si="0"/>
        <v>282176</v>
      </c>
      <c r="G11" s="79">
        <f t="shared" si="0"/>
        <v>0</v>
      </c>
      <c r="H11" s="79">
        <f t="shared" si="0"/>
        <v>0</v>
      </c>
      <c r="I11" s="79">
        <f t="shared" si="0"/>
        <v>0</v>
      </c>
      <c r="J11" s="79">
        <f t="shared" si="0"/>
        <v>0</v>
      </c>
      <c r="K11" s="79">
        <f t="shared" si="0"/>
        <v>0</v>
      </c>
      <c r="L11" s="79">
        <f t="shared" si="0"/>
        <v>0</v>
      </c>
      <c r="M11" s="79">
        <f t="shared" si="0"/>
        <v>0</v>
      </c>
      <c r="N11" s="79">
        <f t="shared" si="0"/>
        <v>0</v>
      </c>
      <c r="O11" s="79">
        <f t="shared" si="0"/>
        <v>0</v>
      </c>
      <c r="P11" s="79">
        <f t="shared" si="0"/>
        <v>0</v>
      </c>
      <c r="Q11" s="79">
        <f t="shared" si="0"/>
        <v>0</v>
      </c>
      <c r="R11" s="79">
        <f t="shared" si="0"/>
        <v>0</v>
      </c>
      <c r="S11" s="79">
        <f t="shared" si="0"/>
        <v>0</v>
      </c>
      <c r="T11" s="79">
        <f t="shared" si="0"/>
        <v>0</v>
      </c>
      <c r="U11" s="79">
        <f t="shared" si="0"/>
        <v>0</v>
      </c>
      <c r="V11" s="79">
        <f t="shared" si="0"/>
        <v>0</v>
      </c>
      <c r="W11" s="79">
        <f t="shared" si="0"/>
        <v>0</v>
      </c>
      <c r="X11" s="79">
        <f t="shared" si="0"/>
        <v>0</v>
      </c>
      <c r="Y11" s="79">
        <f t="shared" si="0"/>
        <v>0</v>
      </c>
      <c r="Z11" s="79">
        <f t="shared" si="0"/>
        <v>0</v>
      </c>
      <c r="AA11" s="79">
        <f t="shared" si="0"/>
        <v>0</v>
      </c>
      <c r="AB11" s="79">
        <f t="shared" si="0"/>
        <v>0</v>
      </c>
      <c r="AC11" s="79">
        <f t="shared" si="0"/>
        <v>0</v>
      </c>
      <c r="AD11" s="79">
        <f t="shared" si="0"/>
        <v>0</v>
      </c>
      <c r="AE11" s="79">
        <f t="shared" si="0"/>
        <v>0</v>
      </c>
      <c r="AF11" s="79">
        <f t="shared" si="0"/>
        <v>0</v>
      </c>
      <c r="AG11" s="79">
        <f t="shared" si="0"/>
        <v>0</v>
      </c>
    </row>
    <row r="12" spans="1:28" s="10" customFormat="1" ht="33" customHeight="1">
      <c r="A12" s="28" t="s">
        <v>98</v>
      </c>
      <c r="B12" s="12" t="s">
        <v>111</v>
      </c>
      <c r="C12" s="70"/>
      <c r="D12" s="81"/>
      <c r="E12" s="104"/>
      <c r="F12" s="48"/>
      <c r="G12" s="48"/>
      <c r="H12" s="48"/>
      <c r="I12" s="48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</row>
    <row r="13" spans="1:28" s="10" customFormat="1" ht="33" customHeight="1">
      <c r="A13" s="29" t="s">
        <v>2</v>
      </c>
      <c r="B13" s="3" t="s">
        <v>3</v>
      </c>
      <c r="C13" s="71">
        <f aca="true" t="shared" si="1" ref="C13:I13">C14+C15+C16+C17+C18+C19+C20+C23+C24+C27</f>
        <v>0</v>
      </c>
      <c r="D13" s="82">
        <f t="shared" si="1"/>
        <v>250</v>
      </c>
      <c r="E13" s="105">
        <f t="shared" si="1"/>
        <v>250</v>
      </c>
      <c r="F13" s="82">
        <f t="shared" si="1"/>
        <v>0</v>
      </c>
      <c r="G13" s="82">
        <f t="shared" si="1"/>
        <v>0</v>
      </c>
      <c r="H13" s="38">
        <f t="shared" si="1"/>
        <v>250</v>
      </c>
      <c r="I13" s="38">
        <f t="shared" si="1"/>
        <v>0</v>
      </c>
      <c r="J13" s="38">
        <f aca="true" t="shared" si="2" ref="J13:AB13">J14+J15+J16+J17+J18+J19+J20+J23+J24+J27</f>
        <v>0</v>
      </c>
      <c r="K13" s="38">
        <f t="shared" si="2"/>
        <v>0</v>
      </c>
      <c r="L13" s="38">
        <f t="shared" si="2"/>
        <v>0</v>
      </c>
      <c r="M13" s="38">
        <f t="shared" si="2"/>
        <v>0</v>
      </c>
      <c r="N13" s="38">
        <f t="shared" si="2"/>
        <v>0</v>
      </c>
      <c r="O13" s="38">
        <f t="shared" si="2"/>
        <v>0</v>
      </c>
      <c r="P13" s="38">
        <f t="shared" si="2"/>
        <v>0</v>
      </c>
      <c r="Q13" s="38">
        <f t="shared" si="2"/>
        <v>0</v>
      </c>
      <c r="R13" s="38">
        <f t="shared" si="2"/>
        <v>0</v>
      </c>
      <c r="S13" s="38">
        <f t="shared" si="2"/>
        <v>0</v>
      </c>
      <c r="T13" s="38">
        <f t="shared" si="2"/>
        <v>0</v>
      </c>
      <c r="U13" s="38">
        <f t="shared" si="2"/>
        <v>0</v>
      </c>
      <c r="V13" s="38">
        <f t="shared" si="2"/>
        <v>0</v>
      </c>
      <c r="W13" s="38">
        <f t="shared" si="2"/>
        <v>0</v>
      </c>
      <c r="X13" s="38">
        <f t="shared" si="2"/>
        <v>0</v>
      </c>
      <c r="Y13" s="38">
        <f t="shared" si="2"/>
        <v>0</v>
      </c>
      <c r="Z13" s="38">
        <f t="shared" si="2"/>
        <v>0</v>
      </c>
      <c r="AA13" s="38">
        <f t="shared" si="2"/>
        <v>0</v>
      </c>
      <c r="AB13" s="38">
        <f t="shared" si="2"/>
        <v>0</v>
      </c>
    </row>
    <row r="14" spans="1:28" s="10" customFormat="1" ht="43.5" customHeight="1" hidden="1">
      <c r="A14" s="30" t="s">
        <v>4</v>
      </c>
      <c r="B14" s="1" t="s">
        <v>105</v>
      </c>
      <c r="C14" s="72"/>
      <c r="D14" s="83">
        <f aca="true" t="shared" si="3" ref="D14:D19">C14+E14</f>
        <v>0</v>
      </c>
      <c r="E14" s="106">
        <f aca="true" t="shared" si="4" ref="E14:E19">SUM(F14:AD14)</f>
        <v>0</v>
      </c>
      <c r="F14" s="24"/>
      <c r="G14" s="24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</row>
    <row r="15" spans="1:28" s="10" customFormat="1" ht="37.5" hidden="1">
      <c r="A15" s="30" t="s">
        <v>5</v>
      </c>
      <c r="B15" s="1" t="s">
        <v>106</v>
      </c>
      <c r="C15" s="72"/>
      <c r="D15" s="83">
        <f t="shared" si="3"/>
        <v>0</v>
      </c>
      <c r="E15" s="106">
        <f t="shared" si="4"/>
        <v>0</v>
      </c>
      <c r="F15" s="24"/>
      <c r="G15" s="24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</row>
    <row r="16" spans="1:28" s="10" customFormat="1" ht="37.5" hidden="1">
      <c r="A16" s="30" t="s">
        <v>6</v>
      </c>
      <c r="B16" s="1" t="s">
        <v>112</v>
      </c>
      <c r="C16" s="72"/>
      <c r="D16" s="83">
        <f>C16+E16</f>
        <v>0</v>
      </c>
      <c r="E16" s="106">
        <f t="shared" si="4"/>
        <v>0</v>
      </c>
      <c r="F16" s="24"/>
      <c r="G16" s="24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</row>
    <row r="17" spans="1:28" s="10" customFormat="1" ht="37.5" hidden="1">
      <c r="A17" s="31" t="s">
        <v>7</v>
      </c>
      <c r="B17" s="4" t="s">
        <v>9</v>
      </c>
      <c r="C17" s="72"/>
      <c r="D17" s="83">
        <f t="shared" si="3"/>
        <v>0</v>
      </c>
      <c r="E17" s="106">
        <f t="shared" si="4"/>
        <v>0</v>
      </c>
      <c r="F17" s="24"/>
      <c r="G17" s="24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</row>
    <row r="18" spans="1:28" s="10" customFormat="1" ht="18.75" hidden="1">
      <c r="A18" s="31" t="s">
        <v>7</v>
      </c>
      <c r="B18" s="4" t="s">
        <v>8</v>
      </c>
      <c r="C18" s="72"/>
      <c r="D18" s="83">
        <f t="shared" si="3"/>
        <v>0</v>
      </c>
      <c r="E18" s="106">
        <f t="shared" si="4"/>
        <v>0</v>
      </c>
      <c r="F18" s="24"/>
      <c r="G18" s="24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</row>
    <row r="19" spans="1:28" s="10" customFormat="1" ht="33" customHeight="1" hidden="1">
      <c r="A19" s="31" t="s">
        <v>10</v>
      </c>
      <c r="B19" s="1" t="s">
        <v>11</v>
      </c>
      <c r="C19" s="72"/>
      <c r="D19" s="83">
        <f t="shared" si="3"/>
        <v>0</v>
      </c>
      <c r="E19" s="106">
        <f t="shared" si="4"/>
        <v>0</v>
      </c>
      <c r="F19" s="24"/>
      <c r="G19" s="24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</row>
    <row r="20" spans="1:28" s="10" customFormat="1" ht="18.75" hidden="1">
      <c r="A20" s="31" t="s">
        <v>12</v>
      </c>
      <c r="B20" s="1" t="s">
        <v>13</v>
      </c>
      <c r="C20" s="72">
        <f aca="true" t="shared" si="5" ref="C20:I20">SUM(C21:C22)</f>
        <v>0</v>
      </c>
      <c r="D20" s="83">
        <f t="shared" si="5"/>
        <v>0</v>
      </c>
      <c r="E20" s="106">
        <f t="shared" si="5"/>
        <v>0</v>
      </c>
      <c r="F20" s="24">
        <f t="shared" si="5"/>
        <v>0</v>
      </c>
      <c r="G20" s="24">
        <f t="shared" si="5"/>
        <v>0</v>
      </c>
      <c r="H20" s="39">
        <f t="shared" si="5"/>
        <v>0</v>
      </c>
      <c r="I20" s="39">
        <f t="shared" si="5"/>
        <v>0</v>
      </c>
      <c r="J20" s="39">
        <f aca="true" t="shared" si="6" ref="J20:AB20">SUM(J21:J22)</f>
        <v>0</v>
      </c>
      <c r="K20" s="39">
        <f t="shared" si="6"/>
        <v>0</v>
      </c>
      <c r="L20" s="39">
        <f t="shared" si="6"/>
        <v>0</v>
      </c>
      <c r="M20" s="39">
        <f t="shared" si="6"/>
        <v>0</v>
      </c>
      <c r="N20" s="39">
        <f t="shared" si="6"/>
        <v>0</v>
      </c>
      <c r="O20" s="39">
        <f t="shared" si="6"/>
        <v>0</v>
      </c>
      <c r="P20" s="39">
        <f t="shared" si="6"/>
        <v>0</v>
      </c>
      <c r="Q20" s="39">
        <f t="shared" si="6"/>
        <v>0</v>
      </c>
      <c r="R20" s="39">
        <f t="shared" si="6"/>
        <v>0</v>
      </c>
      <c r="S20" s="39">
        <f t="shared" si="6"/>
        <v>0</v>
      </c>
      <c r="T20" s="39">
        <f t="shared" si="6"/>
        <v>0</v>
      </c>
      <c r="U20" s="39">
        <f t="shared" si="6"/>
        <v>0</v>
      </c>
      <c r="V20" s="39">
        <f t="shared" si="6"/>
        <v>0</v>
      </c>
      <c r="W20" s="39">
        <f t="shared" si="6"/>
        <v>0</v>
      </c>
      <c r="X20" s="39">
        <f t="shared" si="6"/>
        <v>0</v>
      </c>
      <c r="Y20" s="39">
        <f t="shared" si="6"/>
        <v>0</v>
      </c>
      <c r="Z20" s="39">
        <f t="shared" si="6"/>
        <v>0</v>
      </c>
      <c r="AA20" s="39">
        <f t="shared" si="6"/>
        <v>0</v>
      </c>
      <c r="AB20" s="39">
        <f t="shared" si="6"/>
        <v>0</v>
      </c>
    </row>
    <row r="21" spans="1:28" s="10" customFormat="1" ht="56.25" hidden="1">
      <c r="A21" s="31" t="s">
        <v>12</v>
      </c>
      <c r="B21" s="4" t="s">
        <v>14</v>
      </c>
      <c r="C21" s="72"/>
      <c r="D21" s="83">
        <f aca="true" t="shared" si="7" ref="D21:D27">C21+E21</f>
        <v>0</v>
      </c>
      <c r="E21" s="106">
        <f>SUM(F21:AD21)</f>
        <v>0</v>
      </c>
      <c r="F21" s="24"/>
      <c r="G21" s="24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</row>
    <row r="22" spans="1:28" s="10" customFormat="1" ht="18.75" hidden="1">
      <c r="A22" s="31" t="s">
        <v>12</v>
      </c>
      <c r="B22" s="5" t="s">
        <v>15</v>
      </c>
      <c r="C22" s="72"/>
      <c r="D22" s="83">
        <f t="shared" si="7"/>
        <v>0</v>
      </c>
      <c r="E22" s="106">
        <f>SUM(F22:AD22)</f>
        <v>0</v>
      </c>
      <c r="F22" s="24"/>
      <c r="G22" s="24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</row>
    <row r="23" spans="1:28" s="10" customFormat="1" ht="18.75" hidden="1">
      <c r="A23" s="31" t="s">
        <v>16</v>
      </c>
      <c r="B23" s="1" t="s">
        <v>17</v>
      </c>
      <c r="C23" s="72"/>
      <c r="D23" s="83">
        <f>C23+E23</f>
        <v>0</v>
      </c>
      <c r="E23" s="106">
        <f>SUM(F23:AD23)</f>
        <v>0</v>
      </c>
      <c r="F23" s="24"/>
      <c r="G23" s="24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</row>
    <row r="24" spans="1:28" s="10" customFormat="1" ht="18.75" hidden="1">
      <c r="A24" s="31" t="s">
        <v>16</v>
      </c>
      <c r="B24" s="1" t="s">
        <v>20</v>
      </c>
      <c r="C24" s="72">
        <f>SUM(C25:C26)</f>
        <v>0</v>
      </c>
      <c r="D24" s="83">
        <f>SUM(D25:D26)</f>
        <v>0</v>
      </c>
      <c r="E24" s="107">
        <f>SUM(E25:E26)</f>
        <v>0</v>
      </c>
      <c r="F24" s="72">
        <f>SUM(F25:F26)</f>
        <v>0</v>
      </c>
      <c r="G24" s="72">
        <f aca="true" t="shared" si="8" ref="G24:AB24">SUM(G25:G26)</f>
        <v>0</v>
      </c>
      <c r="H24" s="72">
        <f t="shared" si="8"/>
        <v>0</v>
      </c>
      <c r="I24" s="72">
        <f t="shared" si="8"/>
        <v>0</v>
      </c>
      <c r="J24" s="72">
        <f t="shared" si="8"/>
        <v>0</v>
      </c>
      <c r="K24" s="72">
        <f t="shared" si="8"/>
        <v>0</v>
      </c>
      <c r="L24" s="72">
        <f t="shared" si="8"/>
        <v>0</v>
      </c>
      <c r="M24" s="72">
        <f t="shared" si="8"/>
        <v>0</v>
      </c>
      <c r="N24" s="72">
        <f t="shared" si="8"/>
        <v>0</v>
      </c>
      <c r="O24" s="72">
        <f t="shared" si="8"/>
        <v>0</v>
      </c>
      <c r="P24" s="72">
        <f t="shared" si="8"/>
        <v>0</v>
      </c>
      <c r="Q24" s="72">
        <f t="shared" si="8"/>
        <v>0</v>
      </c>
      <c r="R24" s="72">
        <f t="shared" si="8"/>
        <v>0</v>
      </c>
      <c r="S24" s="72">
        <f t="shared" si="8"/>
        <v>0</v>
      </c>
      <c r="T24" s="72">
        <f t="shared" si="8"/>
        <v>0</v>
      </c>
      <c r="U24" s="72">
        <f t="shared" si="8"/>
        <v>0</v>
      </c>
      <c r="V24" s="72">
        <f t="shared" si="8"/>
        <v>0</v>
      </c>
      <c r="W24" s="72">
        <f t="shared" si="8"/>
        <v>0</v>
      </c>
      <c r="X24" s="72">
        <f t="shared" si="8"/>
        <v>0</v>
      </c>
      <c r="Y24" s="72">
        <f t="shared" si="8"/>
        <v>0</v>
      </c>
      <c r="Z24" s="72">
        <f t="shared" si="8"/>
        <v>0</v>
      </c>
      <c r="AA24" s="72">
        <f t="shared" si="8"/>
        <v>0</v>
      </c>
      <c r="AB24" s="72">
        <f t="shared" si="8"/>
        <v>0</v>
      </c>
    </row>
    <row r="25" spans="1:28" s="10" customFormat="1" ht="18.75" hidden="1">
      <c r="A25" s="31" t="s">
        <v>16</v>
      </c>
      <c r="B25" s="1" t="s">
        <v>117</v>
      </c>
      <c r="C25" s="72"/>
      <c r="D25" s="83">
        <f t="shared" si="7"/>
        <v>0</v>
      </c>
      <c r="E25" s="106">
        <f>SUM(F25:AD25)</f>
        <v>0</v>
      </c>
      <c r="F25" s="24"/>
      <c r="G25" s="24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</row>
    <row r="26" spans="1:28" s="10" customFormat="1" ht="18.75" hidden="1">
      <c r="A26" s="31" t="s">
        <v>16</v>
      </c>
      <c r="B26" s="1" t="s">
        <v>118</v>
      </c>
      <c r="C26" s="72"/>
      <c r="D26" s="83">
        <f t="shared" si="7"/>
        <v>0</v>
      </c>
      <c r="E26" s="106">
        <f>SUM(F26:AD26)</f>
        <v>0</v>
      </c>
      <c r="F26" s="24"/>
      <c r="G26" s="24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</row>
    <row r="27" spans="1:28" s="10" customFormat="1" ht="18.75">
      <c r="A27" s="31" t="s">
        <v>16</v>
      </c>
      <c r="B27" s="8" t="s">
        <v>19</v>
      </c>
      <c r="C27" s="72"/>
      <c r="D27" s="83">
        <f t="shared" si="7"/>
        <v>250</v>
      </c>
      <c r="E27" s="106">
        <f>SUM(F27:AD27)</f>
        <v>250</v>
      </c>
      <c r="F27" s="58"/>
      <c r="G27" s="58"/>
      <c r="H27" s="49">
        <v>250</v>
      </c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</row>
    <row r="28" spans="1:28" s="10" customFormat="1" ht="18.75" hidden="1">
      <c r="A28" s="29" t="s">
        <v>21</v>
      </c>
      <c r="B28" s="6" t="s">
        <v>22</v>
      </c>
      <c r="C28" s="71">
        <f>SUM(C29)</f>
        <v>0</v>
      </c>
      <c r="D28" s="82">
        <f>SUM(D29)</f>
        <v>0</v>
      </c>
      <c r="E28" s="105">
        <f>SUM(E29)</f>
        <v>0</v>
      </c>
      <c r="F28" s="23">
        <f aca="true" t="shared" si="9" ref="F28:AB28">SUM(F29)</f>
        <v>0</v>
      </c>
      <c r="G28" s="23">
        <f t="shared" si="9"/>
        <v>0</v>
      </c>
      <c r="H28" s="38">
        <f t="shared" si="9"/>
        <v>0</v>
      </c>
      <c r="I28" s="38">
        <f t="shared" si="9"/>
        <v>0</v>
      </c>
      <c r="J28" s="38">
        <f t="shared" si="9"/>
        <v>0</v>
      </c>
      <c r="K28" s="38">
        <f t="shared" si="9"/>
        <v>0</v>
      </c>
      <c r="L28" s="38">
        <f t="shared" si="9"/>
        <v>0</v>
      </c>
      <c r="M28" s="38">
        <f t="shared" si="9"/>
        <v>0</v>
      </c>
      <c r="N28" s="38">
        <f t="shared" si="9"/>
        <v>0</v>
      </c>
      <c r="O28" s="38">
        <f t="shared" si="9"/>
        <v>0</v>
      </c>
      <c r="P28" s="38">
        <f t="shared" si="9"/>
        <v>0</v>
      </c>
      <c r="Q28" s="38">
        <f t="shared" si="9"/>
        <v>0</v>
      </c>
      <c r="R28" s="38">
        <f t="shared" si="9"/>
        <v>0</v>
      </c>
      <c r="S28" s="38">
        <f t="shared" si="9"/>
        <v>0</v>
      </c>
      <c r="T28" s="38">
        <f t="shared" si="9"/>
        <v>0</v>
      </c>
      <c r="U28" s="38">
        <f t="shared" si="9"/>
        <v>0</v>
      </c>
      <c r="V28" s="38">
        <f t="shared" si="9"/>
        <v>0</v>
      </c>
      <c r="W28" s="38">
        <f t="shared" si="9"/>
        <v>0</v>
      </c>
      <c r="X28" s="38">
        <f t="shared" si="9"/>
        <v>0</v>
      </c>
      <c r="Y28" s="38">
        <f t="shared" si="9"/>
        <v>0</v>
      </c>
      <c r="Z28" s="38">
        <f t="shared" si="9"/>
        <v>0</v>
      </c>
      <c r="AA28" s="38">
        <f t="shared" si="9"/>
        <v>0</v>
      </c>
      <c r="AB28" s="38">
        <f t="shared" si="9"/>
        <v>0</v>
      </c>
    </row>
    <row r="29" spans="1:28" s="10" customFormat="1" ht="18.75" hidden="1">
      <c r="A29" s="31" t="s">
        <v>23</v>
      </c>
      <c r="B29" s="1" t="s">
        <v>24</v>
      </c>
      <c r="C29" s="72"/>
      <c r="D29" s="83">
        <f>C29+E29</f>
        <v>0</v>
      </c>
      <c r="E29" s="106">
        <f>SUM(F29:AD29)</f>
        <v>0</v>
      </c>
      <c r="F29" s="24"/>
      <c r="G29" s="24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</row>
    <row r="30" spans="1:28" s="10" customFormat="1" ht="37.5" hidden="1">
      <c r="A30" s="29" t="s">
        <v>25</v>
      </c>
      <c r="B30" s="6" t="s">
        <v>26</v>
      </c>
      <c r="C30" s="71">
        <f aca="true" t="shared" si="10" ref="C30:I30">SUM(C31:C34)</f>
        <v>0</v>
      </c>
      <c r="D30" s="82">
        <f t="shared" si="10"/>
        <v>0</v>
      </c>
      <c r="E30" s="105">
        <f t="shared" si="10"/>
        <v>0</v>
      </c>
      <c r="F30" s="23">
        <f t="shared" si="10"/>
        <v>0</v>
      </c>
      <c r="G30" s="23">
        <f t="shared" si="10"/>
        <v>0</v>
      </c>
      <c r="H30" s="38">
        <f t="shared" si="10"/>
        <v>0</v>
      </c>
      <c r="I30" s="38">
        <f t="shared" si="10"/>
        <v>0</v>
      </c>
      <c r="J30" s="38">
        <f aca="true" t="shared" si="11" ref="J30:AB30">SUM(J31:J34)</f>
        <v>0</v>
      </c>
      <c r="K30" s="38">
        <f t="shared" si="11"/>
        <v>0</v>
      </c>
      <c r="L30" s="38">
        <f t="shared" si="11"/>
        <v>0</v>
      </c>
      <c r="M30" s="38">
        <f t="shared" si="11"/>
        <v>0</v>
      </c>
      <c r="N30" s="38">
        <f t="shared" si="11"/>
        <v>0</v>
      </c>
      <c r="O30" s="38">
        <f t="shared" si="11"/>
        <v>0</v>
      </c>
      <c r="P30" s="38">
        <f t="shared" si="11"/>
        <v>0</v>
      </c>
      <c r="Q30" s="38">
        <f t="shared" si="11"/>
        <v>0</v>
      </c>
      <c r="R30" s="38">
        <f t="shared" si="11"/>
        <v>0</v>
      </c>
      <c r="S30" s="38">
        <f t="shared" si="11"/>
        <v>0</v>
      </c>
      <c r="T30" s="38">
        <f t="shared" si="11"/>
        <v>0</v>
      </c>
      <c r="U30" s="38">
        <f t="shared" si="11"/>
        <v>0</v>
      </c>
      <c r="V30" s="38">
        <f t="shared" si="11"/>
        <v>0</v>
      </c>
      <c r="W30" s="38">
        <f t="shared" si="11"/>
        <v>0</v>
      </c>
      <c r="X30" s="38">
        <f t="shared" si="11"/>
        <v>0</v>
      </c>
      <c r="Y30" s="38">
        <f t="shared" si="11"/>
        <v>0</v>
      </c>
      <c r="Z30" s="38">
        <f t="shared" si="11"/>
        <v>0</v>
      </c>
      <c r="AA30" s="38">
        <f t="shared" si="11"/>
        <v>0</v>
      </c>
      <c r="AB30" s="38">
        <f t="shared" si="11"/>
        <v>0</v>
      </c>
    </row>
    <row r="31" spans="1:28" s="10" customFormat="1" ht="18.75" hidden="1">
      <c r="A31" s="31" t="s">
        <v>27</v>
      </c>
      <c r="B31" s="1" t="s">
        <v>28</v>
      </c>
      <c r="C31" s="72"/>
      <c r="D31" s="83">
        <f>C31+E31</f>
        <v>0</v>
      </c>
      <c r="E31" s="106">
        <f>SUM(F31:AD31)</f>
        <v>0</v>
      </c>
      <c r="F31" s="24"/>
      <c r="G31" s="24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</row>
    <row r="32" spans="1:28" s="10" customFormat="1" ht="18.75" hidden="1">
      <c r="A32" s="31" t="s">
        <v>161</v>
      </c>
      <c r="B32" s="1" t="s">
        <v>162</v>
      </c>
      <c r="C32" s="72"/>
      <c r="D32" s="83">
        <f>C32+E32</f>
        <v>0</v>
      </c>
      <c r="E32" s="106">
        <f>SUM(F32:AD32)</f>
        <v>0</v>
      </c>
      <c r="F32" s="24"/>
      <c r="G32" s="24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</row>
    <row r="33" spans="1:28" s="10" customFormat="1" ht="35.25" customHeight="1" hidden="1">
      <c r="A33" s="31" t="s">
        <v>29</v>
      </c>
      <c r="B33" s="1" t="s">
        <v>30</v>
      </c>
      <c r="C33" s="72"/>
      <c r="D33" s="83">
        <f>C33+E33</f>
        <v>0</v>
      </c>
      <c r="E33" s="106">
        <f>SUM(F33:AD33)</f>
        <v>0</v>
      </c>
      <c r="F33" s="59"/>
      <c r="G33" s="59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</row>
    <row r="34" spans="1:28" s="10" customFormat="1" ht="18.75" hidden="1">
      <c r="A34" s="31" t="s">
        <v>31</v>
      </c>
      <c r="B34" s="2" t="s">
        <v>32</v>
      </c>
      <c r="C34" s="72"/>
      <c r="D34" s="83">
        <f>C34+E34</f>
        <v>0</v>
      </c>
      <c r="E34" s="106">
        <f>SUM(F34:AD34)</f>
        <v>0</v>
      </c>
      <c r="F34" s="24"/>
      <c r="G34" s="24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</row>
    <row r="35" spans="1:28" s="10" customFormat="1" ht="18.75">
      <c r="A35" s="29" t="s">
        <v>33</v>
      </c>
      <c r="B35" s="6" t="s">
        <v>34</v>
      </c>
      <c r="C35" s="71">
        <f aca="true" t="shared" si="12" ref="C35:I35">SUM(C36,C37,C38,C39,C40)</f>
        <v>0</v>
      </c>
      <c r="D35" s="82">
        <f t="shared" si="12"/>
        <v>1183</v>
      </c>
      <c r="E35" s="105">
        <f t="shared" si="12"/>
        <v>1183</v>
      </c>
      <c r="F35" s="23">
        <f t="shared" si="12"/>
        <v>0</v>
      </c>
      <c r="G35" s="23">
        <f t="shared" si="12"/>
        <v>0</v>
      </c>
      <c r="H35" s="38">
        <f t="shared" si="12"/>
        <v>1183</v>
      </c>
      <c r="I35" s="38">
        <f t="shared" si="12"/>
        <v>0</v>
      </c>
      <c r="J35" s="38">
        <f aca="true" t="shared" si="13" ref="J35:AB35">SUM(J36,J37,J38,J39,J40)</f>
        <v>0</v>
      </c>
      <c r="K35" s="38">
        <f t="shared" si="13"/>
        <v>0</v>
      </c>
      <c r="L35" s="38">
        <f t="shared" si="13"/>
        <v>0</v>
      </c>
      <c r="M35" s="38">
        <f t="shared" si="13"/>
        <v>0</v>
      </c>
      <c r="N35" s="38">
        <f t="shared" si="13"/>
        <v>0</v>
      </c>
      <c r="O35" s="38">
        <f t="shared" si="13"/>
        <v>0</v>
      </c>
      <c r="P35" s="38">
        <f t="shared" si="13"/>
        <v>0</v>
      </c>
      <c r="Q35" s="38">
        <f t="shared" si="13"/>
        <v>0</v>
      </c>
      <c r="R35" s="38">
        <f t="shared" si="13"/>
        <v>0</v>
      </c>
      <c r="S35" s="38">
        <f t="shared" si="13"/>
        <v>0</v>
      </c>
      <c r="T35" s="38">
        <f t="shared" si="13"/>
        <v>0</v>
      </c>
      <c r="U35" s="38">
        <f t="shared" si="13"/>
        <v>0</v>
      </c>
      <c r="V35" s="38">
        <f t="shared" si="13"/>
        <v>0</v>
      </c>
      <c r="W35" s="38">
        <f t="shared" si="13"/>
        <v>0</v>
      </c>
      <c r="X35" s="38">
        <f t="shared" si="13"/>
        <v>0</v>
      </c>
      <c r="Y35" s="38">
        <f t="shared" si="13"/>
        <v>0</v>
      </c>
      <c r="Z35" s="38">
        <f t="shared" si="13"/>
        <v>0</v>
      </c>
      <c r="AA35" s="38">
        <f t="shared" si="13"/>
        <v>0</v>
      </c>
      <c r="AB35" s="38">
        <f t="shared" si="13"/>
        <v>0</v>
      </c>
    </row>
    <row r="36" spans="1:28" s="10" customFormat="1" ht="18.75" hidden="1">
      <c r="A36" s="31" t="s">
        <v>35</v>
      </c>
      <c r="B36" s="7" t="s">
        <v>36</v>
      </c>
      <c r="C36" s="72"/>
      <c r="D36" s="83">
        <f>C36+E36</f>
        <v>0</v>
      </c>
      <c r="E36" s="106">
        <f>SUM(F36:AD36)</f>
        <v>0</v>
      </c>
      <c r="F36" s="24"/>
      <c r="G36" s="24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</row>
    <row r="37" spans="1:28" s="10" customFormat="1" ht="18.75" hidden="1">
      <c r="A37" s="31" t="s">
        <v>37</v>
      </c>
      <c r="B37" s="7" t="s">
        <v>38</v>
      </c>
      <c r="C37" s="72"/>
      <c r="D37" s="83">
        <f>C37+E37</f>
        <v>0</v>
      </c>
      <c r="E37" s="106">
        <f>SUM(F37:AD37)</f>
        <v>0</v>
      </c>
      <c r="F37" s="24"/>
      <c r="G37" s="24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</row>
    <row r="38" spans="1:28" s="10" customFormat="1" ht="18.75" hidden="1">
      <c r="A38" s="31" t="s">
        <v>39</v>
      </c>
      <c r="B38" s="7" t="s">
        <v>40</v>
      </c>
      <c r="C38" s="72"/>
      <c r="D38" s="83">
        <f>C38+E38</f>
        <v>0</v>
      </c>
      <c r="E38" s="106">
        <f>SUM(F38:AD38)</f>
        <v>0</v>
      </c>
      <c r="F38" s="24"/>
      <c r="G38" s="24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</row>
    <row r="39" spans="1:28" s="10" customFormat="1" ht="18.75">
      <c r="A39" s="31" t="s">
        <v>41</v>
      </c>
      <c r="B39" s="1" t="s">
        <v>42</v>
      </c>
      <c r="C39" s="72"/>
      <c r="D39" s="83">
        <f>C39+E39</f>
        <v>1183</v>
      </c>
      <c r="E39" s="106">
        <f>SUM(F39:AD39)</f>
        <v>1183</v>
      </c>
      <c r="F39" s="24"/>
      <c r="G39" s="24"/>
      <c r="H39" s="39">
        <v>1183</v>
      </c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</row>
    <row r="40" spans="1:28" s="10" customFormat="1" ht="18.75" hidden="1">
      <c r="A40" s="31" t="s">
        <v>43</v>
      </c>
      <c r="B40" s="1" t="s">
        <v>44</v>
      </c>
      <c r="C40" s="72"/>
      <c r="D40" s="83">
        <f>C40+E40</f>
        <v>0</v>
      </c>
      <c r="E40" s="106">
        <f>SUM(F40:AD40)</f>
        <v>0</v>
      </c>
      <c r="F40" s="24"/>
      <c r="G40" s="24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</row>
    <row r="41" spans="1:28" s="10" customFormat="1" ht="18.75" hidden="1">
      <c r="A41" s="29" t="s">
        <v>45</v>
      </c>
      <c r="B41" s="3" t="s">
        <v>46</v>
      </c>
      <c r="C41" s="71">
        <f aca="true" t="shared" si="14" ref="C41:I41">SUM(C42+C43+C44)</f>
        <v>0</v>
      </c>
      <c r="D41" s="82">
        <f t="shared" si="14"/>
        <v>0</v>
      </c>
      <c r="E41" s="105">
        <f t="shared" si="14"/>
        <v>0</v>
      </c>
      <c r="F41" s="23">
        <f t="shared" si="14"/>
        <v>0</v>
      </c>
      <c r="G41" s="23">
        <f t="shared" si="14"/>
        <v>0</v>
      </c>
      <c r="H41" s="38">
        <f t="shared" si="14"/>
        <v>0</v>
      </c>
      <c r="I41" s="38">
        <f t="shared" si="14"/>
        <v>0</v>
      </c>
      <c r="J41" s="38">
        <f aca="true" t="shared" si="15" ref="J41:AB41">SUM(J42+J43+J44)</f>
        <v>0</v>
      </c>
      <c r="K41" s="38">
        <f t="shared" si="15"/>
        <v>0</v>
      </c>
      <c r="L41" s="38">
        <f t="shared" si="15"/>
        <v>0</v>
      </c>
      <c r="M41" s="38">
        <f t="shared" si="15"/>
        <v>0</v>
      </c>
      <c r="N41" s="38">
        <f t="shared" si="15"/>
        <v>0</v>
      </c>
      <c r="O41" s="38">
        <f t="shared" si="15"/>
        <v>0</v>
      </c>
      <c r="P41" s="38">
        <f t="shared" si="15"/>
        <v>0</v>
      </c>
      <c r="Q41" s="38">
        <f t="shared" si="15"/>
        <v>0</v>
      </c>
      <c r="R41" s="38">
        <f t="shared" si="15"/>
        <v>0</v>
      </c>
      <c r="S41" s="38">
        <f t="shared" si="15"/>
        <v>0</v>
      </c>
      <c r="T41" s="38">
        <f t="shared" si="15"/>
        <v>0</v>
      </c>
      <c r="U41" s="38">
        <f t="shared" si="15"/>
        <v>0</v>
      </c>
      <c r="V41" s="38">
        <f t="shared" si="15"/>
        <v>0</v>
      </c>
      <c r="W41" s="38">
        <f t="shared" si="15"/>
        <v>0</v>
      </c>
      <c r="X41" s="38">
        <f t="shared" si="15"/>
        <v>0</v>
      </c>
      <c r="Y41" s="38">
        <f t="shared" si="15"/>
        <v>0</v>
      </c>
      <c r="Z41" s="38">
        <f t="shared" si="15"/>
        <v>0</v>
      </c>
      <c r="AA41" s="38">
        <f t="shared" si="15"/>
        <v>0</v>
      </c>
      <c r="AB41" s="38">
        <f t="shared" si="15"/>
        <v>0</v>
      </c>
    </row>
    <row r="42" spans="1:28" s="10" customFormat="1" ht="18.75" hidden="1">
      <c r="A42" s="31" t="s">
        <v>103</v>
      </c>
      <c r="B42" s="2" t="s">
        <v>104</v>
      </c>
      <c r="C42" s="72"/>
      <c r="D42" s="83">
        <f>C42+E42</f>
        <v>0</v>
      </c>
      <c r="E42" s="106">
        <f>SUM(F42:AD42)</f>
        <v>0</v>
      </c>
      <c r="F42" s="24"/>
      <c r="G42" s="24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</row>
    <row r="43" spans="1:28" s="10" customFormat="1" ht="18.75" hidden="1">
      <c r="A43" s="31" t="s">
        <v>47</v>
      </c>
      <c r="B43" s="2" t="s">
        <v>48</v>
      </c>
      <c r="C43" s="72"/>
      <c r="D43" s="83">
        <f>C43+E43</f>
        <v>0</v>
      </c>
      <c r="E43" s="106">
        <f>SUM(F43:AD43)</f>
        <v>0</v>
      </c>
      <c r="F43" s="24"/>
      <c r="G43" s="24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</row>
    <row r="44" spans="1:28" s="10" customFormat="1" ht="37.5" hidden="1">
      <c r="A44" s="31" t="s">
        <v>49</v>
      </c>
      <c r="B44" s="1" t="s">
        <v>50</v>
      </c>
      <c r="C44" s="72"/>
      <c r="D44" s="83">
        <f>C44+E44</f>
        <v>0</v>
      </c>
      <c r="E44" s="106">
        <f>SUM(F44:AD44)</f>
        <v>0</v>
      </c>
      <c r="F44" s="24"/>
      <c r="G44" s="24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</row>
    <row r="45" spans="1:28" s="10" customFormat="1" ht="18.75">
      <c r="A45" s="32" t="s">
        <v>51</v>
      </c>
      <c r="B45" s="6" t="s">
        <v>52</v>
      </c>
      <c r="C45" s="71">
        <f aca="true" t="shared" si="16" ref="C45:I45">C47+C46</f>
        <v>0</v>
      </c>
      <c r="D45" s="82">
        <f t="shared" si="16"/>
        <v>17300</v>
      </c>
      <c r="E45" s="105">
        <f t="shared" si="16"/>
        <v>17300</v>
      </c>
      <c r="F45" s="23">
        <f t="shared" si="16"/>
        <v>0</v>
      </c>
      <c r="G45" s="23">
        <f t="shared" si="16"/>
        <v>0</v>
      </c>
      <c r="H45" s="23">
        <f t="shared" si="16"/>
        <v>17300</v>
      </c>
      <c r="I45" s="23">
        <f t="shared" si="16"/>
        <v>0</v>
      </c>
      <c r="J45" s="23">
        <f aca="true" t="shared" si="17" ref="J45:AB45">J47+J46</f>
        <v>0</v>
      </c>
      <c r="K45" s="23">
        <f t="shared" si="17"/>
        <v>0</v>
      </c>
      <c r="L45" s="23">
        <f t="shared" si="17"/>
        <v>0</v>
      </c>
      <c r="M45" s="23">
        <f t="shared" si="17"/>
        <v>0</v>
      </c>
      <c r="N45" s="23">
        <f t="shared" si="17"/>
        <v>0</v>
      </c>
      <c r="O45" s="23">
        <f t="shared" si="17"/>
        <v>0</v>
      </c>
      <c r="P45" s="23">
        <f t="shared" si="17"/>
        <v>0</v>
      </c>
      <c r="Q45" s="23">
        <f t="shared" si="17"/>
        <v>0</v>
      </c>
      <c r="R45" s="23">
        <f t="shared" si="17"/>
        <v>0</v>
      </c>
      <c r="S45" s="23">
        <f t="shared" si="17"/>
        <v>0</v>
      </c>
      <c r="T45" s="23">
        <f t="shared" si="17"/>
        <v>0</v>
      </c>
      <c r="U45" s="23">
        <f t="shared" si="17"/>
        <v>0</v>
      </c>
      <c r="V45" s="23">
        <f t="shared" si="17"/>
        <v>0</v>
      </c>
      <c r="W45" s="23">
        <f t="shared" si="17"/>
        <v>0</v>
      </c>
      <c r="X45" s="23">
        <f t="shared" si="17"/>
        <v>0</v>
      </c>
      <c r="Y45" s="23">
        <f t="shared" si="17"/>
        <v>0</v>
      </c>
      <c r="Z45" s="23">
        <f t="shared" si="17"/>
        <v>0</v>
      </c>
      <c r="AA45" s="23">
        <f t="shared" si="17"/>
        <v>0</v>
      </c>
      <c r="AB45" s="23">
        <f t="shared" si="17"/>
        <v>0</v>
      </c>
    </row>
    <row r="46" spans="1:28" s="10" customFormat="1" ht="18.75">
      <c r="A46" s="31" t="s">
        <v>128</v>
      </c>
      <c r="B46" s="1" t="s">
        <v>129</v>
      </c>
      <c r="C46" s="72"/>
      <c r="D46" s="83">
        <f>C46+E46</f>
        <v>17300</v>
      </c>
      <c r="E46" s="106">
        <f>SUM(F46:AD46)</f>
        <v>17300</v>
      </c>
      <c r="F46" s="24"/>
      <c r="G46" s="24"/>
      <c r="H46" s="39">
        <v>17300</v>
      </c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</row>
    <row r="47" spans="1:28" s="10" customFormat="1" ht="18.75" hidden="1">
      <c r="A47" s="31" t="s">
        <v>53</v>
      </c>
      <c r="B47" s="1" t="s">
        <v>54</v>
      </c>
      <c r="C47" s="72"/>
      <c r="D47" s="83">
        <f>C47+E47</f>
        <v>0</v>
      </c>
      <c r="E47" s="106">
        <f>SUM(F47:AD47)</f>
        <v>0</v>
      </c>
      <c r="F47" s="24"/>
      <c r="G47" s="24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</row>
    <row r="48" spans="1:28" s="10" customFormat="1" ht="18.75">
      <c r="A48" s="32" t="s">
        <v>55</v>
      </c>
      <c r="B48" s="6" t="s">
        <v>56</v>
      </c>
      <c r="C48" s="71">
        <f aca="true" t="shared" si="18" ref="C48:I48">SUM(C49:C56)</f>
        <v>0</v>
      </c>
      <c r="D48" s="82">
        <f t="shared" si="18"/>
        <v>121167</v>
      </c>
      <c r="E48" s="105">
        <f t="shared" si="18"/>
        <v>121167</v>
      </c>
      <c r="F48" s="23">
        <f t="shared" si="18"/>
        <v>0</v>
      </c>
      <c r="G48" s="23">
        <f t="shared" si="18"/>
        <v>0</v>
      </c>
      <c r="H48" s="38">
        <f t="shared" si="18"/>
        <v>3713</v>
      </c>
      <c r="I48" s="38">
        <f t="shared" si="18"/>
        <v>117454</v>
      </c>
      <c r="J48" s="38">
        <f aca="true" t="shared" si="19" ref="J48:AB48">SUM(J49:J56)</f>
        <v>0</v>
      </c>
      <c r="K48" s="38">
        <f t="shared" si="19"/>
        <v>0</v>
      </c>
      <c r="L48" s="38">
        <f t="shared" si="19"/>
        <v>0</v>
      </c>
      <c r="M48" s="38">
        <f t="shared" si="19"/>
        <v>0</v>
      </c>
      <c r="N48" s="38">
        <f t="shared" si="19"/>
        <v>0</v>
      </c>
      <c r="O48" s="38">
        <f t="shared" si="19"/>
        <v>0</v>
      </c>
      <c r="P48" s="38">
        <f t="shared" si="19"/>
        <v>0</v>
      </c>
      <c r="Q48" s="38">
        <f t="shared" si="19"/>
        <v>0</v>
      </c>
      <c r="R48" s="38">
        <f t="shared" si="19"/>
        <v>0</v>
      </c>
      <c r="S48" s="38">
        <f t="shared" si="19"/>
        <v>0</v>
      </c>
      <c r="T48" s="38">
        <f t="shared" si="19"/>
        <v>0</v>
      </c>
      <c r="U48" s="38">
        <f t="shared" si="19"/>
        <v>0</v>
      </c>
      <c r="V48" s="38">
        <f t="shared" si="19"/>
        <v>0</v>
      </c>
      <c r="W48" s="38">
        <f t="shared" si="19"/>
        <v>0</v>
      </c>
      <c r="X48" s="38">
        <f t="shared" si="19"/>
        <v>0</v>
      </c>
      <c r="Y48" s="38">
        <f t="shared" si="19"/>
        <v>0</v>
      </c>
      <c r="Z48" s="38">
        <f t="shared" si="19"/>
        <v>0</v>
      </c>
      <c r="AA48" s="38">
        <f t="shared" si="19"/>
        <v>0</v>
      </c>
      <c r="AB48" s="38">
        <f t="shared" si="19"/>
        <v>0</v>
      </c>
    </row>
    <row r="49" spans="1:28" s="10" customFormat="1" ht="18.75">
      <c r="A49" s="30" t="s">
        <v>101</v>
      </c>
      <c r="B49" s="1" t="s">
        <v>102</v>
      </c>
      <c r="C49" s="72"/>
      <c r="D49" s="83">
        <f>C49+E49</f>
        <v>44893</v>
      </c>
      <c r="E49" s="106">
        <f>SUM(F49:AD49)</f>
        <v>44893</v>
      </c>
      <c r="F49" s="24"/>
      <c r="G49" s="24"/>
      <c r="H49" s="39"/>
      <c r="I49" s="39">
        <v>44893</v>
      </c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</row>
    <row r="50" spans="1:28" s="10" customFormat="1" ht="18.75">
      <c r="A50" s="31" t="s">
        <v>57</v>
      </c>
      <c r="B50" s="2" t="s">
        <v>58</v>
      </c>
      <c r="C50" s="72"/>
      <c r="D50" s="83">
        <f aca="true" t="shared" si="20" ref="D50:D56">C50+E50</f>
        <v>61583</v>
      </c>
      <c r="E50" s="106">
        <f aca="true" t="shared" si="21" ref="E50:E56">SUM(F50:AD50)</f>
        <v>61583</v>
      </c>
      <c r="F50" s="24"/>
      <c r="G50" s="24"/>
      <c r="H50" s="39">
        <v>1795</v>
      </c>
      <c r="I50" s="39">
        <v>59788</v>
      </c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</row>
    <row r="51" spans="1:28" s="10" customFormat="1" ht="18.75" hidden="1">
      <c r="A51" s="31" t="s">
        <v>59</v>
      </c>
      <c r="B51" s="2" t="s">
        <v>60</v>
      </c>
      <c r="C51" s="72"/>
      <c r="D51" s="83">
        <f t="shared" si="20"/>
        <v>0</v>
      </c>
      <c r="E51" s="106">
        <f t="shared" si="21"/>
        <v>0</v>
      </c>
      <c r="F51" s="24"/>
      <c r="G51" s="24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</row>
    <row r="52" spans="1:28" s="10" customFormat="1" ht="18.75">
      <c r="A52" s="31" t="s">
        <v>61</v>
      </c>
      <c r="B52" s="1" t="s">
        <v>62</v>
      </c>
      <c r="C52" s="72"/>
      <c r="D52" s="83">
        <f t="shared" si="20"/>
        <v>14200</v>
      </c>
      <c r="E52" s="106">
        <f t="shared" si="21"/>
        <v>14200</v>
      </c>
      <c r="F52" s="24"/>
      <c r="G52" s="24"/>
      <c r="H52" s="39">
        <v>1918</v>
      </c>
      <c r="I52" s="39">
        <v>12282</v>
      </c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</row>
    <row r="53" spans="1:28" s="10" customFormat="1" ht="32.25" customHeight="1" hidden="1">
      <c r="A53" s="31" t="s">
        <v>61</v>
      </c>
      <c r="B53" s="8" t="s">
        <v>18</v>
      </c>
      <c r="C53" s="72"/>
      <c r="D53" s="83">
        <f t="shared" si="20"/>
        <v>0</v>
      </c>
      <c r="E53" s="106">
        <f t="shared" si="21"/>
        <v>0</v>
      </c>
      <c r="F53" s="24"/>
      <c r="G53" s="24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</row>
    <row r="54" spans="1:28" s="10" customFormat="1" ht="34.5" customHeight="1" hidden="1">
      <c r="A54" s="31" t="s">
        <v>61</v>
      </c>
      <c r="B54" s="8" t="s">
        <v>62</v>
      </c>
      <c r="C54" s="72"/>
      <c r="D54" s="83">
        <f t="shared" si="20"/>
        <v>0</v>
      </c>
      <c r="E54" s="106">
        <f t="shared" si="21"/>
        <v>0</v>
      </c>
      <c r="F54" s="24"/>
      <c r="G54" s="24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</row>
    <row r="55" spans="1:28" s="10" customFormat="1" ht="18.75">
      <c r="A55" s="31" t="s">
        <v>63</v>
      </c>
      <c r="B55" s="7" t="s">
        <v>64</v>
      </c>
      <c r="C55" s="72"/>
      <c r="D55" s="83">
        <f t="shared" si="20"/>
        <v>491</v>
      </c>
      <c r="E55" s="106">
        <f t="shared" si="21"/>
        <v>491</v>
      </c>
      <c r="F55" s="24"/>
      <c r="G55" s="24"/>
      <c r="H55" s="39"/>
      <c r="I55" s="39">
        <v>491</v>
      </c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</row>
    <row r="56" spans="1:28" s="10" customFormat="1" ht="37.5" hidden="1">
      <c r="A56" s="31" t="s">
        <v>63</v>
      </c>
      <c r="B56" s="4" t="s">
        <v>18</v>
      </c>
      <c r="C56" s="72"/>
      <c r="D56" s="83">
        <f t="shared" si="20"/>
        <v>0</v>
      </c>
      <c r="E56" s="106">
        <f t="shared" si="21"/>
        <v>0</v>
      </c>
      <c r="F56" s="24"/>
      <c r="G56" s="24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</row>
    <row r="57" spans="1:28" s="10" customFormat="1" ht="37.5">
      <c r="A57" s="32" t="s">
        <v>65</v>
      </c>
      <c r="B57" s="6" t="s">
        <v>66</v>
      </c>
      <c r="C57" s="71">
        <f aca="true" t="shared" si="22" ref="C57:I57">SUM(C58:C61)</f>
        <v>0</v>
      </c>
      <c r="D57" s="82">
        <f t="shared" si="22"/>
        <v>14936</v>
      </c>
      <c r="E57" s="105">
        <f t="shared" si="22"/>
        <v>14936</v>
      </c>
      <c r="F57" s="23">
        <f t="shared" si="22"/>
        <v>0</v>
      </c>
      <c r="G57" s="23">
        <f t="shared" si="22"/>
        <v>0</v>
      </c>
      <c r="H57" s="38">
        <f t="shared" si="22"/>
        <v>14936</v>
      </c>
      <c r="I57" s="38">
        <f t="shared" si="22"/>
        <v>0</v>
      </c>
      <c r="J57" s="38">
        <f aca="true" t="shared" si="23" ref="J57:AB57">SUM(J58:J61)</f>
        <v>0</v>
      </c>
      <c r="K57" s="38">
        <f t="shared" si="23"/>
        <v>0</v>
      </c>
      <c r="L57" s="38">
        <f t="shared" si="23"/>
        <v>0</v>
      </c>
      <c r="M57" s="38">
        <f t="shared" si="23"/>
        <v>0</v>
      </c>
      <c r="N57" s="38">
        <f t="shared" si="23"/>
        <v>0</v>
      </c>
      <c r="O57" s="38">
        <f t="shared" si="23"/>
        <v>0</v>
      </c>
      <c r="P57" s="38">
        <f t="shared" si="23"/>
        <v>0</v>
      </c>
      <c r="Q57" s="38">
        <f t="shared" si="23"/>
        <v>0</v>
      </c>
      <c r="R57" s="38">
        <f t="shared" si="23"/>
        <v>0</v>
      </c>
      <c r="S57" s="38">
        <f t="shared" si="23"/>
        <v>0</v>
      </c>
      <c r="T57" s="38">
        <f t="shared" si="23"/>
        <v>0</v>
      </c>
      <c r="U57" s="38">
        <f t="shared" si="23"/>
        <v>0</v>
      </c>
      <c r="V57" s="38">
        <f t="shared" si="23"/>
        <v>0</v>
      </c>
      <c r="W57" s="38">
        <f t="shared" si="23"/>
        <v>0</v>
      </c>
      <c r="X57" s="38">
        <f t="shared" si="23"/>
        <v>0</v>
      </c>
      <c r="Y57" s="38">
        <f t="shared" si="23"/>
        <v>0</v>
      </c>
      <c r="Z57" s="38">
        <f t="shared" si="23"/>
        <v>0</v>
      </c>
      <c r="AA57" s="38">
        <f t="shared" si="23"/>
        <v>0</v>
      </c>
      <c r="AB57" s="38">
        <f t="shared" si="23"/>
        <v>0</v>
      </c>
    </row>
    <row r="58" spans="1:28" s="10" customFormat="1" ht="18.75">
      <c r="A58" s="31" t="s">
        <v>67</v>
      </c>
      <c r="B58" s="1" t="s">
        <v>68</v>
      </c>
      <c r="C58" s="72"/>
      <c r="D58" s="83">
        <f>C58+E58</f>
        <v>14936</v>
      </c>
      <c r="E58" s="106">
        <f>SUM(F58:AD58)</f>
        <v>14936</v>
      </c>
      <c r="F58" s="24"/>
      <c r="G58" s="24"/>
      <c r="H58" s="39">
        <v>14936</v>
      </c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</row>
    <row r="59" spans="1:28" s="10" customFormat="1" ht="18.75" hidden="1">
      <c r="A59" s="31" t="s">
        <v>69</v>
      </c>
      <c r="B59" s="1" t="s">
        <v>70</v>
      </c>
      <c r="C59" s="72"/>
      <c r="D59" s="83">
        <f>C59+E59</f>
        <v>0</v>
      </c>
      <c r="E59" s="106">
        <f>SUM(F59:AD59)</f>
        <v>0</v>
      </c>
      <c r="F59" s="24"/>
      <c r="G59" s="24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</row>
    <row r="60" spans="1:28" s="10" customFormat="1" ht="24" customHeight="1" hidden="1">
      <c r="A60" s="31" t="s">
        <v>71</v>
      </c>
      <c r="B60" s="1" t="s">
        <v>72</v>
      </c>
      <c r="C60" s="72"/>
      <c r="D60" s="83">
        <f>C60+E60</f>
        <v>0</v>
      </c>
      <c r="E60" s="106">
        <f>SUM(F60:AD60)</f>
        <v>0</v>
      </c>
      <c r="F60" s="24"/>
      <c r="G60" s="24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</row>
    <row r="61" spans="1:28" s="10" customFormat="1" ht="37.5" hidden="1">
      <c r="A61" s="31" t="s">
        <v>73</v>
      </c>
      <c r="B61" s="1" t="s">
        <v>74</v>
      </c>
      <c r="C61" s="72"/>
      <c r="D61" s="83">
        <f>C61+E61</f>
        <v>0</v>
      </c>
      <c r="E61" s="106">
        <f>SUM(F61:AD61)</f>
        <v>0</v>
      </c>
      <c r="F61" s="24"/>
      <c r="G61" s="24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</row>
    <row r="62" spans="1:28" s="10" customFormat="1" ht="18.75">
      <c r="A62" s="29" t="s">
        <v>75</v>
      </c>
      <c r="B62" s="3" t="s">
        <v>76</v>
      </c>
      <c r="C62" s="71">
        <f aca="true" t="shared" si="24" ref="C62:I62">SUM(C63:C67)</f>
        <v>0</v>
      </c>
      <c r="D62" s="82">
        <f t="shared" si="24"/>
        <v>122342</v>
      </c>
      <c r="E62" s="105">
        <f t="shared" si="24"/>
        <v>122342</v>
      </c>
      <c r="F62" s="23">
        <f t="shared" si="24"/>
        <v>0</v>
      </c>
      <c r="G62" s="23">
        <f t="shared" si="24"/>
        <v>0</v>
      </c>
      <c r="H62" s="38">
        <f t="shared" si="24"/>
        <v>122342</v>
      </c>
      <c r="I62" s="38">
        <f t="shared" si="24"/>
        <v>0</v>
      </c>
      <c r="J62" s="38">
        <f aca="true" t="shared" si="25" ref="J62:AB62">SUM(J63:J67)</f>
        <v>0</v>
      </c>
      <c r="K62" s="38">
        <f t="shared" si="25"/>
        <v>0</v>
      </c>
      <c r="L62" s="38">
        <f t="shared" si="25"/>
        <v>0</v>
      </c>
      <c r="M62" s="38">
        <f t="shared" si="25"/>
        <v>0</v>
      </c>
      <c r="N62" s="38">
        <f t="shared" si="25"/>
        <v>0</v>
      </c>
      <c r="O62" s="38">
        <f t="shared" si="25"/>
        <v>0</v>
      </c>
      <c r="P62" s="38">
        <f t="shared" si="25"/>
        <v>0</v>
      </c>
      <c r="Q62" s="38">
        <f t="shared" si="25"/>
        <v>0</v>
      </c>
      <c r="R62" s="38">
        <f t="shared" si="25"/>
        <v>0</v>
      </c>
      <c r="S62" s="38">
        <f t="shared" si="25"/>
        <v>0</v>
      </c>
      <c r="T62" s="38">
        <f t="shared" si="25"/>
        <v>0</v>
      </c>
      <c r="U62" s="38">
        <f t="shared" si="25"/>
        <v>0</v>
      </c>
      <c r="V62" s="38">
        <f t="shared" si="25"/>
        <v>0</v>
      </c>
      <c r="W62" s="38">
        <f t="shared" si="25"/>
        <v>0</v>
      </c>
      <c r="X62" s="38">
        <f t="shared" si="25"/>
        <v>0</v>
      </c>
      <c r="Y62" s="38">
        <f t="shared" si="25"/>
        <v>0</v>
      </c>
      <c r="Z62" s="38">
        <f t="shared" si="25"/>
        <v>0</v>
      </c>
      <c r="AA62" s="38">
        <f t="shared" si="25"/>
        <v>0</v>
      </c>
      <c r="AB62" s="38">
        <f t="shared" si="25"/>
        <v>0</v>
      </c>
    </row>
    <row r="63" spans="1:28" s="10" customFormat="1" ht="18.75">
      <c r="A63" s="31" t="s">
        <v>77</v>
      </c>
      <c r="B63" s="1" t="s">
        <v>78</v>
      </c>
      <c r="C63" s="72"/>
      <c r="D63" s="83">
        <f>C63+E63</f>
        <v>122232</v>
      </c>
      <c r="E63" s="106">
        <f>SUM(F63:AD63)</f>
        <v>122232</v>
      </c>
      <c r="F63" s="24"/>
      <c r="G63" s="24"/>
      <c r="H63" s="39">
        <v>122232</v>
      </c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</row>
    <row r="64" spans="1:28" s="10" customFormat="1" ht="18.75" hidden="1">
      <c r="A64" s="31" t="s">
        <v>77</v>
      </c>
      <c r="B64" s="1" t="s">
        <v>79</v>
      </c>
      <c r="C64" s="72"/>
      <c r="D64" s="83">
        <f>C64+E64</f>
        <v>0</v>
      </c>
      <c r="E64" s="106">
        <f>SUM(F64:AD64)</f>
        <v>0</v>
      </c>
      <c r="F64" s="24"/>
      <c r="G64" s="24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</row>
    <row r="65" spans="1:28" s="10" customFormat="1" ht="18.75">
      <c r="A65" s="31" t="s">
        <v>80</v>
      </c>
      <c r="B65" s="1" t="s">
        <v>81</v>
      </c>
      <c r="C65" s="72"/>
      <c r="D65" s="83">
        <f>C65+E65</f>
        <v>110</v>
      </c>
      <c r="E65" s="106">
        <f>SUM(F65:AD65)</f>
        <v>110</v>
      </c>
      <c r="F65" s="24"/>
      <c r="G65" s="24"/>
      <c r="H65" s="39">
        <v>110</v>
      </c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</row>
    <row r="66" spans="1:28" s="10" customFormat="1" ht="18.75" hidden="1">
      <c r="A66" s="31" t="s">
        <v>82</v>
      </c>
      <c r="B66" s="1" t="s">
        <v>83</v>
      </c>
      <c r="C66" s="72"/>
      <c r="D66" s="83">
        <f>C66+E66</f>
        <v>0</v>
      </c>
      <c r="E66" s="106">
        <f>SUM(F66:AD66)</f>
        <v>0</v>
      </c>
      <c r="F66" s="24"/>
      <c r="G66" s="24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</row>
    <row r="67" spans="1:28" s="10" customFormat="1" ht="37.5" hidden="1">
      <c r="A67" s="31" t="s">
        <v>82</v>
      </c>
      <c r="B67" s="4" t="s">
        <v>18</v>
      </c>
      <c r="C67" s="72"/>
      <c r="D67" s="83">
        <f>C67+E67</f>
        <v>0</v>
      </c>
      <c r="E67" s="106">
        <f>SUM(F67:AD67)</f>
        <v>0</v>
      </c>
      <c r="F67" s="24"/>
      <c r="G67" s="24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</row>
    <row r="68" spans="1:28" s="10" customFormat="1" ht="18.75">
      <c r="A68" s="29" t="s">
        <v>84</v>
      </c>
      <c r="B68" s="3" t="s">
        <v>85</v>
      </c>
      <c r="C68" s="71">
        <f aca="true" t="shared" si="26" ref="C68:I68">SUM(C69:C74)</f>
        <v>0</v>
      </c>
      <c r="D68" s="82">
        <f t="shared" si="26"/>
        <v>4998</v>
      </c>
      <c r="E68" s="105">
        <f t="shared" si="26"/>
        <v>4998</v>
      </c>
      <c r="F68" s="23">
        <f t="shared" si="26"/>
        <v>0</v>
      </c>
      <c r="G68" s="23">
        <f t="shared" si="26"/>
        <v>0</v>
      </c>
      <c r="H68" s="38">
        <f t="shared" si="26"/>
        <v>4998</v>
      </c>
      <c r="I68" s="38">
        <f t="shared" si="26"/>
        <v>0</v>
      </c>
      <c r="J68" s="38">
        <f aca="true" t="shared" si="27" ref="J68:AB68">SUM(J69:J74)</f>
        <v>0</v>
      </c>
      <c r="K68" s="38">
        <f t="shared" si="27"/>
        <v>0</v>
      </c>
      <c r="L68" s="38">
        <f t="shared" si="27"/>
        <v>0</v>
      </c>
      <c r="M68" s="38">
        <f t="shared" si="27"/>
        <v>0</v>
      </c>
      <c r="N68" s="38">
        <f t="shared" si="27"/>
        <v>0</v>
      </c>
      <c r="O68" s="38">
        <f t="shared" si="27"/>
        <v>0</v>
      </c>
      <c r="P68" s="38">
        <f t="shared" si="27"/>
        <v>0</v>
      </c>
      <c r="Q68" s="38">
        <f t="shared" si="27"/>
        <v>0</v>
      </c>
      <c r="R68" s="38">
        <f t="shared" si="27"/>
        <v>0</v>
      </c>
      <c r="S68" s="38">
        <f t="shared" si="27"/>
        <v>0</v>
      </c>
      <c r="T68" s="38">
        <f t="shared" si="27"/>
        <v>0</v>
      </c>
      <c r="U68" s="38">
        <f t="shared" si="27"/>
        <v>0</v>
      </c>
      <c r="V68" s="38">
        <f t="shared" si="27"/>
        <v>0</v>
      </c>
      <c r="W68" s="38">
        <f t="shared" si="27"/>
        <v>0</v>
      </c>
      <c r="X68" s="38">
        <f t="shared" si="27"/>
        <v>0</v>
      </c>
      <c r="Y68" s="38">
        <f t="shared" si="27"/>
        <v>0</v>
      </c>
      <c r="Z68" s="38">
        <f t="shared" si="27"/>
        <v>0</v>
      </c>
      <c r="AA68" s="38">
        <f t="shared" si="27"/>
        <v>0</v>
      </c>
      <c r="AB68" s="38">
        <f t="shared" si="27"/>
        <v>0</v>
      </c>
    </row>
    <row r="69" spans="1:28" s="10" customFormat="1" ht="21" customHeight="1" hidden="1">
      <c r="A69" s="31" t="s">
        <v>86</v>
      </c>
      <c r="B69" s="1" t="s">
        <v>107</v>
      </c>
      <c r="C69" s="72"/>
      <c r="D69" s="83">
        <f aca="true" t="shared" si="28" ref="D69:D76">C69+E69</f>
        <v>0</v>
      </c>
      <c r="E69" s="106">
        <f aca="true" t="shared" si="29" ref="E69:E76">SUM(F69:AD69)</f>
        <v>0</v>
      </c>
      <c r="F69" s="24"/>
      <c r="G69" s="24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</row>
    <row r="70" spans="1:28" s="10" customFormat="1" ht="18.75">
      <c r="A70" s="31" t="s">
        <v>87</v>
      </c>
      <c r="B70" s="2" t="s">
        <v>88</v>
      </c>
      <c r="C70" s="72"/>
      <c r="D70" s="83">
        <f t="shared" si="28"/>
        <v>4998</v>
      </c>
      <c r="E70" s="106">
        <f>SUM(F70:AD70)</f>
        <v>4998</v>
      </c>
      <c r="F70" s="24"/>
      <c r="G70" s="24"/>
      <c r="H70" s="39">
        <v>4998</v>
      </c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</row>
    <row r="71" spans="1:28" s="10" customFormat="1" ht="18.75" hidden="1">
      <c r="A71" s="31" t="s">
        <v>89</v>
      </c>
      <c r="B71" s="1" t="s">
        <v>90</v>
      </c>
      <c r="C71" s="72"/>
      <c r="D71" s="83">
        <f t="shared" si="28"/>
        <v>0</v>
      </c>
      <c r="E71" s="106">
        <f t="shared" si="29"/>
        <v>0</v>
      </c>
      <c r="F71" s="24"/>
      <c r="G71" s="24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</row>
    <row r="72" spans="1:28" s="10" customFormat="1" ht="18.75" hidden="1">
      <c r="A72" s="31" t="s">
        <v>99</v>
      </c>
      <c r="B72" s="4" t="s">
        <v>100</v>
      </c>
      <c r="C72" s="72"/>
      <c r="D72" s="83">
        <f t="shared" si="28"/>
        <v>0</v>
      </c>
      <c r="E72" s="106">
        <f t="shared" si="29"/>
        <v>0</v>
      </c>
      <c r="F72" s="24"/>
      <c r="G72" s="24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</row>
    <row r="73" spans="1:28" s="10" customFormat="1" ht="18.75" hidden="1">
      <c r="A73" s="31" t="s">
        <v>91</v>
      </c>
      <c r="B73" s="1" t="s">
        <v>92</v>
      </c>
      <c r="C73" s="72"/>
      <c r="D73" s="83">
        <f t="shared" si="28"/>
        <v>0</v>
      </c>
      <c r="E73" s="106">
        <f t="shared" si="29"/>
        <v>0</v>
      </c>
      <c r="F73" s="24"/>
      <c r="G73" s="24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</row>
    <row r="74" spans="1:28" s="10" customFormat="1" ht="37.5" hidden="1">
      <c r="A74" s="31" t="s">
        <v>91</v>
      </c>
      <c r="B74" s="4" t="s">
        <v>18</v>
      </c>
      <c r="C74" s="72"/>
      <c r="D74" s="83">
        <f t="shared" si="28"/>
        <v>0</v>
      </c>
      <c r="E74" s="106">
        <f t="shared" si="29"/>
        <v>0</v>
      </c>
      <c r="F74" s="58"/>
      <c r="G74" s="58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</row>
    <row r="75" spans="1:28" s="96" customFormat="1" ht="18.75" hidden="1">
      <c r="A75" s="95" t="s">
        <v>163</v>
      </c>
      <c r="B75" s="90" t="s">
        <v>165</v>
      </c>
      <c r="C75" s="91"/>
      <c r="D75" s="92">
        <f t="shared" si="28"/>
        <v>0</v>
      </c>
      <c r="E75" s="108">
        <f t="shared" si="29"/>
        <v>0</v>
      </c>
      <c r="F75" s="93"/>
      <c r="G75" s="93"/>
      <c r="H75" s="94">
        <f>H76</f>
        <v>0</v>
      </c>
      <c r="I75" s="94">
        <f>I76</f>
        <v>0</v>
      </c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</row>
    <row r="76" spans="1:28" s="10" customFormat="1" ht="18.75" hidden="1">
      <c r="A76" s="31" t="s">
        <v>164</v>
      </c>
      <c r="B76" s="8" t="s">
        <v>166</v>
      </c>
      <c r="C76" s="72"/>
      <c r="D76" s="83">
        <f t="shared" si="28"/>
        <v>0</v>
      </c>
      <c r="E76" s="106">
        <f t="shared" si="29"/>
        <v>0</v>
      </c>
      <c r="F76" s="58"/>
      <c r="G76" s="58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</row>
    <row r="77" spans="1:28" s="10" customFormat="1" ht="18.75">
      <c r="A77" s="31"/>
      <c r="B77" s="3" t="s">
        <v>93</v>
      </c>
      <c r="C77" s="71">
        <f>SUM(C13+C28+C30+C35+C41+C45+C48+C57+C62+C68)</f>
        <v>0</v>
      </c>
      <c r="D77" s="82">
        <f>SUM(D13+D28+D30+D35+D41+D45+D48+D57+D62+D68+D75)</f>
        <v>282176</v>
      </c>
      <c r="E77" s="105">
        <f>SUM(E13+E28+E30+E35+E41+E45+E48+E57+E62+E68+E75)</f>
        <v>282176</v>
      </c>
      <c r="F77" s="23">
        <f>SUM(F13+F28+F30+F35+F41+F45+F48+F57+F62+F68)</f>
        <v>0</v>
      </c>
      <c r="G77" s="23">
        <f>SUM(G13+G28+G30+G35+G41+G45+G48+G57+G62+G68)</f>
        <v>0</v>
      </c>
      <c r="H77" s="38">
        <f>SUM(H13+H28+H30+H35+H41+H45+H48+H57+H62+H68+H75)</f>
        <v>164722</v>
      </c>
      <c r="I77" s="38">
        <f>SUM(I13+I28+I30+I35+I41+I45+I48+I57+I62+I68+I75)</f>
        <v>117454</v>
      </c>
      <c r="J77" s="38">
        <f aca="true" t="shared" si="30" ref="J77:AB77">SUM(J13+J28+J30+J35+J41+J45+J48+J57+J62+J68)</f>
        <v>0</v>
      </c>
      <c r="K77" s="38">
        <f t="shared" si="30"/>
        <v>0</v>
      </c>
      <c r="L77" s="38">
        <f t="shared" si="30"/>
        <v>0</v>
      </c>
      <c r="M77" s="38">
        <f t="shared" si="30"/>
        <v>0</v>
      </c>
      <c r="N77" s="38">
        <f t="shared" si="30"/>
        <v>0</v>
      </c>
      <c r="O77" s="38">
        <f t="shared" si="30"/>
        <v>0</v>
      </c>
      <c r="P77" s="38">
        <f t="shared" si="30"/>
        <v>0</v>
      </c>
      <c r="Q77" s="38">
        <f t="shared" si="30"/>
        <v>0</v>
      </c>
      <c r="R77" s="38">
        <f t="shared" si="30"/>
        <v>0</v>
      </c>
      <c r="S77" s="38">
        <f t="shared" si="30"/>
        <v>0</v>
      </c>
      <c r="T77" s="38">
        <f t="shared" si="30"/>
        <v>0</v>
      </c>
      <c r="U77" s="38">
        <f t="shared" si="30"/>
        <v>0</v>
      </c>
      <c r="V77" s="38">
        <f t="shared" si="30"/>
        <v>0</v>
      </c>
      <c r="W77" s="38">
        <f t="shared" si="30"/>
        <v>0</v>
      </c>
      <c r="X77" s="38">
        <f t="shared" si="30"/>
        <v>0</v>
      </c>
      <c r="Y77" s="38">
        <f t="shared" si="30"/>
        <v>0</v>
      </c>
      <c r="Z77" s="38">
        <f t="shared" si="30"/>
        <v>0</v>
      </c>
      <c r="AA77" s="38">
        <f t="shared" si="30"/>
        <v>0</v>
      </c>
      <c r="AB77" s="38">
        <f t="shared" si="30"/>
        <v>0</v>
      </c>
    </row>
    <row r="78" spans="1:28" s="10" customFormat="1" ht="24" customHeight="1">
      <c r="A78" s="31"/>
      <c r="B78" s="2" t="s">
        <v>114</v>
      </c>
      <c r="C78" s="73" t="e">
        <f aca="true" t="shared" si="31" ref="C78:I78">C11-C77</f>
        <v>#REF!</v>
      </c>
      <c r="D78" s="84">
        <f t="shared" si="31"/>
        <v>0</v>
      </c>
      <c r="E78" s="109">
        <f t="shared" si="31"/>
        <v>0</v>
      </c>
      <c r="F78" s="51">
        <f t="shared" si="31"/>
        <v>282176</v>
      </c>
      <c r="G78" s="51">
        <f t="shared" si="31"/>
        <v>0</v>
      </c>
      <c r="H78" s="51">
        <f t="shared" si="31"/>
        <v>-164722</v>
      </c>
      <c r="I78" s="51">
        <f t="shared" si="31"/>
        <v>-117454</v>
      </c>
      <c r="J78" s="60">
        <f aca="true" t="shared" si="32" ref="J78:AB78">J11-J77</f>
        <v>0</v>
      </c>
      <c r="K78" s="60">
        <f t="shared" si="32"/>
        <v>0</v>
      </c>
      <c r="L78" s="60">
        <f t="shared" si="32"/>
        <v>0</v>
      </c>
      <c r="M78" s="60">
        <f t="shared" si="32"/>
        <v>0</v>
      </c>
      <c r="N78" s="60">
        <f t="shared" si="32"/>
        <v>0</v>
      </c>
      <c r="O78" s="60">
        <f t="shared" si="32"/>
        <v>0</v>
      </c>
      <c r="P78" s="60">
        <f t="shared" si="32"/>
        <v>0</v>
      </c>
      <c r="Q78" s="60">
        <f t="shared" si="32"/>
        <v>0</v>
      </c>
      <c r="R78" s="60">
        <f t="shared" si="32"/>
        <v>0</v>
      </c>
      <c r="S78" s="60">
        <f t="shared" si="32"/>
        <v>0</v>
      </c>
      <c r="T78" s="60">
        <f t="shared" si="32"/>
        <v>0</v>
      </c>
      <c r="U78" s="60">
        <f t="shared" si="32"/>
        <v>0</v>
      </c>
      <c r="V78" s="60">
        <f t="shared" si="32"/>
        <v>0</v>
      </c>
      <c r="W78" s="60">
        <f t="shared" si="32"/>
        <v>0</v>
      </c>
      <c r="X78" s="60">
        <f t="shared" si="32"/>
        <v>0</v>
      </c>
      <c r="Y78" s="60">
        <f t="shared" si="32"/>
        <v>0</v>
      </c>
      <c r="Z78" s="60">
        <f t="shared" si="32"/>
        <v>0</v>
      </c>
      <c r="AA78" s="60">
        <f t="shared" si="32"/>
        <v>0</v>
      </c>
      <c r="AB78" s="60">
        <f t="shared" si="32"/>
        <v>0</v>
      </c>
    </row>
    <row r="79" spans="1:28" s="10" customFormat="1" ht="37.5" customHeight="1" hidden="1">
      <c r="A79" s="63" t="s">
        <v>113</v>
      </c>
      <c r="B79" s="64" t="s">
        <v>142</v>
      </c>
      <c r="C79" s="74"/>
      <c r="D79" s="84"/>
      <c r="E79" s="109"/>
      <c r="F79" s="51"/>
      <c r="G79" s="51"/>
      <c r="H79" s="51"/>
      <c r="I79" s="51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</row>
    <row r="80" spans="1:28" s="10" customFormat="1" ht="93" customHeight="1" hidden="1">
      <c r="A80" s="33" t="s">
        <v>141</v>
      </c>
      <c r="B80" s="65" t="s">
        <v>140</v>
      </c>
      <c r="C80" s="87">
        <f>C81-C86</f>
        <v>0</v>
      </c>
      <c r="D80" s="88">
        <f>D81-D86</f>
        <v>0</v>
      </c>
      <c r="E80" s="110">
        <f aca="true" t="shared" si="33" ref="E80:E97">SUM(F80:AD80)</f>
        <v>0</v>
      </c>
      <c r="F80" s="62">
        <f>F81-F86</f>
        <v>0</v>
      </c>
      <c r="G80" s="62">
        <f>G81-G86</f>
        <v>0</v>
      </c>
      <c r="H80" s="66">
        <f>H81-H86</f>
        <v>0</v>
      </c>
      <c r="I80" s="66">
        <f>I81-I86</f>
        <v>0</v>
      </c>
      <c r="J80" s="66">
        <f aca="true" t="shared" si="34" ref="J80:AB80">J81-J86</f>
        <v>0</v>
      </c>
      <c r="K80" s="66">
        <f t="shared" si="34"/>
        <v>0</v>
      </c>
      <c r="L80" s="66">
        <f t="shared" si="34"/>
        <v>0</v>
      </c>
      <c r="M80" s="66">
        <f t="shared" si="34"/>
        <v>0</v>
      </c>
      <c r="N80" s="66">
        <f t="shared" si="34"/>
        <v>0</v>
      </c>
      <c r="O80" s="66">
        <f t="shared" si="34"/>
        <v>0</v>
      </c>
      <c r="P80" s="66">
        <f t="shared" si="34"/>
        <v>0</v>
      </c>
      <c r="Q80" s="66">
        <f t="shared" si="34"/>
        <v>0</v>
      </c>
      <c r="R80" s="66">
        <f t="shared" si="34"/>
        <v>0</v>
      </c>
      <c r="S80" s="66">
        <f t="shared" si="34"/>
        <v>0</v>
      </c>
      <c r="T80" s="66">
        <f t="shared" si="34"/>
        <v>0</v>
      </c>
      <c r="U80" s="66">
        <f t="shared" si="34"/>
        <v>0</v>
      </c>
      <c r="V80" s="66">
        <f t="shared" si="34"/>
        <v>0</v>
      </c>
      <c r="W80" s="66">
        <f t="shared" si="34"/>
        <v>0</v>
      </c>
      <c r="X80" s="66">
        <f t="shared" si="34"/>
        <v>0</v>
      </c>
      <c r="Y80" s="66">
        <f t="shared" si="34"/>
        <v>0</v>
      </c>
      <c r="Z80" s="66">
        <f t="shared" si="34"/>
        <v>0</v>
      </c>
      <c r="AA80" s="66">
        <f t="shared" si="34"/>
        <v>0</v>
      </c>
      <c r="AB80" s="66">
        <f t="shared" si="34"/>
        <v>0</v>
      </c>
    </row>
    <row r="81" spans="1:28" s="10" customFormat="1" ht="115.5" customHeight="1" hidden="1">
      <c r="A81" s="33" t="s">
        <v>116</v>
      </c>
      <c r="B81" s="65" t="s">
        <v>143</v>
      </c>
      <c r="C81" s="75"/>
      <c r="D81" s="89">
        <f>D82+D84</f>
        <v>0</v>
      </c>
      <c r="E81" s="106">
        <f t="shared" si="33"/>
        <v>0</v>
      </c>
      <c r="F81" s="36">
        <f>F82+F84</f>
        <v>0</v>
      </c>
      <c r="G81" s="36">
        <f>G82+G84</f>
        <v>0</v>
      </c>
      <c r="H81" s="61">
        <f>H82+H84</f>
        <v>0</v>
      </c>
      <c r="I81" s="61">
        <f>I82+I84</f>
        <v>0</v>
      </c>
      <c r="J81" s="61">
        <f aca="true" t="shared" si="35" ref="J81:AB81">J82+J84</f>
        <v>0</v>
      </c>
      <c r="K81" s="61">
        <f t="shared" si="35"/>
        <v>0</v>
      </c>
      <c r="L81" s="61">
        <f t="shared" si="35"/>
        <v>0</v>
      </c>
      <c r="M81" s="61">
        <f t="shared" si="35"/>
        <v>0</v>
      </c>
      <c r="N81" s="61">
        <f t="shared" si="35"/>
        <v>0</v>
      </c>
      <c r="O81" s="61">
        <f t="shared" si="35"/>
        <v>0</v>
      </c>
      <c r="P81" s="61">
        <f t="shared" si="35"/>
        <v>0</v>
      </c>
      <c r="Q81" s="61">
        <f t="shared" si="35"/>
        <v>0</v>
      </c>
      <c r="R81" s="61">
        <f t="shared" si="35"/>
        <v>0</v>
      </c>
      <c r="S81" s="61">
        <f t="shared" si="35"/>
        <v>0</v>
      </c>
      <c r="T81" s="61">
        <f t="shared" si="35"/>
        <v>0</v>
      </c>
      <c r="U81" s="61">
        <f t="shared" si="35"/>
        <v>0</v>
      </c>
      <c r="V81" s="61">
        <f t="shared" si="35"/>
        <v>0</v>
      </c>
      <c r="W81" s="61">
        <f t="shared" si="35"/>
        <v>0</v>
      </c>
      <c r="X81" s="61">
        <f t="shared" si="35"/>
        <v>0</v>
      </c>
      <c r="Y81" s="61">
        <f t="shared" si="35"/>
        <v>0</v>
      </c>
      <c r="Z81" s="61">
        <f t="shared" si="35"/>
        <v>0</v>
      </c>
      <c r="AA81" s="61">
        <f t="shared" si="35"/>
        <v>0</v>
      </c>
      <c r="AB81" s="61">
        <f t="shared" si="35"/>
        <v>0</v>
      </c>
    </row>
    <row r="82" spans="1:28" s="10" customFormat="1" ht="37.5" hidden="1">
      <c r="A82" s="33" t="s">
        <v>145</v>
      </c>
      <c r="B82" s="65" t="s">
        <v>144</v>
      </c>
      <c r="C82" s="75">
        <f>C83</f>
        <v>0</v>
      </c>
      <c r="D82" s="89">
        <f aca="true" t="shared" si="36" ref="D82:AB82">D83</f>
        <v>0</v>
      </c>
      <c r="E82" s="106">
        <f t="shared" si="33"/>
        <v>0</v>
      </c>
      <c r="F82" s="36">
        <f t="shared" si="36"/>
        <v>0</v>
      </c>
      <c r="G82" s="36">
        <f t="shared" si="36"/>
        <v>0</v>
      </c>
      <c r="H82" s="61">
        <f t="shared" si="36"/>
        <v>0</v>
      </c>
      <c r="I82" s="61">
        <f t="shared" si="36"/>
        <v>0</v>
      </c>
      <c r="J82" s="61">
        <f t="shared" si="36"/>
        <v>0</v>
      </c>
      <c r="K82" s="61">
        <f t="shared" si="36"/>
        <v>0</v>
      </c>
      <c r="L82" s="61">
        <f t="shared" si="36"/>
        <v>0</v>
      </c>
      <c r="M82" s="61">
        <f t="shared" si="36"/>
        <v>0</v>
      </c>
      <c r="N82" s="61">
        <f t="shared" si="36"/>
        <v>0</v>
      </c>
      <c r="O82" s="61">
        <f t="shared" si="36"/>
        <v>0</v>
      </c>
      <c r="P82" s="61">
        <f t="shared" si="36"/>
        <v>0</v>
      </c>
      <c r="Q82" s="61">
        <f t="shared" si="36"/>
        <v>0</v>
      </c>
      <c r="R82" s="61">
        <f t="shared" si="36"/>
        <v>0</v>
      </c>
      <c r="S82" s="61">
        <f t="shared" si="36"/>
        <v>0</v>
      </c>
      <c r="T82" s="61">
        <f t="shared" si="36"/>
        <v>0</v>
      </c>
      <c r="U82" s="61">
        <f t="shared" si="36"/>
        <v>0</v>
      </c>
      <c r="V82" s="61">
        <f t="shared" si="36"/>
        <v>0</v>
      </c>
      <c r="W82" s="61">
        <f t="shared" si="36"/>
        <v>0</v>
      </c>
      <c r="X82" s="61">
        <f t="shared" si="36"/>
        <v>0</v>
      </c>
      <c r="Y82" s="61">
        <f t="shared" si="36"/>
        <v>0</v>
      </c>
      <c r="Z82" s="61">
        <f t="shared" si="36"/>
        <v>0</v>
      </c>
      <c r="AA82" s="61">
        <f t="shared" si="36"/>
        <v>0</v>
      </c>
      <c r="AB82" s="61">
        <f t="shared" si="36"/>
        <v>0</v>
      </c>
    </row>
    <row r="83" spans="1:28" s="10" customFormat="1" ht="56.25" hidden="1">
      <c r="A83" s="33" t="s">
        <v>147</v>
      </c>
      <c r="B83" s="65" t="s">
        <v>146</v>
      </c>
      <c r="C83" s="76"/>
      <c r="D83" s="89">
        <f>C83+E83</f>
        <v>0</v>
      </c>
      <c r="E83" s="106">
        <f t="shared" si="33"/>
        <v>0</v>
      </c>
      <c r="F83" s="36"/>
      <c r="G83" s="36"/>
      <c r="H83" s="36"/>
      <c r="I83" s="36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</row>
    <row r="84" spans="1:28" s="10" customFormat="1" ht="37.5" hidden="1">
      <c r="A84" s="33" t="s">
        <v>149</v>
      </c>
      <c r="B84" s="65" t="s">
        <v>148</v>
      </c>
      <c r="C84" s="75">
        <f>C85</f>
        <v>0</v>
      </c>
      <c r="D84" s="85">
        <f aca="true" t="shared" si="37" ref="D84:AB84">D85</f>
        <v>0</v>
      </c>
      <c r="E84" s="106">
        <f t="shared" si="33"/>
        <v>0</v>
      </c>
      <c r="F84" s="36">
        <f t="shared" si="37"/>
        <v>0</v>
      </c>
      <c r="G84" s="36">
        <f t="shared" si="37"/>
        <v>0</v>
      </c>
      <c r="H84" s="61">
        <f t="shared" si="37"/>
        <v>0</v>
      </c>
      <c r="I84" s="61">
        <f t="shared" si="37"/>
        <v>0</v>
      </c>
      <c r="J84" s="61">
        <f t="shared" si="37"/>
        <v>0</v>
      </c>
      <c r="K84" s="61">
        <f t="shared" si="37"/>
        <v>0</v>
      </c>
      <c r="L84" s="61">
        <f t="shared" si="37"/>
        <v>0</v>
      </c>
      <c r="M84" s="61">
        <f t="shared" si="37"/>
        <v>0</v>
      </c>
      <c r="N84" s="61">
        <f t="shared" si="37"/>
        <v>0</v>
      </c>
      <c r="O84" s="61">
        <f t="shared" si="37"/>
        <v>0</v>
      </c>
      <c r="P84" s="61">
        <f t="shared" si="37"/>
        <v>0</v>
      </c>
      <c r="Q84" s="61">
        <f t="shared" si="37"/>
        <v>0</v>
      </c>
      <c r="R84" s="61">
        <f t="shared" si="37"/>
        <v>0</v>
      </c>
      <c r="S84" s="61">
        <f t="shared" si="37"/>
        <v>0</v>
      </c>
      <c r="T84" s="61">
        <f t="shared" si="37"/>
        <v>0</v>
      </c>
      <c r="U84" s="61">
        <f t="shared" si="37"/>
        <v>0</v>
      </c>
      <c r="V84" s="61">
        <f t="shared" si="37"/>
        <v>0</v>
      </c>
      <c r="W84" s="61">
        <f t="shared" si="37"/>
        <v>0</v>
      </c>
      <c r="X84" s="61">
        <f t="shared" si="37"/>
        <v>0</v>
      </c>
      <c r="Y84" s="61">
        <f t="shared" si="37"/>
        <v>0</v>
      </c>
      <c r="Z84" s="61">
        <f t="shared" si="37"/>
        <v>0</v>
      </c>
      <c r="AA84" s="61">
        <f t="shared" si="37"/>
        <v>0</v>
      </c>
      <c r="AB84" s="61">
        <f t="shared" si="37"/>
        <v>0</v>
      </c>
    </row>
    <row r="85" spans="1:28" s="10" customFormat="1" ht="40.5" customHeight="1" hidden="1">
      <c r="A85" s="33" t="s">
        <v>134</v>
      </c>
      <c r="B85" s="65" t="s">
        <v>150</v>
      </c>
      <c r="C85" s="76"/>
      <c r="D85" s="85">
        <f>C85+E85</f>
        <v>0</v>
      </c>
      <c r="E85" s="106">
        <f t="shared" si="33"/>
        <v>0</v>
      </c>
      <c r="F85" s="36"/>
      <c r="G85" s="36"/>
      <c r="H85" s="36"/>
      <c r="I85" s="36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</row>
    <row r="86" spans="1:28" s="10" customFormat="1" ht="112.5" hidden="1">
      <c r="A86" s="33" t="s">
        <v>115</v>
      </c>
      <c r="B86" s="65" t="s">
        <v>151</v>
      </c>
      <c r="C86" s="75">
        <f>C87+C89</f>
        <v>0</v>
      </c>
      <c r="D86" s="85">
        <f>D87+D89</f>
        <v>0</v>
      </c>
      <c r="E86" s="106">
        <f t="shared" si="33"/>
        <v>0</v>
      </c>
      <c r="F86" s="36">
        <f>F87+F89</f>
        <v>0</v>
      </c>
      <c r="G86" s="36">
        <f>G87+G89</f>
        <v>0</v>
      </c>
      <c r="H86" s="61">
        <f>H87+H89</f>
        <v>0</v>
      </c>
      <c r="I86" s="61">
        <f>I87+I89</f>
        <v>0</v>
      </c>
      <c r="J86" s="61">
        <f aca="true" t="shared" si="38" ref="J86:AB86">J87+J89</f>
        <v>0</v>
      </c>
      <c r="K86" s="61">
        <f t="shared" si="38"/>
        <v>0</v>
      </c>
      <c r="L86" s="61">
        <f t="shared" si="38"/>
        <v>0</v>
      </c>
      <c r="M86" s="61">
        <f t="shared" si="38"/>
        <v>0</v>
      </c>
      <c r="N86" s="61">
        <f t="shared" si="38"/>
        <v>0</v>
      </c>
      <c r="O86" s="61">
        <f t="shared" si="38"/>
        <v>0</v>
      </c>
      <c r="P86" s="61">
        <f t="shared" si="38"/>
        <v>0</v>
      </c>
      <c r="Q86" s="61">
        <f t="shared" si="38"/>
        <v>0</v>
      </c>
      <c r="R86" s="61">
        <f t="shared" si="38"/>
        <v>0</v>
      </c>
      <c r="S86" s="61">
        <f t="shared" si="38"/>
        <v>0</v>
      </c>
      <c r="T86" s="61">
        <f t="shared" si="38"/>
        <v>0</v>
      </c>
      <c r="U86" s="61">
        <f t="shared" si="38"/>
        <v>0</v>
      </c>
      <c r="V86" s="61">
        <f t="shared" si="38"/>
        <v>0</v>
      </c>
      <c r="W86" s="61">
        <f t="shared" si="38"/>
        <v>0</v>
      </c>
      <c r="X86" s="61">
        <f t="shared" si="38"/>
        <v>0</v>
      </c>
      <c r="Y86" s="61">
        <f t="shared" si="38"/>
        <v>0</v>
      </c>
      <c r="Z86" s="61">
        <f t="shared" si="38"/>
        <v>0</v>
      </c>
      <c r="AA86" s="61">
        <f t="shared" si="38"/>
        <v>0</v>
      </c>
      <c r="AB86" s="61">
        <f t="shared" si="38"/>
        <v>0</v>
      </c>
    </row>
    <row r="87" spans="1:28" s="10" customFormat="1" ht="37.5" hidden="1">
      <c r="A87" s="33" t="s">
        <v>152</v>
      </c>
      <c r="B87" s="65" t="s">
        <v>144</v>
      </c>
      <c r="C87" s="75">
        <f>C88</f>
        <v>0</v>
      </c>
      <c r="D87" s="85">
        <f aca="true" t="shared" si="39" ref="D87:AB87">D88</f>
        <v>0</v>
      </c>
      <c r="E87" s="106">
        <f t="shared" si="33"/>
        <v>0</v>
      </c>
      <c r="F87" s="36">
        <f t="shared" si="39"/>
        <v>0</v>
      </c>
      <c r="G87" s="36">
        <f t="shared" si="39"/>
        <v>0</v>
      </c>
      <c r="H87" s="61">
        <f t="shared" si="39"/>
        <v>0</v>
      </c>
      <c r="I87" s="61">
        <f t="shared" si="39"/>
        <v>0</v>
      </c>
      <c r="J87" s="61">
        <f t="shared" si="39"/>
        <v>0</v>
      </c>
      <c r="K87" s="61">
        <f t="shared" si="39"/>
        <v>0</v>
      </c>
      <c r="L87" s="61">
        <f t="shared" si="39"/>
        <v>0</v>
      </c>
      <c r="M87" s="61">
        <f t="shared" si="39"/>
        <v>0</v>
      </c>
      <c r="N87" s="61">
        <f t="shared" si="39"/>
        <v>0</v>
      </c>
      <c r="O87" s="61">
        <f t="shared" si="39"/>
        <v>0</v>
      </c>
      <c r="P87" s="61">
        <f t="shared" si="39"/>
        <v>0</v>
      </c>
      <c r="Q87" s="61">
        <f t="shared" si="39"/>
        <v>0</v>
      </c>
      <c r="R87" s="61">
        <f t="shared" si="39"/>
        <v>0</v>
      </c>
      <c r="S87" s="61">
        <f t="shared" si="39"/>
        <v>0</v>
      </c>
      <c r="T87" s="61">
        <f t="shared" si="39"/>
        <v>0</v>
      </c>
      <c r="U87" s="61">
        <f t="shared" si="39"/>
        <v>0</v>
      </c>
      <c r="V87" s="61">
        <f t="shared" si="39"/>
        <v>0</v>
      </c>
      <c r="W87" s="61">
        <f t="shared" si="39"/>
        <v>0</v>
      </c>
      <c r="X87" s="61">
        <f t="shared" si="39"/>
        <v>0</v>
      </c>
      <c r="Y87" s="61">
        <f t="shared" si="39"/>
        <v>0</v>
      </c>
      <c r="Z87" s="61">
        <f t="shared" si="39"/>
        <v>0</v>
      </c>
      <c r="AA87" s="61">
        <f t="shared" si="39"/>
        <v>0</v>
      </c>
      <c r="AB87" s="61">
        <f t="shared" si="39"/>
        <v>0</v>
      </c>
    </row>
    <row r="88" spans="1:28" s="10" customFormat="1" ht="56.25" hidden="1">
      <c r="A88" s="33" t="s">
        <v>153</v>
      </c>
      <c r="B88" s="65" t="s">
        <v>146</v>
      </c>
      <c r="C88" s="76"/>
      <c r="D88" s="85">
        <f>C88+E88</f>
        <v>0</v>
      </c>
      <c r="E88" s="106">
        <f t="shared" si="33"/>
        <v>0</v>
      </c>
      <c r="F88" s="36"/>
      <c r="G88" s="36"/>
      <c r="H88" s="36"/>
      <c r="I88" s="36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</row>
    <row r="89" spans="1:28" s="10" customFormat="1" ht="37.5" hidden="1">
      <c r="A89" s="33" t="s">
        <v>154</v>
      </c>
      <c r="B89" s="65" t="s">
        <v>148</v>
      </c>
      <c r="C89" s="75">
        <f>C90</f>
        <v>0</v>
      </c>
      <c r="D89" s="85">
        <f aca="true" t="shared" si="40" ref="D89:AB89">D90</f>
        <v>0</v>
      </c>
      <c r="E89" s="106">
        <f t="shared" si="33"/>
        <v>0</v>
      </c>
      <c r="F89" s="36">
        <f t="shared" si="40"/>
        <v>0</v>
      </c>
      <c r="G89" s="36">
        <f t="shared" si="40"/>
        <v>0</v>
      </c>
      <c r="H89" s="61">
        <f t="shared" si="40"/>
        <v>0</v>
      </c>
      <c r="I89" s="61">
        <f t="shared" si="40"/>
        <v>0</v>
      </c>
      <c r="J89" s="61">
        <f t="shared" si="40"/>
        <v>0</v>
      </c>
      <c r="K89" s="61">
        <f t="shared" si="40"/>
        <v>0</v>
      </c>
      <c r="L89" s="61">
        <f t="shared" si="40"/>
        <v>0</v>
      </c>
      <c r="M89" s="61">
        <f t="shared" si="40"/>
        <v>0</v>
      </c>
      <c r="N89" s="61">
        <f t="shared" si="40"/>
        <v>0</v>
      </c>
      <c r="O89" s="61">
        <f t="shared" si="40"/>
        <v>0</v>
      </c>
      <c r="P89" s="61">
        <f t="shared" si="40"/>
        <v>0</v>
      </c>
      <c r="Q89" s="61">
        <f t="shared" si="40"/>
        <v>0</v>
      </c>
      <c r="R89" s="61">
        <f t="shared" si="40"/>
        <v>0</v>
      </c>
      <c r="S89" s="61">
        <f t="shared" si="40"/>
        <v>0</v>
      </c>
      <c r="T89" s="61">
        <f t="shared" si="40"/>
        <v>0</v>
      </c>
      <c r="U89" s="61">
        <f t="shared" si="40"/>
        <v>0</v>
      </c>
      <c r="V89" s="61">
        <f t="shared" si="40"/>
        <v>0</v>
      </c>
      <c r="W89" s="61">
        <f t="shared" si="40"/>
        <v>0</v>
      </c>
      <c r="X89" s="61">
        <f t="shared" si="40"/>
        <v>0</v>
      </c>
      <c r="Y89" s="61">
        <f t="shared" si="40"/>
        <v>0</v>
      </c>
      <c r="Z89" s="61">
        <f t="shared" si="40"/>
        <v>0</v>
      </c>
      <c r="AA89" s="61">
        <f t="shared" si="40"/>
        <v>0</v>
      </c>
      <c r="AB89" s="61">
        <f t="shared" si="40"/>
        <v>0</v>
      </c>
    </row>
    <row r="90" spans="1:28" s="10" customFormat="1" ht="40.5" customHeight="1" hidden="1">
      <c r="A90" s="33" t="s">
        <v>135</v>
      </c>
      <c r="B90" s="65" t="s">
        <v>150</v>
      </c>
      <c r="C90" s="76"/>
      <c r="D90" s="85">
        <f>C90+E90</f>
        <v>0</v>
      </c>
      <c r="E90" s="106">
        <f t="shared" si="33"/>
        <v>0</v>
      </c>
      <c r="F90" s="36"/>
      <c r="G90" s="36"/>
      <c r="H90" s="36"/>
      <c r="I90" s="36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</row>
    <row r="91" spans="1:28" s="10" customFormat="1" ht="37.5" hidden="1">
      <c r="A91" s="33" t="s">
        <v>158</v>
      </c>
      <c r="B91" s="65" t="s">
        <v>157</v>
      </c>
      <c r="C91" s="75">
        <f>C92</f>
        <v>0</v>
      </c>
      <c r="D91" s="85">
        <f aca="true" t="shared" si="41" ref="D91:AB91">D92</f>
        <v>0</v>
      </c>
      <c r="E91" s="106">
        <f t="shared" si="33"/>
        <v>0</v>
      </c>
      <c r="F91" s="36">
        <f t="shared" si="41"/>
        <v>0</v>
      </c>
      <c r="G91" s="36">
        <f t="shared" si="41"/>
        <v>0</v>
      </c>
      <c r="H91" s="61">
        <f t="shared" si="41"/>
        <v>0</v>
      </c>
      <c r="I91" s="61">
        <f t="shared" si="41"/>
        <v>0</v>
      </c>
      <c r="J91" s="61">
        <f t="shared" si="41"/>
        <v>0</v>
      </c>
      <c r="K91" s="61">
        <f t="shared" si="41"/>
        <v>0</v>
      </c>
      <c r="L91" s="61">
        <f t="shared" si="41"/>
        <v>0</v>
      </c>
      <c r="M91" s="61">
        <f t="shared" si="41"/>
        <v>0</v>
      </c>
      <c r="N91" s="61">
        <f t="shared" si="41"/>
        <v>0</v>
      </c>
      <c r="O91" s="61">
        <f t="shared" si="41"/>
        <v>0</v>
      </c>
      <c r="P91" s="61">
        <f t="shared" si="41"/>
        <v>0</v>
      </c>
      <c r="Q91" s="61">
        <f t="shared" si="41"/>
        <v>0</v>
      </c>
      <c r="R91" s="61">
        <f t="shared" si="41"/>
        <v>0</v>
      </c>
      <c r="S91" s="61">
        <f t="shared" si="41"/>
        <v>0</v>
      </c>
      <c r="T91" s="61">
        <f t="shared" si="41"/>
        <v>0</v>
      </c>
      <c r="U91" s="61">
        <f t="shared" si="41"/>
        <v>0</v>
      </c>
      <c r="V91" s="61">
        <f t="shared" si="41"/>
        <v>0</v>
      </c>
      <c r="W91" s="61">
        <f t="shared" si="41"/>
        <v>0</v>
      </c>
      <c r="X91" s="61">
        <f t="shared" si="41"/>
        <v>0</v>
      </c>
      <c r="Y91" s="61">
        <f t="shared" si="41"/>
        <v>0</v>
      </c>
      <c r="Z91" s="61">
        <f t="shared" si="41"/>
        <v>0</v>
      </c>
      <c r="AA91" s="61">
        <f t="shared" si="41"/>
        <v>0</v>
      </c>
      <c r="AB91" s="61">
        <f t="shared" si="41"/>
        <v>0</v>
      </c>
    </row>
    <row r="92" spans="1:28" s="10" customFormat="1" ht="37.5" hidden="1">
      <c r="A92" s="33" t="s">
        <v>137</v>
      </c>
      <c r="B92" s="65" t="s">
        <v>159</v>
      </c>
      <c r="C92" s="76"/>
      <c r="D92" s="85">
        <f>C92+E92</f>
        <v>0</v>
      </c>
      <c r="E92" s="106">
        <f t="shared" si="33"/>
        <v>0</v>
      </c>
      <c r="F92" s="36"/>
      <c r="G92" s="36"/>
      <c r="H92" s="36"/>
      <c r="I92" s="36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</row>
    <row r="93" spans="1:28" s="10" customFormat="1" ht="74.25" customHeight="1" hidden="1">
      <c r="A93" s="34" t="s">
        <v>136</v>
      </c>
      <c r="B93" s="53" t="s">
        <v>160</v>
      </c>
      <c r="C93" s="76"/>
      <c r="D93" s="85">
        <f>C93+E93</f>
        <v>0</v>
      </c>
      <c r="E93" s="106">
        <f t="shared" si="33"/>
        <v>0</v>
      </c>
      <c r="F93" s="36"/>
      <c r="G93" s="36"/>
      <c r="H93" s="36"/>
      <c r="I93" s="36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</row>
    <row r="94" spans="1:28" s="10" customFormat="1" ht="18.75" hidden="1">
      <c r="A94" s="33" t="s">
        <v>119</v>
      </c>
      <c r="B94" s="13" t="s">
        <v>120</v>
      </c>
      <c r="C94" s="76" t="e">
        <f>C96-C95</f>
        <v>#REF!</v>
      </c>
      <c r="D94" s="85">
        <f>D96-D95</f>
        <v>0</v>
      </c>
      <c r="E94" s="106">
        <f t="shared" si="33"/>
        <v>-282176</v>
      </c>
      <c r="F94" s="36">
        <f>F96-F95</f>
        <v>-282176</v>
      </c>
      <c r="G94" s="36">
        <f>G96-G95</f>
        <v>0</v>
      </c>
      <c r="H94" s="36"/>
      <c r="I94" s="36"/>
      <c r="J94" s="61">
        <f aca="true" t="shared" si="42" ref="J94:AB94">J96-J95</f>
        <v>0</v>
      </c>
      <c r="K94" s="61">
        <f t="shared" si="42"/>
        <v>0</v>
      </c>
      <c r="L94" s="61">
        <f t="shared" si="42"/>
        <v>0</v>
      </c>
      <c r="M94" s="61">
        <f t="shared" si="42"/>
        <v>0</v>
      </c>
      <c r="N94" s="61">
        <f t="shared" si="42"/>
        <v>0</v>
      </c>
      <c r="O94" s="61">
        <f t="shared" si="42"/>
        <v>0</v>
      </c>
      <c r="P94" s="61">
        <f t="shared" si="42"/>
        <v>0</v>
      </c>
      <c r="Q94" s="61">
        <f t="shared" si="42"/>
        <v>0</v>
      </c>
      <c r="R94" s="61">
        <f t="shared" si="42"/>
        <v>0</v>
      </c>
      <c r="S94" s="61">
        <f t="shared" si="42"/>
        <v>0</v>
      </c>
      <c r="T94" s="61">
        <f t="shared" si="42"/>
        <v>0</v>
      </c>
      <c r="U94" s="61">
        <f t="shared" si="42"/>
        <v>0</v>
      </c>
      <c r="V94" s="61">
        <f t="shared" si="42"/>
        <v>0</v>
      </c>
      <c r="W94" s="61">
        <f t="shared" si="42"/>
        <v>0</v>
      </c>
      <c r="X94" s="61">
        <f t="shared" si="42"/>
        <v>0</v>
      </c>
      <c r="Y94" s="61">
        <f t="shared" si="42"/>
        <v>0</v>
      </c>
      <c r="Z94" s="61">
        <f t="shared" si="42"/>
        <v>0</v>
      </c>
      <c r="AA94" s="61">
        <f t="shared" si="42"/>
        <v>0</v>
      </c>
      <c r="AB94" s="61">
        <f t="shared" si="42"/>
        <v>0</v>
      </c>
    </row>
    <row r="95" spans="1:28" s="10" customFormat="1" ht="37.5" hidden="1">
      <c r="A95" s="33" t="s">
        <v>138</v>
      </c>
      <c r="B95" s="65" t="s">
        <v>155</v>
      </c>
      <c r="C95" s="76" t="e">
        <f>C93+C91+C81+C26+C11</f>
        <v>#REF!</v>
      </c>
      <c r="D95" s="85">
        <f>D93+D91+D81-D26+D11</f>
        <v>282176</v>
      </c>
      <c r="E95" s="111">
        <f aca="true" t="shared" si="43" ref="E95:AB95">E93+E91+E81-E26+E11</f>
        <v>282176</v>
      </c>
      <c r="F95" s="85">
        <f t="shared" si="43"/>
        <v>282176</v>
      </c>
      <c r="G95" s="85">
        <f t="shared" si="43"/>
        <v>0</v>
      </c>
      <c r="H95" s="85">
        <f t="shared" si="43"/>
        <v>0</v>
      </c>
      <c r="I95" s="85">
        <f t="shared" si="43"/>
        <v>0</v>
      </c>
      <c r="J95" s="85">
        <f t="shared" si="43"/>
        <v>0</v>
      </c>
      <c r="K95" s="85">
        <f t="shared" si="43"/>
        <v>0</v>
      </c>
      <c r="L95" s="85">
        <f t="shared" si="43"/>
        <v>0</v>
      </c>
      <c r="M95" s="85">
        <f t="shared" si="43"/>
        <v>0</v>
      </c>
      <c r="N95" s="85">
        <f t="shared" si="43"/>
        <v>0</v>
      </c>
      <c r="O95" s="85">
        <f t="shared" si="43"/>
        <v>0</v>
      </c>
      <c r="P95" s="85">
        <f t="shared" si="43"/>
        <v>0</v>
      </c>
      <c r="Q95" s="85">
        <f t="shared" si="43"/>
        <v>0</v>
      </c>
      <c r="R95" s="85">
        <f t="shared" si="43"/>
        <v>0</v>
      </c>
      <c r="S95" s="85">
        <f t="shared" si="43"/>
        <v>0</v>
      </c>
      <c r="T95" s="85">
        <f t="shared" si="43"/>
        <v>0</v>
      </c>
      <c r="U95" s="85">
        <f t="shared" si="43"/>
        <v>0</v>
      </c>
      <c r="V95" s="85">
        <f t="shared" si="43"/>
        <v>0</v>
      </c>
      <c r="W95" s="85">
        <f t="shared" si="43"/>
        <v>0</v>
      </c>
      <c r="X95" s="85">
        <f t="shared" si="43"/>
        <v>0</v>
      </c>
      <c r="Y95" s="85">
        <f t="shared" si="43"/>
        <v>0</v>
      </c>
      <c r="Z95" s="85">
        <f t="shared" si="43"/>
        <v>0</v>
      </c>
      <c r="AA95" s="85">
        <f t="shared" si="43"/>
        <v>0</v>
      </c>
      <c r="AB95" s="85">
        <f t="shared" si="43"/>
        <v>0</v>
      </c>
    </row>
    <row r="96" spans="1:28" s="10" customFormat="1" ht="37.5" hidden="1">
      <c r="A96" s="33" t="s">
        <v>139</v>
      </c>
      <c r="B96" s="65" t="s">
        <v>156</v>
      </c>
      <c r="C96" s="76">
        <f>C86+C77+C25</f>
        <v>0</v>
      </c>
      <c r="D96" s="85">
        <f>D86+D77+D25</f>
        <v>282176</v>
      </c>
      <c r="E96" s="106">
        <f t="shared" si="33"/>
        <v>282176</v>
      </c>
      <c r="F96" s="61">
        <f>F86+F77+F25</f>
        <v>0</v>
      </c>
      <c r="G96" s="61">
        <f>G86+G77+G25</f>
        <v>0</v>
      </c>
      <c r="H96" s="61">
        <f>H86+H77+H25</f>
        <v>164722</v>
      </c>
      <c r="I96" s="61">
        <f>I86+I77+I25</f>
        <v>117454</v>
      </c>
      <c r="J96" s="61">
        <f aca="true" t="shared" si="44" ref="J96:AB96">J86+J77+J25</f>
        <v>0</v>
      </c>
      <c r="K96" s="61">
        <f t="shared" si="44"/>
        <v>0</v>
      </c>
      <c r="L96" s="61">
        <f t="shared" si="44"/>
        <v>0</v>
      </c>
      <c r="M96" s="61">
        <f t="shared" si="44"/>
        <v>0</v>
      </c>
      <c r="N96" s="61">
        <f t="shared" si="44"/>
        <v>0</v>
      </c>
      <c r="O96" s="61">
        <f t="shared" si="44"/>
        <v>0</v>
      </c>
      <c r="P96" s="61">
        <f t="shared" si="44"/>
        <v>0</v>
      </c>
      <c r="Q96" s="61">
        <f t="shared" si="44"/>
        <v>0</v>
      </c>
      <c r="R96" s="61">
        <f t="shared" si="44"/>
        <v>0</v>
      </c>
      <c r="S96" s="61">
        <f t="shared" si="44"/>
        <v>0</v>
      </c>
      <c r="T96" s="61">
        <f t="shared" si="44"/>
        <v>0</v>
      </c>
      <c r="U96" s="61">
        <f t="shared" si="44"/>
        <v>0</v>
      </c>
      <c r="V96" s="61">
        <f t="shared" si="44"/>
        <v>0</v>
      </c>
      <c r="W96" s="61">
        <f t="shared" si="44"/>
        <v>0</v>
      </c>
      <c r="X96" s="61">
        <f t="shared" si="44"/>
        <v>0</v>
      </c>
      <c r="Y96" s="61">
        <f t="shared" si="44"/>
        <v>0</v>
      </c>
      <c r="Z96" s="61">
        <f t="shared" si="44"/>
        <v>0</v>
      </c>
      <c r="AA96" s="61">
        <f t="shared" si="44"/>
        <v>0</v>
      </c>
      <c r="AB96" s="61">
        <f t="shared" si="44"/>
        <v>0</v>
      </c>
    </row>
    <row r="97" spans="1:28" s="10" customFormat="1" ht="20.25" hidden="1" thickBot="1">
      <c r="A97" s="113" t="s">
        <v>94</v>
      </c>
      <c r="B97" s="114"/>
      <c r="C97" s="77" t="e">
        <f>C91+C93+C94+C80</f>
        <v>#REF!</v>
      </c>
      <c r="D97" s="86">
        <f>D91+D93+D94+D80</f>
        <v>0</v>
      </c>
      <c r="E97" s="112">
        <f t="shared" si="33"/>
        <v>-282176</v>
      </c>
      <c r="F97" s="77">
        <f>F91+F93+F94+F80</f>
        <v>-282176</v>
      </c>
      <c r="G97" s="77">
        <f>G91+G93+G94+G80</f>
        <v>0</v>
      </c>
      <c r="H97" s="77">
        <f>H91+H93+H94+H80</f>
        <v>0</v>
      </c>
      <c r="I97" s="77">
        <f>I91+I93+I94+I80</f>
        <v>0</v>
      </c>
      <c r="J97" s="77">
        <f aca="true" t="shared" si="45" ref="J97:AB97">J91+J93+J94+J80</f>
        <v>0</v>
      </c>
      <c r="K97" s="77">
        <f t="shared" si="45"/>
        <v>0</v>
      </c>
      <c r="L97" s="77">
        <f t="shared" si="45"/>
        <v>0</v>
      </c>
      <c r="M97" s="77">
        <f t="shared" si="45"/>
        <v>0</v>
      </c>
      <c r="N97" s="77">
        <f t="shared" si="45"/>
        <v>0</v>
      </c>
      <c r="O97" s="77">
        <f t="shared" si="45"/>
        <v>0</v>
      </c>
      <c r="P97" s="77">
        <f t="shared" si="45"/>
        <v>0</v>
      </c>
      <c r="Q97" s="77">
        <f t="shared" si="45"/>
        <v>0</v>
      </c>
      <c r="R97" s="77">
        <f t="shared" si="45"/>
        <v>0</v>
      </c>
      <c r="S97" s="77">
        <f t="shared" si="45"/>
        <v>0</v>
      </c>
      <c r="T97" s="77">
        <f t="shared" si="45"/>
        <v>0</v>
      </c>
      <c r="U97" s="77">
        <f t="shared" si="45"/>
        <v>0</v>
      </c>
      <c r="V97" s="77">
        <f t="shared" si="45"/>
        <v>0</v>
      </c>
      <c r="W97" s="77">
        <f t="shared" si="45"/>
        <v>0</v>
      </c>
      <c r="X97" s="77">
        <f t="shared" si="45"/>
        <v>0</v>
      </c>
      <c r="Y97" s="77">
        <f t="shared" si="45"/>
        <v>0</v>
      </c>
      <c r="Z97" s="77">
        <f t="shared" si="45"/>
        <v>0</v>
      </c>
      <c r="AA97" s="77">
        <f t="shared" si="45"/>
        <v>0</v>
      </c>
      <c r="AB97" s="77">
        <f t="shared" si="45"/>
        <v>0</v>
      </c>
    </row>
    <row r="98" spans="3:28" s="10" customFormat="1" ht="18.75" hidden="1"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</row>
    <row r="99" spans="3:28" s="10" customFormat="1" ht="18.75" hidden="1"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</row>
    <row r="100" spans="3:28" s="10" customFormat="1" ht="18.75" hidden="1"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</row>
    <row r="101" spans="1:28" s="10" customFormat="1" ht="18.75" hidden="1">
      <c r="A101" s="14"/>
      <c r="B101" s="15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</row>
    <row r="102" spans="1:28" s="10" customFormat="1" ht="18.75">
      <c r="A102" s="14"/>
      <c r="B102" s="15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</row>
    <row r="103" spans="3:28" s="10" customFormat="1" ht="18.75"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</row>
    <row r="104" spans="3:28" s="10" customFormat="1" ht="18.75"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</row>
    <row r="105" spans="1:28" s="10" customFormat="1" ht="18.75">
      <c r="A105" s="14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</row>
    <row r="106" spans="3:28" s="10" customFormat="1" ht="18.75"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</row>
    <row r="107" spans="3:28" s="10" customFormat="1" ht="18.75"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3:28" s="10" customFormat="1" ht="18.75"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3:28" s="10" customFormat="1" ht="18.75"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3:28" s="10" customFormat="1" ht="18.75"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</row>
    <row r="111" spans="3:28" s="10" customFormat="1" ht="18.75"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3:28" s="10" customFormat="1" ht="18.75"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3:28" s="10" customFormat="1" ht="18.75"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</row>
    <row r="114" spans="3:28" s="10" customFormat="1" ht="18.75"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</row>
    <row r="115" spans="3:28" s="10" customFormat="1" ht="18.75"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</row>
    <row r="116" spans="3:28" s="10" customFormat="1" ht="18.75"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3:28" s="10" customFormat="1" ht="18.75"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3:28" s="10" customFormat="1" ht="18.75"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3:28" s="10" customFormat="1" ht="18.75"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3:28" s="10" customFormat="1" ht="18.75"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</row>
    <row r="121" spans="3:28" s="10" customFormat="1" ht="18.75"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</row>
    <row r="122" spans="3:28" s="10" customFormat="1" ht="18.75"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</row>
    <row r="123" spans="3:28" s="10" customFormat="1" ht="18.75"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</row>
    <row r="124" spans="3:28" s="10" customFormat="1" ht="18.75"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</row>
    <row r="125" spans="3:28" s="10" customFormat="1" ht="18.75"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</row>
    <row r="126" spans="3:28" s="10" customFormat="1" ht="18.75"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</row>
    <row r="127" spans="3:28" s="10" customFormat="1" ht="18.75"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</row>
    <row r="128" spans="3:28" s="10" customFormat="1" ht="18.75"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</row>
    <row r="129" spans="3:28" s="10" customFormat="1" ht="18.75"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</row>
    <row r="130" spans="3:28" s="10" customFormat="1" ht="18.75"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</row>
    <row r="131" spans="3:28" s="10" customFormat="1" ht="18.75"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</row>
    <row r="132" spans="3:28" s="10" customFormat="1" ht="18.75"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</row>
    <row r="133" spans="3:28" s="10" customFormat="1" ht="18.75"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</row>
    <row r="134" spans="3:28" s="10" customFormat="1" ht="18.75"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</row>
    <row r="135" spans="3:28" s="10" customFormat="1" ht="18.75"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</row>
    <row r="136" spans="3:28" s="10" customFormat="1" ht="18.75"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</row>
    <row r="137" spans="3:28" s="10" customFormat="1" ht="18.75"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</row>
    <row r="138" spans="3:28" s="10" customFormat="1" ht="18.75"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</row>
    <row r="139" spans="3:28" s="10" customFormat="1" ht="18.75"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</row>
    <row r="140" spans="3:28" s="10" customFormat="1" ht="18.75"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</row>
    <row r="141" spans="3:28" s="10" customFormat="1" ht="18.75"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</row>
    <row r="142" spans="3:28" s="10" customFormat="1" ht="18.75"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</row>
    <row r="143" spans="3:28" s="10" customFormat="1" ht="18.75"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</row>
    <row r="144" spans="3:28" s="10" customFormat="1" ht="18.75"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</row>
    <row r="145" spans="3:28" s="10" customFormat="1" ht="18.75"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</row>
    <row r="146" spans="3:28" s="10" customFormat="1" ht="18.75"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</row>
    <row r="147" spans="3:28" s="10" customFormat="1" ht="18.75"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</row>
    <row r="148" spans="3:28" s="10" customFormat="1" ht="18.75"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</row>
    <row r="149" spans="3:28" s="10" customFormat="1" ht="18.75"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</row>
    <row r="150" spans="3:28" s="10" customFormat="1" ht="18.75"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</row>
    <row r="151" spans="3:28" s="10" customFormat="1" ht="18.75"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</row>
    <row r="152" spans="3:28" s="10" customFormat="1" ht="18.75"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</row>
    <row r="153" spans="3:28" s="10" customFormat="1" ht="18.75"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</row>
    <row r="154" spans="3:28" s="10" customFormat="1" ht="18.75"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</row>
    <row r="155" spans="3:28" s="10" customFormat="1" ht="18.75"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</row>
    <row r="156" spans="3:28" s="10" customFormat="1" ht="18.75"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</row>
    <row r="157" spans="3:28" s="10" customFormat="1" ht="18.75"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</row>
    <row r="158" spans="3:28" s="10" customFormat="1" ht="18.75"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</row>
    <row r="159" spans="3:28" s="10" customFormat="1" ht="18.75"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</row>
    <row r="160" spans="3:28" s="10" customFormat="1" ht="18.75"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</row>
    <row r="161" spans="3:28" s="10" customFormat="1" ht="18.75"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</row>
    <row r="162" spans="3:28" s="10" customFormat="1" ht="18.75"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</row>
    <row r="163" spans="3:28" s="10" customFormat="1" ht="18.75"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</row>
    <row r="164" spans="3:28" s="10" customFormat="1" ht="18.75"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</row>
    <row r="165" spans="3:28" s="10" customFormat="1" ht="18.75"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</row>
    <row r="166" spans="3:28" s="10" customFormat="1" ht="18.75"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</row>
    <row r="167" spans="3:28" s="10" customFormat="1" ht="18.75"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</row>
    <row r="168" spans="3:28" s="10" customFormat="1" ht="18.75"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</row>
    <row r="169" spans="3:28" s="10" customFormat="1" ht="18.75"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</row>
    <row r="170" spans="3:28" s="10" customFormat="1" ht="18.75"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</row>
    <row r="171" spans="3:28" s="10" customFormat="1" ht="18.75"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</row>
    <row r="172" spans="3:28" s="10" customFormat="1" ht="18.75"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</row>
    <row r="173" spans="3:28" s="10" customFormat="1" ht="18.75"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</row>
    <row r="174" spans="3:28" s="10" customFormat="1" ht="18.75"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</row>
    <row r="175" spans="3:28" s="10" customFormat="1" ht="18.75"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</row>
    <row r="176" spans="3:28" s="10" customFormat="1" ht="18.75"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</row>
    <row r="177" spans="3:28" s="10" customFormat="1" ht="18.75"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</row>
    <row r="178" spans="3:28" s="10" customFormat="1" ht="18.75"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</row>
    <row r="179" spans="3:28" s="10" customFormat="1" ht="18.75"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</row>
    <row r="180" spans="3:28" s="10" customFormat="1" ht="18.75"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</row>
    <row r="181" spans="3:28" s="10" customFormat="1" ht="18.75"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</row>
    <row r="182" spans="3:28" s="10" customFormat="1" ht="18.75"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</row>
    <row r="183" spans="3:28" s="10" customFormat="1" ht="18.75"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</row>
    <row r="184" spans="3:28" s="10" customFormat="1" ht="18.75"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</row>
    <row r="185" spans="3:28" s="10" customFormat="1" ht="18.75"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</row>
    <row r="186" spans="3:28" s="10" customFormat="1" ht="18.75"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</row>
    <row r="187" spans="3:28" s="10" customFormat="1" ht="18.75"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</row>
    <row r="188" spans="3:28" s="10" customFormat="1" ht="18.75"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</row>
    <row r="189" spans="3:28" s="10" customFormat="1" ht="18.75"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</row>
    <row r="190" spans="3:28" s="10" customFormat="1" ht="18.75"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</row>
    <row r="191" spans="3:28" s="10" customFormat="1" ht="18.75"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</row>
    <row r="192" spans="3:28" s="10" customFormat="1" ht="18.75"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</row>
    <row r="193" spans="3:28" s="10" customFormat="1" ht="18.75"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</row>
    <row r="194" spans="3:28" s="10" customFormat="1" ht="18.75"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</row>
    <row r="195" spans="3:28" s="10" customFormat="1" ht="18.75"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</row>
    <row r="196" spans="3:28" s="10" customFormat="1" ht="18.75"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</row>
    <row r="197" spans="3:28" s="10" customFormat="1" ht="18.75"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</row>
    <row r="198" spans="3:28" s="10" customFormat="1" ht="18.75"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</row>
    <row r="199" spans="3:28" s="10" customFormat="1" ht="18.75"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</row>
    <row r="200" spans="3:28" s="10" customFormat="1" ht="18.75"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</row>
    <row r="201" spans="3:28" s="10" customFormat="1" ht="18.75"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</row>
    <row r="202" spans="3:28" s="10" customFormat="1" ht="18.75"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</row>
    <row r="203" spans="3:28" s="10" customFormat="1" ht="18.75"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</row>
    <row r="204" spans="3:28" s="10" customFormat="1" ht="18.75"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</row>
    <row r="205" spans="3:28" s="10" customFormat="1" ht="18.75"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</row>
    <row r="206" spans="3:28" s="10" customFormat="1" ht="18.75"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</row>
    <row r="207" spans="3:28" s="10" customFormat="1" ht="18.75"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</row>
    <row r="208" spans="3:28" s="10" customFormat="1" ht="18.75"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</row>
    <row r="209" spans="3:28" s="10" customFormat="1" ht="18.75"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</row>
    <row r="210" spans="3:28" s="10" customFormat="1" ht="18.75"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</row>
    <row r="211" spans="3:28" s="10" customFormat="1" ht="18.75"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</row>
    <row r="212" spans="3:28" s="10" customFormat="1" ht="18.75"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</row>
    <row r="213" spans="3:28" s="10" customFormat="1" ht="18.75"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</row>
    <row r="214" spans="3:28" s="10" customFormat="1" ht="18.75"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</row>
    <row r="215" spans="3:28" s="10" customFormat="1" ht="18.75"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</row>
    <row r="216" spans="3:28" s="10" customFormat="1" ht="18.75"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</row>
    <row r="217" spans="3:28" s="10" customFormat="1" ht="18.75"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</row>
    <row r="218" spans="3:28" s="10" customFormat="1" ht="18.75"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</row>
    <row r="219" spans="3:28" s="10" customFormat="1" ht="18.75"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</row>
    <row r="220" spans="3:28" s="10" customFormat="1" ht="18.75"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</row>
    <row r="221" spans="3:28" s="10" customFormat="1" ht="18.75"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</row>
    <row r="222" spans="3:28" s="10" customFormat="1" ht="18.75"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</row>
    <row r="223" spans="3:28" s="10" customFormat="1" ht="18.75"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</row>
    <row r="224" spans="3:28" s="10" customFormat="1" ht="18.75"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</row>
    <row r="225" spans="3:28" s="10" customFormat="1" ht="18.75"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</row>
    <row r="226" spans="3:28" s="10" customFormat="1" ht="18.75"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</row>
    <row r="227" spans="3:28" s="10" customFormat="1" ht="18.75"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</row>
    <row r="228" spans="3:28" s="10" customFormat="1" ht="18.75"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</row>
    <row r="229" spans="3:28" s="10" customFormat="1" ht="18.75"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</row>
    <row r="230" spans="3:28" s="10" customFormat="1" ht="18.75"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</row>
    <row r="231" spans="3:28" s="10" customFormat="1" ht="18.75"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</row>
    <row r="232" spans="3:28" s="10" customFormat="1" ht="18.75"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</row>
    <row r="233" spans="3:28" s="10" customFormat="1" ht="18.75"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</row>
    <row r="234" spans="3:28" s="10" customFormat="1" ht="18.75"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</row>
    <row r="235" spans="3:28" s="10" customFormat="1" ht="18.75"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</row>
    <row r="236" spans="3:28" s="10" customFormat="1" ht="18.75"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</row>
    <row r="237" spans="3:28" s="10" customFormat="1" ht="18.75"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</row>
    <row r="238" spans="3:28" s="10" customFormat="1" ht="18.75"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</row>
    <row r="239" spans="3:28" s="10" customFormat="1" ht="18.75"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</row>
    <row r="240" spans="3:28" s="10" customFormat="1" ht="18.75"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</row>
    <row r="241" spans="3:28" s="10" customFormat="1" ht="18.75"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</row>
    <row r="242" spans="3:28" s="10" customFormat="1" ht="18.75"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</row>
    <row r="243" spans="3:28" s="10" customFormat="1" ht="18.75"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</row>
    <row r="244" spans="3:28" s="10" customFormat="1" ht="18.75"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</row>
    <row r="245" spans="3:28" s="10" customFormat="1" ht="18.75"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</row>
    <row r="246" spans="3:28" s="10" customFormat="1" ht="18.75"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</row>
    <row r="247" spans="3:28" s="10" customFormat="1" ht="18.75"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</row>
    <row r="248" spans="3:28" s="10" customFormat="1" ht="18.75"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</row>
    <row r="249" spans="3:28" s="10" customFormat="1" ht="18.75"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</row>
    <row r="250" spans="3:28" s="10" customFormat="1" ht="18.75"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</row>
    <row r="251" spans="3:28" s="10" customFormat="1" ht="18.75"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</row>
    <row r="252" spans="3:28" s="10" customFormat="1" ht="18.75"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</row>
    <row r="253" spans="3:28" s="10" customFormat="1" ht="18.75"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</row>
    <row r="254" spans="3:28" s="10" customFormat="1" ht="18.75"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</row>
    <row r="255" spans="3:28" s="10" customFormat="1" ht="18.75"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</row>
    <row r="256" spans="3:28" s="10" customFormat="1" ht="18.75"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</row>
    <row r="257" spans="3:28" s="10" customFormat="1" ht="18.75"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</row>
    <row r="258" spans="3:28" s="10" customFormat="1" ht="18.75"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</row>
    <row r="259" spans="3:28" s="10" customFormat="1" ht="18.75"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</row>
    <row r="260" spans="3:28" s="10" customFormat="1" ht="18.75"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</row>
    <row r="261" spans="3:28" s="10" customFormat="1" ht="18.75"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</row>
  </sheetData>
  <mergeCells count="4">
    <mergeCell ref="A97:B97"/>
    <mergeCell ref="A6:C6"/>
    <mergeCell ref="B1:D1"/>
    <mergeCell ref="B2:D2"/>
  </mergeCells>
  <printOptions/>
  <pageMargins left="0.5905511811023623" right="0" top="0.5905511811023623" bottom="0.3937007874015748" header="0.5118110236220472" footer="0.31496062992125984"/>
  <pageSetup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f316k</dc:creator>
  <cp:keywords/>
  <dc:description/>
  <cp:lastModifiedBy>Sergey</cp:lastModifiedBy>
  <cp:lastPrinted>2006-11-20T09:48:57Z</cp:lastPrinted>
  <dcterms:created xsi:type="dcterms:W3CDTF">2004-11-28T14:17:07Z</dcterms:created>
  <dcterms:modified xsi:type="dcterms:W3CDTF">2006-11-24T07:38:36Z</dcterms:modified>
  <cp:category/>
  <cp:version/>
  <cp:contentType/>
  <cp:contentStatus/>
</cp:coreProperties>
</file>