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221" windowWidth="25155" windowHeight="13305" activeTab="1"/>
  </bookViews>
  <sheets>
    <sheet name="Лист1" sheetId="1" r:id="rId1"/>
    <sheet name="Лист2" sheetId="2" r:id="rId2"/>
  </sheets>
  <definedNames>
    <definedName name="_xlnm.Print_Area" localSheetId="0">'Лист1'!$A$1:$D$28</definedName>
    <definedName name="_xlnm.Print_Area" localSheetId="1">'Лист2'!$A$1:$M$15</definedName>
  </definedNames>
  <calcPr fullCalcOnLoad="1"/>
</workbook>
</file>

<file path=xl/sharedStrings.xml><?xml version="1.0" encoding="utf-8"?>
<sst xmlns="http://schemas.openxmlformats.org/spreadsheetml/2006/main" count="53" uniqueCount="50">
  <si>
    <t>№ п/п</t>
  </si>
  <si>
    <t>Таблица I</t>
  </si>
  <si>
    <t>Всего</t>
  </si>
  <si>
    <t>Разрешенное использование</t>
  </si>
  <si>
    <t>Адрес</t>
  </si>
  <si>
    <t>Год              стр-ва</t>
  </si>
  <si>
    <t>Кол-во этажей</t>
  </si>
  <si>
    <t>Кол-во квартир</t>
  </si>
  <si>
    <t>Общ. площ. жил. пом.</t>
  </si>
  <si>
    <t>Удельн. коэфф. зем. доли</t>
  </si>
  <si>
    <t>Нормат. площ. зем. участка</t>
  </si>
  <si>
    <t>Проектн. площадь</t>
  </si>
  <si>
    <t>Примечание</t>
  </si>
  <si>
    <t>Площадь территории межевания -</t>
  </si>
  <si>
    <t>Всего жилых домов</t>
  </si>
  <si>
    <t>Факт. показат. зем. доли</t>
  </si>
  <si>
    <t>Таблица II</t>
  </si>
  <si>
    <t>Показатели</t>
  </si>
  <si>
    <t>Норма обеспеченности   кв.м/чел.</t>
  </si>
  <si>
    <t>Нормативная площадь, кв.м</t>
  </si>
  <si>
    <t>на существующие жилые дома</t>
  </si>
  <si>
    <t>Площадка для игр детей дошкольного и младшего школьного возраста</t>
  </si>
  <si>
    <t>Площадка для отдыха взрослого населения</t>
  </si>
  <si>
    <t>Площадка для занятий физкультурой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</si>
  <si>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</si>
  <si>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</si>
  <si>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</si>
  <si>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</si>
  <si>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Зеленые насаждения</t>
  </si>
  <si>
    <t>ИТОГО</t>
  </si>
  <si>
    <t>Расчет количества проживающих выполняем по формуле:   Nж = Nкв х К</t>
  </si>
  <si>
    <r>
      <t xml:space="preserve">где:    </t>
    </r>
    <r>
      <rPr>
        <sz val="8"/>
        <rFont val="Times New Roman"/>
        <family val="1"/>
      </rPr>
      <t>N</t>
    </r>
    <r>
      <rPr>
        <vertAlign val="subscript"/>
        <sz val="8"/>
        <rFont val="Times New Roman"/>
        <family val="1"/>
      </rPr>
      <t>ж</t>
    </r>
    <r>
      <rPr>
        <i/>
        <sz val="8"/>
        <rFont val="Times New Roman"/>
        <family val="1"/>
      </rPr>
      <t xml:space="preserve"> - </t>
    </r>
    <r>
      <rPr>
        <sz val="8"/>
        <rFont val="Times New Roman"/>
        <family val="1"/>
      </rPr>
      <t>количество проживающих</t>
    </r>
  </si>
  <si>
    <r>
      <t>N</t>
    </r>
    <r>
      <rPr>
        <vertAlign val="subscript"/>
        <sz val="8"/>
        <rFont val="Times New Roman"/>
        <family val="1"/>
      </rPr>
      <t xml:space="preserve">кв </t>
    </r>
    <r>
      <rPr>
        <i/>
        <sz val="8"/>
        <rFont val="Times New Roman"/>
        <family val="1"/>
      </rPr>
      <t xml:space="preserve">- </t>
    </r>
    <r>
      <rPr>
        <sz val="8"/>
        <rFont val="Times New Roman"/>
        <family val="1"/>
      </rPr>
      <t>количество квартир</t>
    </r>
  </si>
  <si>
    <r>
      <t>К</t>
    </r>
    <r>
      <rPr>
        <i/>
        <sz val="8"/>
        <rFont val="Times New Roman"/>
        <family val="1"/>
      </rPr>
      <t xml:space="preserve"> – </t>
    </r>
    <r>
      <rPr>
        <sz val="8"/>
        <rFont val="Times New Roman"/>
        <family val="1"/>
      </rPr>
      <t>средний размер домохозяйства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(коэффициент семейственности)</t>
    </r>
  </si>
  <si>
    <t>Коэффициент семейственности – 2,7 (письмо Калининградстата исх.№1061/12-09 от 29.05.07г.)</t>
  </si>
  <si>
    <t>Население</t>
  </si>
  <si>
    <t>Образуемые земельные участки:</t>
  </si>
  <si>
    <t>под многоквартирный малоэтажный дом</t>
  </si>
  <si>
    <t>Всего образуемых земельных участков</t>
  </si>
  <si>
    <t>ул.Судостроительная, 27</t>
  </si>
  <si>
    <t>ул.Судостроительная, 29</t>
  </si>
  <si>
    <t>до45</t>
  </si>
  <si>
    <t>1958</t>
  </si>
  <si>
    <t>под гараж индивидуального пользования</t>
  </si>
  <si>
    <t>под проезд к гаражу инд. пользования</t>
  </si>
  <si>
    <t>под размещение объектов зоны</t>
  </si>
  <si>
    <t>общественно-жилого назначения</t>
  </si>
  <si>
    <t>Количество квартир – 16</t>
  </si>
  <si>
    <r>
      <t>N</t>
    </r>
    <r>
      <rPr>
        <vertAlign val="subscript"/>
        <sz val="8"/>
        <rFont val="Times New Roman"/>
        <family val="1"/>
      </rPr>
      <t>ж</t>
    </r>
    <r>
      <rPr>
        <sz val="8"/>
        <rFont val="Times New Roman"/>
        <family val="1"/>
      </rPr>
      <t xml:space="preserve"> = 16 х 2,7 = 44 (чел.)</t>
    </r>
  </si>
  <si>
    <r>
      <t xml:space="preserve">Расчетное количество проживающих составляет </t>
    </r>
    <r>
      <rPr>
        <b/>
        <sz val="8"/>
        <rFont val="Times New Roman"/>
        <family val="1"/>
      </rPr>
      <t xml:space="preserve"> 44 человека.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</si>
</sst>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  <numFmt numFmtId="167" formatCode="0.00;[Red]0.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1" fontId="7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justify" wrapText="1"/>
    </xf>
    <xf numFmtId="1" fontId="7" fillId="0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1" fontId="7" fillId="0" borderId="1" xfId="0" applyNumberFormat="1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2" fontId="4" fillId="0" borderId="3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justify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vertical="top" wrapText="1"/>
    </xf>
    <xf numFmtId="1" fontId="12" fillId="0" borderId="11" xfId="0" applyNumberFormat="1" applyFont="1" applyBorder="1" applyAlignment="1">
      <alignment horizontal="right" vertical="top" wrapText="1"/>
    </xf>
    <xf numFmtId="166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right" vertical="top" wrapText="1"/>
    </xf>
    <xf numFmtId="166" fontId="12" fillId="0" borderId="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" fontId="5" fillId="0" borderId="3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1" fontId="11" fillId="0" borderId="19" xfId="0" applyNumberFormat="1" applyFont="1" applyFill="1" applyBorder="1" applyAlignment="1">
      <alignment horizontal="center" vertical="justify" wrapText="1"/>
    </xf>
    <xf numFmtId="1" fontId="11" fillId="0" borderId="9" xfId="0" applyNumberFormat="1" applyFont="1" applyFill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justify" wrapText="1"/>
    </xf>
    <xf numFmtId="1" fontId="11" fillId="0" borderId="20" xfId="0" applyNumberFormat="1" applyFont="1" applyBorder="1" applyAlignment="1">
      <alignment horizontal="center" vertical="justify" wrapText="1"/>
    </xf>
    <xf numFmtId="1" fontId="11" fillId="0" borderId="3" xfId="0" applyNumberFormat="1" applyFont="1" applyBorder="1" applyAlignment="1">
      <alignment horizontal="center" vertical="justify" wrapText="1"/>
    </xf>
    <xf numFmtId="0" fontId="11" fillId="0" borderId="20" xfId="0" applyFont="1" applyBorder="1" applyAlignment="1">
      <alignment horizontal="center" vertical="justify" wrapText="1"/>
    </xf>
    <xf numFmtId="0" fontId="11" fillId="0" borderId="3" xfId="0" applyFont="1" applyBorder="1" applyAlignment="1">
      <alignment horizontal="center" vertical="justify" wrapText="1"/>
    </xf>
    <xf numFmtId="2" fontId="11" fillId="0" borderId="12" xfId="0" applyNumberFormat="1" applyFont="1" applyBorder="1" applyAlignment="1">
      <alignment horizontal="center" vertical="justify" wrapText="1"/>
    </xf>
    <xf numFmtId="2" fontId="11" fillId="0" borderId="13" xfId="0" applyNumberFormat="1" applyFont="1" applyBorder="1" applyAlignment="1">
      <alignment horizontal="center" vertical="justify" wrapText="1"/>
    </xf>
    <xf numFmtId="1" fontId="12" fillId="0" borderId="2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workbookViewId="0" topLeftCell="A1">
      <selection activeCell="J11" sqref="J11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22.875" style="0" customWidth="1"/>
    <col min="4" max="4" width="49.75390625" style="0" customWidth="1"/>
  </cols>
  <sheetData>
    <row r="3" spans="1:4" ht="12.75">
      <c r="A3" s="64" t="s">
        <v>16</v>
      </c>
      <c r="B3" s="64"/>
      <c r="C3" s="64"/>
      <c r="D3" s="64"/>
    </row>
    <row r="4" ht="13.5" thickBot="1"/>
    <row r="5" spans="1:4" ht="18" customHeight="1">
      <c r="A5" s="65" t="s">
        <v>0</v>
      </c>
      <c r="B5" s="68" t="s">
        <v>17</v>
      </c>
      <c r="C5" s="70" t="s">
        <v>18</v>
      </c>
      <c r="D5" s="29" t="s">
        <v>19</v>
      </c>
    </row>
    <row r="6" spans="1:4" ht="12" customHeight="1">
      <c r="A6" s="66"/>
      <c r="B6" s="69"/>
      <c r="C6" s="71"/>
      <c r="D6" s="72" t="s">
        <v>20</v>
      </c>
    </row>
    <row r="7" spans="1:4" ht="9" customHeight="1">
      <c r="A7" s="67"/>
      <c r="B7" s="69"/>
      <c r="C7" s="71"/>
      <c r="D7" s="73"/>
    </row>
    <row r="8" spans="1:4" s="33" customFormat="1" ht="18" customHeight="1">
      <c r="A8" s="30">
        <v>1</v>
      </c>
      <c r="B8" s="31">
        <v>2</v>
      </c>
      <c r="C8" s="31">
        <v>3</v>
      </c>
      <c r="D8" s="32">
        <v>4</v>
      </c>
    </row>
    <row r="9" spans="1:4" ht="30" customHeight="1">
      <c r="A9" s="34">
        <v>1</v>
      </c>
      <c r="B9" s="35" t="s">
        <v>35</v>
      </c>
      <c r="C9" s="36">
        <v>44</v>
      </c>
      <c r="D9" s="37"/>
    </row>
    <row r="10" spans="1:4" ht="34.5" customHeight="1">
      <c r="A10" s="34">
        <v>2</v>
      </c>
      <c r="B10" s="35" t="s">
        <v>21</v>
      </c>
      <c r="C10" s="38">
        <v>0.7</v>
      </c>
      <c r="D10" s="37">
        <f>C9*C10</f>
        <v>30.799999999999997</v>
      </c>
    </row>
    <row r="11" spans="1:4" ht="33" customHeight="1">
      <c r="A11" s="34">
        <v>3</v>
      </c>
      <c r="B11" s="35" t="s">
        <v>22</v>
      </c>
      <c r="C11" s="38">
        <v>0.1</v>
      </c>
      <c r="D11" s="37">
        <f>C9*C11</f>
        <v>4.4</v>
      </c>
    </row>
    <row r="12" spans="1:4" ht="18" customHeight="1">
      <c r="A12" s="34">
        <v>4</v>
      </c>
      <c r="B12" s="35" t="s">
        <v>23</v>
      </c>
      <c r="C12" s="38">
        <v>2</v>
      </c>
      <c r="D12" s="37">
        <f>C9*2</f>
        <v>88</v>
      </c>
    </row>
    <row r="13" spans="1:4" ht="18" customHeight="1">
      <c r="A13" s="34">
        <v>5</v>
      </c>
      <c r="B13" s="35" t="s">
        <v>24</v>
      </c>
      <c r="C13" s="39">
        <v>0.8</v>
      </c>
      <c r="D13" s="40">
        <f>C9*C13</f>
        <v>35.2</v>
      </c>
    </row>
    <row r="14" spans="1:4" ht="18" customHeight="1">
      <c r="A14" s="41">
        <v>6</v>
      </c>
      <c r="B14" s="42" t="s">
        <v>25</v>
      </c>
      <c r="C14" s="39"/>
      <c r="D14" s="40"/>
    </row>
    <row r="15" spans="1:4" ht="18" customHeight="1">
      <c r="A15" s="41"/>
      <c r="B15" s="43" t="s">
        <v>26</v>
      </c>
      <c r="C15" s="44"/>
      <c r="D15" s="45"/>
    </row>
    <row r="16" spans="1:4" ht="18" customHeight="1">
      <c r="A16" s="41"/>
      <c r="B16" s="43" t="s">
        <v>27</v>
      </c>
      <c r="C16" s="44"/>
      <c r="D16" s="45"/>
    </row>
    <row r="17" spans="1:4" ht="18" customHeight="1">
      <c r="A17" s="41"/>
      <c r="B17" s="46" t="s">
        <v>2</v>
      </c>
      <c r="C17" s="47">
        <v>0.3</v>
      </c>
      <c r="D17" s="48">
        <f>C9*C17</f>
        <v>13.2</v>
      </c>
    </row>
    <row r="18" spans="1:4" ht="18" customHeight="1">
      <c r="A18" s="34">
        <v>7</v>
      </c>
      <c r="B18" s="35" t="s">
        <v>28</v>
      </c>
      <c r="C18" s="38">
        <v>6</v>
      </c>
      <c r="D18" s="37">
        <f>C9*C18</f>
        <v>264</v>
      </c>
    </row>
    <row r="19" spans="1:4" ht="18" customHeight="1" thickBot="1">
      <c r="A19" s="49"/>
      <c r="B19" s="74" t="s">
        <v>29</v>
      </c>
      <c r="C19" s="74"/>
      <c r="D19" s="50">
        <f>D10+D11+D12+D13+D17+D18</f>
        <v>435.59999999999997</v>
      </c>
    </row>
    <row r="21" spans="1:4" ht="12.75">
      <c r="A21" s="51"/>
      <c r="B21" s="75" t="s">
        <v>30</v>
      </c>
      <c r="C21" s="75"/>
      <c r="D21" s="75"/>
    </row>
    <row r="22" spans="1:4" ht="13.5">
      <c r="A22" s="51"/>
      <c r="B22" s="76" t="s">
        <v>31</v>
      </c>
      <c r="C22" s="76"/>
      <c r="D22" s="76"/>
    </row>
    <row r="23" spans="1:4" ht="13.5">
      <c r="A23" s="51"/>
      <c r="B23" s="75" t="s">
        <v>32</v>
      </c>
      <c r="C23" s="75"/>
      <c r="D23" s="75"/>
    </row>
    <row r="24" spans="1:4" ht="12.75">
      <c r="A24" s="51"/>
      <c r="B24" s="75" t="s">
        <v>33</v>
      </c>
      <c r="C24" s="75"/>
      <c r="D24" s="75"/>
    </row>
    <row r="25" spans="1:4" ht="12.75">
      <c r="A25" s="51"/>
      <c r="B25" s="52" t="s">
        <v>47</v>
      </c>
      <c r="C25" s="53"/>
      <c r="D25" s="53"/>
    </row>
    <row r="26" spans="1:4" ht="12.75">
      <c r="A26" s="51"/>
      <c r="B26" s="76" t="s">
        <v>34</v>
      </c>
      <c r="C26" s="76"/>
      <c r="D26" s="76"/>
    </row>
    <row r="27" spans="1:4" ht="13.5">
      <c r="A27" s="51"/>
      <c r="B27" s="77" t="s">
        <v>48</v>
      </c>
      <c r="C27" s="77"/>
      <c r="D27" s="54"/>
    </row>
    <row r="28" spans="1:4" ht="12.75">
      <c r="A28" s="51"/>
      <c r="B28" s="75" t="s">
        <v>49</v>
      </c>
      <c r="C28" s="75"/>
      <c r="D28" s="75"/>
    </row>
  </sheetData>
  <mergeCells count="13">
    <mergeCell ref="B24:D24"/>
    <mergeCell ref="B26:D26"/>
    <mergeCell ref="B27:C27"/>
    <mergeCell ref="B28:D28"/>
    <mergeCell ref="B19:C19"/>
    <mergeCell ref="B21:D21"/>
    <mergeCell ref="B22:D22"/>
    <mergeCell ref="B23:D23"/>
    <mergeCell ref="A3:D3"/>
    <mergeCell ref="A5:A7"/>
    <mergeCell ref="B5:B7"/>
    <mergeCell ref="C5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85" zoomScaleNormal="85" workbookViewId="0" topLeftCell="A1">
      <selection activeCell="A1" sqref="A1:M15"/>
    </sheetView>
  </sheetViews>
  <sheetFormatPr defaultColWidth="9.00390625" defaultRowHeight="12.75"/>
  <cols>
    <col min="1" max="1" width="6.625" style="0" customWidth="1"/>
    <col min="2" max="2" width="48.75390625" style="0" customWidth="1"/>
    <col min="3" max="3" width="31.375" style="0" customWidth="1"/>
    <col min="4" max="4" width="9.875" style="0" customWidth="1"/>
    <col min="5" max="5" width="10.375" style="0" customWidth="1"/>
    <col min="6" max="6" width="11.375" style="0" customWidth="1"/>
    <col min="7" max="7" width="11.25390625" style="0" customWidth="1"/>
    <col min="8" max="8" width="10.75390625" style="0" customWidth="1"/>
    <col min="9" max="9" width="11.375" style="0" customWidth="1"/>
    <col min="10" max="10" width="12.00390625" style="0" customWidth="1"/>
    <col min="11" max="11" width="12.375" style="0" customWidth="1"/>
    <col min="12" max="12" width="20.375" style="0" customWidth="1"/>
    <col min="13" max="13" width="4.125" style="0" customWidth="1"/>
    <col min="14" max="14" width="12.00390625" style="0" customWidth="1"/>
  </cols>
  <sheetData>
    <row r="1" spans="1:13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1"/>
      <c r="M1" s="4" t="s">
        <v>1</v>
      </c>
    </row>
    <row r="2" spans="1:13" ht="18" customHeight="1">
      <c r="A2" s="5"/>
      <c r="B2" s="6"/>
      <c r="C2" s="6"/>
      <c r="D2" s="6"/>
      <c r="E2" s="6"/>
      <c r="F2" s="6"/>
      <c r="G2" s="6"/>
      <c r="H2" s="6"/>
      <c r="I2" s="6"/>
      <c r="J2" s="6"/>
      <c r="K2" s="3"/>
      <c r="L2" s="3"/>
      <c r="M2" s="1"/>
    </row>
    <row r="3" spans="1:13" ht="60" customHeight="1">
      <c r="A3" s="10" t="s">
        <v>0</v>
      </c>
      <c r="B3" s="7" t="s">
        <v>3</v>
      </c>
      <c r="C3" s="7" t="s">
        <v>4</v>
      </c>
      <c r="D3" s="11" t="s">
        <v>5</v>
      </c>
      <c r="E3" s="12" t="s">
        <v>6</v>
      </c>
      <c r="F3" s="12" t="s">
        <v>7</v>
      </c>
      <c r="G3" s="9" t="s">
        <v>8</v>
      </c>
      <c r="H3" s="12" t="s">
        <v>9</v>
      </c>
      <c r="I3" s="12" t="s">
        <v>10</v>
      </c>
      <c r="J3" s="12" t="s">
        <v>15</v>
      </c>
      <c r="K3" s="13" t="s">
        <v>11</v>
      </c>
      <c r="L3" s="94" t="s">
        <v>12</v>
      </c>
      <c r="M3" s="95"/>
    </row>
    <row r="4" spans="1:13" s="2" customFormat="1" ht="18" customHeight="1">
      <c r="A4" s="7">
        <v>1</v>
      </c>
      <c r="B4" s="7">
        <f aca="true" t="shared" si="0" ref="B4:K4">A4+1</f>
        <v>2</v>
      </c>
      <c r="C4" s="7">
        <f t="shared" si="0"/>
        <v>3</v>
      </c>
      <c r="D4" s="7">
        <f t="shared" si="0"/>
        <v>4</v>
      </c>
      <c r="E4" s="7">
        <f t="shared" si="0"/>
        <v>5</v>
      </c>
      <c r="F4" s="7">
        <f t="shared" si="0"/>
        <v>6</v>
      </c>
      <c r="G4" s="7">
        <f t="shared" si="0"/>
        <v>7</v>
      </c>
      <c r="H4" s="7">
        <f>G4+1</f>
        <v>8</v>
      </c>
      <c r="I4" s="7">
        <f t="shared" si="0"/>
        <v>9</v>
      </c>
      <c r="J4" s="7">
        <f t="shared" si="0"/>
        <v>10</v>
      </c>
      <c r="K4" s="7">
        <f t="shared" si="0"/>
        <v>11</v>
      </c>
      <c r="L4" s="96">
        <f>K4+1</f>
        <v>12</v>
      </c>
      <c r="M4" s="97"/>
    </row>
    <row r="5" spans="1:13" s="2" customFormat="1" ht="18" customHeight="1">
      <c r="A5" s="91" t="s">
        <v>13</v>
      </c>
      <c r="B5" s="92"/>
      <c r="C5" s="92"/>
      <c r="D5" s="92"/>
      <c r="E5" s="92"/>
      <c r="F5" s="92"/>
      <c r="G5" s="92"/>
      <c r="H5" s="92"/>
      <c r="I5" s="92"/>
      <c r="J5" s="92"/>
      <c r="K5" s="100">
        <v>3290</v>
      </c>
      <c r="L5" s="100"/>
      <c r="M5" s="101"/>
    </row>
    <row r="6" spans="1:13" s="2" customFormat="1" ht="18" customHeight="1">
      <c r="A6" s="98" t="s">
        <v>36</v>
      </c>
      <c r="B6" s="99"/>
      <c r="C6" s="99"/>
      <c r="D6" s="99"/>
      <c r="E6" s="99"/>
      <c r="F6" s="99"/>
      <c r="G6" s="99"/>
      <c r="H6" s="99"/>
      <c r="I6" s="99"/>
      <c r="J6" s="22"/>
      <c r="K6" s="15"/>
      <c r="L6" s="84"/>
      <c r="M6" s="85"/>
    </row>
    <row r="7" spans="1:13" s="2" customFormat="1" ht="18" customHeight="1">
      <c r="A7" s="8">
        <v>1</v>
      </c>
      <c r="B7" s="17" t="s">
        <v>37</v>
      </c>
      <c r="C7" s="55" t="s">
        <v>39</v>
      </c>
      <c r="D7" s="56" t="s">
        <v>41</v>
      </c>
      <c r="E7" s="56">
        <v>2</v>
      </c>
      <c r="F7" s="56">
        <v>8</v>
      </c>
      <c r="G7" s="56">
        <v>282.6</v>
      </c>
      <c r="H7" s="24">
        <v>2.84</v>
      </c>
      <c r="I7" s="25">
        <f>G7*H7</f>
        <v>802.5840000000001</v>
      </c>
      <c r="J7" s="24">
        <f>K7/G7</f>
        <v>4.45859872611465</v>
      </c>
      <c r="K7" s="24">
        <v>1260</v>
      </c>
      <c r="L7" s="84"/>
      <c r="M7" s="85"/>
    </row>
    <row r="8" spans="1:13" s="2" customFormat="1" ht="18" customHeight="1">
      <c r="A8" s="20">
        <f>A7+1</f>
        <v>2</v>
      </c>
      <c r="B8" s="17" t="s">
        <v>37</v>
      </c>
      <c r="C8" s="55" t="s">
        <v>40</v>
      </c>
      <c r="D8" s="56" t="s">
        <v>42</v>
      </c>
      <c r="E8" s="56">
        <v>2</v>
      </c>
      <c r="F8" s="56">
        <v>8</v>
      </c>
      <c r="G8" s="56">
        <v>277.2</v>
      </c>
      <c r="H8" s="24">
        <v>2.84</v>
      </c>
      <c r="I8" s="25">
        <f>G8*H8</f>
        <v>787.2479999999999</v>
      </c>
      <c r="J8" s="28">
        <f>K8/G8</f>
        <v>4.563492063492063</v>
      </c>
      <c r="K8" s="28">
        <v>1265</v>
      </c>
      <c r="L8" s="86"/>
      <c r="M8" s="102"/>
    </row>
    <row r="9" spans="1:13" s="2" customFormat="1" ht="18" customHeight="1">
      <c r="A9" s="87" t="s">
        <v>14</v>
      </c>
      <c r="B9" s="88"/>
      <c r="C9" s="19"/>
      <c r="D9" s="19"/>
      <c r="E9" s="19"/>
      <c r="F9" s="23">
        <f>SUM(F7:F8)</f>
        <v>16</v>
      </c>
      <c r="G9" s="18">
        <f>SUM(G7:G8)</f>
        <v>559.8</v>
      </c>
      <c r="H9" s="19"/>
      <c r="I9" s="26">
        <f>SUM(I7:I8)</f>
        <v>1589.8319999999999</v>
      </c>
      <c r="J9" s="26"/>
      <c r="K9" s="21">
        <f>SUM(K7:K8)</f>
        <v>2525</v>
      </c>
      <c r="L9" s="80"/>
      <c r="M9" s="81"/>
    </row>
    <row r="10" spans="1:13" s="2" customFormat="1" ht="18" customHeight="1">
      <c r="A10" s="60">
        <f>A8+1</f>
        <v>3</v>
      </c>
      <c r="B10" s="60" t="s">
        <v>43</v>
      </c>
      <c r="C10" s="60"/>
      <c r="D10" s="60"/>
      <c r="E10" s="60"/>
      <c r="F10" s="60"/>
      <c r="G10" s="61"/>
      <c r="H10" s="60"/>
      <c r="I10" s="61"/>
      <c r="J10" s="61"/>
      <c r="K10" s="63">
        <v>47</v>
      </c>
      <c r="L10" s="57"/>
      <c r="M10" s="58"/>
    </row>
    <row r="11" spans="1:13" s="59" customFormat="1" ht="18" customHeight="1">
      <c r="A11" s="62">
        <f>A10+1</f>
        <v>4</v>
      </c>
      <c r="B11" s="20" t="s">
        <v>44</v>
      </c>
      <c r="C11" s="60"/>
      <c r="D11" s="60"/>
      <c r="E11" s="60"/>
      <c r="F11" s="60"/>
      <c r="G11" s="61"/>
      <c r="H11" s="60"/>
      <c r="I11" s="61"/>
      <c r="J11" s="61"/>
      <c r="K11" s="63">
        <v>55</v>
      </c>
      <c r="L11" s="57"/>
      <c r="M11" s="58"/>
    </row>
    <row r="12" spans="1:13" s="59" customFormat="1" ht="18" customHeight="1">
      <c r="A12" s="86">
        <v>5</v>
      </c>
      <c r="B12" s="20" t="s">
        <v>45</v>
      </c>
      <c r="C12" s="78"/>
      <c r="D12" s="78"/>
      <c r="E12" s="78"/>
      <c r="F12" s="78"/>
      <c r="G12" s="78"/>
      <c r="H12" s="78"/>
      <c r="I12" s="78"/>
      <c r="J12" s="78"/>
      <c r="K12" s="89">
        <v>663</v>
      </c>
      <c r="L12" s="80"/>
      <c r="M12" s="81"/>
    </row>
    <row r="13" spans="1:13" s="59" customFormat="1" ht="18" customHeight="1">
      <c r="A13" s="86"/>
      <c r="B13" s="8" t="s">
        <v>46</v>
      </c>
      <c r="C13" s="79"/>
      <c r="D13" s="79"/>
      <c r="E13" s="79"/>
      <c r="F13" s="79"/>
      <c r="G13" s="79"/>
      <c r="H13" s="79"/>
      <c r="I13" s="79"/>
      <c r="J13" s="79"/>
      <c r="K13" s="90"/>
      <c r="L13" s="82"/>
      <c r="M13" s="83"/>
    </row>
    <row r="14" spans="1:13" s="2" customFormat="1" ht="18" customHeight="1">
      <c r="A14" s="87" t="s">
        <v>2</v>
      </c>
      <c r="B14" s="88"/>
      <c r="C14" s="19"/>
      <c r="D14" s="19"/>
      <c r="E14" s="19"/>
      <c r="F14" s="23"/>
      <c r="G14" s="18"/>
      <c r="H14" s="19"/>
      <c r="I14" s="26"/>
      <c r="J14" s="26"/>
      <c r="K14" s="21">
        <f>SUM(K10:K13)</f>
        <v>765</v>
      </c>
      <c r="L14" s="80"/>
      <c r="M14" s="81"/>
    </row>
    <row r="15" spans="1:13" s="2" customFormat="1" ht="18" customHeight="1">
      <c r="A15" s="91" t="s">
        <v>38</v>
      </c>
      <c r="B15" s="92"/>
      <c r="C15" s="92"/>
      <c r="D15" s="92"/>
      <c r="E15" s="92"/>
      <c r="F15" s="92"/>
      <c r="G15" s="92"/>
      <c r="H15" s="92"/>
      <c r="I15" s="92"/>
      <c r="J15" s="93"/>
      <c r="K15" s="27">
        <f>K9+K14</f>
        <v>3290</v>
      </c>
      <c r="L15" s="14"/>
      <c r="M15" s="16"/>
    </row>
  </sheetData>
  <mergeCells count="24">
    <mergeCell ref="A15:J15"/>
    <mergeCell ref="L6:M6"/>
    <mergeCell ref="L3:M3"/>
    <mergeCell ref="L4:M4"/>
    <mergeCell ref="A6:I6"/>
    <mergeCell ref="K5:M5"/>
    <mergeCell ref="A5:J5"/>
    <mergeCell ref="L9:M9"/>
    <mergeCell ref="L8:M8"/>
    <mergeCell ref="A9:B9"/>
    <mergeCell ref="L7:M7"/>
    <mergeCell ref="A12:A13"/>
    <mergeCell ref="A14:B14"/>
    <mergeCell ref="L14:M14"/>
    <mergeCell ref="K12:K13"/>
    <mergeCell ref="C12:C13"/>
    <mergeCell ref="D12:D13"/>
    <mergeCell ref="E12:E13"/>
    <mergeCell ref="F12:F13"/>
    <mergeCell ref="G12:G13"/>
    <mergeCell ref="H12:H13"/>
    <mergeCell ref="I12:I13"/>
    <mergeCell ref="J12:J13"/>
    <mergeCell ref="L12:M13"/>
  </mergeCells>
  <printOptions/>
  <pageMargins left="1.23" right="0.16" top="1.34" bottom="0.16" header="0.17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User</cp:lastModifiedBy>
  <cp:lastPrinted>2013-12-11T10:41:47Z</cp:lastPrinted>
  <dcterms:created xsi:type="dcterms:W3CDTF">1999-02-05T10:47:40Z</dcterms:created>
  <dcterms:modified xsi:type="dcterms:W3CDTF">2013-12-11T10:46:37Z</dcterms:modified>
  <cp:category/>
  <cp:version/>
  <cp:contentType/>
  <cp:contentStatus/>
</cp:coreProperties>
</file>