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Черная\Desktop\0606\перенос\бюджет\бюджет 2021\МП РДТК  21-23\Программа РДТК 21-23\"/>
    </mc:Choice>
  </mc:AlternateContent>
  <xr:revisionPtr revIDLastSave="0" documentId="13_ncr:1_{E75B05EB-C733-4071-8255-B4FB267E00BD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1" sheetId="12" r:id="rId1"/>
    <sheet name="Приложение 2" sheetId="15" r:id="rId2"/>
    <sheet name="пример" sheetId="8" state="hidden" r:id="rId3"/>
    <sheet name="квартальный отчет Вариант 1" sheetId="4" state="hidden" r:id="rId4"/>
  </sheets>
  <definedNames>
    <definedName name="_xlnm._FilterDatabase" localSheetId="2" hidden="1">пример!$A$3:$O$16</definedName>
    <definedName name="_xlnm.Print_Titles" localSheetId="0">'Приложение 1'!$7:$7</definedName>
    <definedName name="_xlnm.Print_Titles" localSheetId="1">'Приложение 2'!$8:$8</definedName>
    <definedName name="километр" localSheetId="3">#REF!</definedName>
    <definedName name="километр" localSheetId="1">#REF!</definedName>
    <definedName name="километр" localSheetId="2">#REF!</definedName>
    <definedName name="километр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8" i="15" l="1"/>
  <c r="G48" i="15"/>
  <c r="D32" i="15" l="1"/>
  <c r="E15" i="15" l="1"/>
  <c r="E16" i="15"/>
  <c r="E30" i="15"/>
  <c r="F30" i="15"/>
  <c r="G30" i="15"/>
  <c r="F57" i="15"/>
  <c r="E57" i="15"/>
  <c r="F54" i="15"/>
  <c r="E54" i="15"/>
  <c r="E46" i="15"/>
  <c r="E45" i="15" s="1"/>
  <c r="G46" i="15"/>
  <c r="F46" i="15"/>
  <c r="E48" i="15"/>
  <c r="F15" i="15" l="1"/>
  <c r="G26" i="15" l="1"/>
  <c r="F17" i="15" l="1"/>
  <c r="D17" i="15" l="1"/>
  <c r="D25" i="15" l="1"/>
  <c r="D26" i="15"/>
  <c r="D11" i="15"/>
  <c r="D10" i="15"/>
  <c r="D30" i="15"/>
  <c r="D24" i="15" l="1"/>
  <c r="D9" i="15"/>
  <c r="J13" i="12"/>
  <c r="J11" i="12"/>
  <c r="J12" i="12" l="1"/>
  <c r="G51" i="15" l="1"/>
  <c r="F51" i="15"/>
  <c r="G47" i="15"/>
  <c r="G45" i="15"/>
  <c r="F47" i="15"/>
  <c r="E47" i="15"/>
  <c r="G41" i="15"/>
  <c r="G40" i="15"/>
  <c r="G39" i="15"/>
  <c r="F41" i="15"/>
  <c r="F40" i="15"/>
  <c r="E40" i="15"/>
  <c r="E41" i="15"/>
  <c r="G25" i="15"/>
  <c r="G24" i="15" s="1"/>
  <c r="F26" i="15"/>
  <c r="F25" i="15"/>
  <c r="E25" i="15"/>
  <c r="E26" i="15"/>
  <c r="G42" i="15"/>
  <c r="F42" i="15"/>
  <c r="E42" i="15"/>
  <c r="G20" i="15"/>
  <c r="G19" i="15"/>
  <c r="F20" i="15"/>
  <c r="F19" i="15"/>
  <c r="F18" i="15" s="1"/>
  <c r="E19" i="15"/>
  <c r="E20" i="15"/>
  <c r="G23" i="15"/>
  <c r="G22" i="15"/>
  <c r="F23" i="15"/>
  <c r="F11" i="15" s="1"/>
  <c r="F22" i="15"/>
  <c r="E51" i="15"/>
  <c r="E22" i="15"/>
  <c r="E23" i="15"/>
  <c r="G36" i="15"/>
  <c r="F36" i="15"/>
  <c r="E36" i="15"/>
  <c r="G33" i="15"/>
  <c r="F33" i="15"/>
  <c r="E33" i="15"/>
  <c r="G27" i="15"/>
  <c r="F27" i="15"/>
  <c r="E27" i="15"/>
  <c r="G15" i="15"/>
  <c r="G12" i="15"/>
  <c r="F12" i="15"/>
  <c r="E12" i="15"/>
  <c r="E39" i="15" l="1"/>
  <c r="F21" i="15"/>
  <c r="F24" i="15"/>
  <c r="E24" i="15"/>
  <c r="F39" i="15"/>
  <c r="G10" i="15"/>
  <c r="F45" i="15"/>
  <c r="E11" i="15"/>
  <c r="G18" i="15"/>
  <c r="G21" i="15"/>
  <c r="E10" i="15"/>
  <c r="E9" i="15" s="1"/>
  <c r="G11" i="15"/>
  <c r="F10" i="15"/>
  <c r="F9" i="15" s="1"/>
  <c r="E18" i="15"/>
  <c r="E21" i="15"/>
  <c r="G9" i="15" l="1"/>
  <c r="L17" i="8"/>
  <c r="L18" i="8"/>
  <c r="L12" i="8"/>
  <c r="L13" i="8"/>
  <c r="L14" i="8"/>
  <c r="L15" i="8"/>
  <c r="L16" i="8"/>
  <c r="L11" i="8"/>
  <c r="L9" i="8"/>
  <c r="L7" i="8"/>
  <c r="L8" i="8"/>
  <c r="L6" i="8"/>
  <c r="M10" i="8"/>
  <c r="N10" i="8"/>
  <c r="O10" i="8"/>
  <c r="K10" i="8"/>
  <c r="M5" i="8"/>
  <c r="N5" i="8"/>
  <c r="O5" i="8"/>
  <c r="K5" i="8"/>
  <c r="L5" i="8" l="1"/>
  <c r="L10" i="8"/>
  <c r="Q10" i="4"/>
</calcChain>
</file>

<file path=xl/sharedStrings.xml><?xml version="1.0" encoding="utf-8"?>
<sst xmlns="http://schemas.openxmlformats.org/spreadsheetml/2006/main" count="286" uniqueCount="139">
  <si>
    <t>Учреждение 1</t>
  </si>
  <si>
    <t>…</t>
  </si>
  <si>
    <t>Учреждение 2</t>
  </si>
  <si>
    <t>№ основного мероприятия программы</t>
  </si>
  <si>
    <t>Код направления расходов</t>
  </si>
  <si>
    <t>ххххх</t>
  </si>
  <si>
    <t>Цель предоставления субсидии/Планируемый результат закупки товаров, выполнения работ, оказания услуг</t>
  </si>
  <si>
    <t>Мероприятие 1</t>
  </si>
  <si>
    <t>Мероприятие 2</t>
  </si>
  <si>
    <t>Мероприятие v</t>
  </si>
  <si>
    <t>Основное мероприятие/Направление расходов/Мероприятие или Учреждение - получатель субсидии</t>
  </si>
  <si>
    <t>Учреждение  v</t>
  </si>
  <si>
    <t>Сума финансового обеспечения по годам реализации, руб.</t>
  </si>
  <si>
    <t>Х</t>
  </si>
  <si>
    <t>n</t>
  </si>
  <si>
    <t>(n+1)</t>
  </si>
  <si>
    <t>(n+2)</t>
  </si>
  <si>
    <t>Показатель выполнения мероприятия</t>
  </si>
  <si>
    <t>Наименование показателя</t>
  </si>
  <si>
    <t>ед. изм.</t>
  </si>
  <si>
    <t>плановое значение</t>
  </si>
  <si>
    <t>M</t>
  </si>
  <si>
    <t>Наименование  основного мероприятия  R</t>
  </si>
  <si>
    <t>M.N</t>
  </si>
  <si>
    <t>Наименование направления расходов N</t>
  </si>
  <si>
    <t>M.N.1</t>
  </si>
  <si>
    <t>M.N.2</t>
  </si>
  <si>
    <t>M.N.v</t>
  </si>
  <si>
    <t>M.(N+1)</t>
  </si>
  <si>
    <t>Наименование направления расходов (N+1)</t>
  </si>
  <si>
    <t>M.(N+1).1</t>
  </si>
  <si>
    <t>M.(N+1).2</t>
  </si>
  <si>
    <t>M.(N+1).v</t>
  </si>
  <si>
    <t>(M+1)</t>
  </si>
  <si>
    <t>Наименование основного мероприятия (N+1)</t>
  </si>
  <si>
    <t>….</t>
  </si>
  <si>
    <t>……</t>
  </si>
  <si>
    <t>Финансовое обеспечение в текущем финансовом году, руб.</t>
  </si>
  <si>
    <t>плановое значение на 01.01.n</t>
  </si>
  <si>
    <t>изменения за отчетный период</t>
  </si>
  <si>
    <t>плановое значение на конец отчетного периода</t>
  </si>
  <si>
    <t>фактическое значение на конец отчетного периода</t>
  </si>
  <si>
    <t>изменения за отчетный период (+/ -)</t>
  </si>
  <si>
    <t>кассове расходы на конец отчетного периода</t>
  </si>
  <si>
    <t>Кассовые расходы МАУ /МБУ</t>
  </si>
  <si>
    <t xml:space="preserve">Пояснения </t>
  </si>
  <si>
    <t>Всего на плановый период</t>
  </si>
  <si>
    <t>(n-1)</t>
  </si>
  <si>
    <t>Код основного мероприятия</t>
  </si>
  <si>
    <t>КВР</t>
  </si>
  <si>
    <t>Исполнитель мероприятия</t>
  </si>
  <si>
    <t>Код по СР</t>
  </si>
  <si>
    <t>Краткое наименование по СР</t>
  </si>
  <si>
    <t xml:space="preserve">Основное мероприятие/Направление расходов/Мероприятие </t>
  </si>
  <si>
    <t>Срок реализации</t>
  </si>
  <si>
    <t xml:space="preserve">M – порядковый номер основного мероприятия принимает значения начиная с «01» до «99» по количеству основных мероприятий муниципальной программы и соответствует 4-5 разряду кода целевой статьи расходов (КЦСР), указанных в доведенных до ответственного исполнителя (ответственного соисполнителя) муниципальной программы лимитах бюджетных обязательств.
N - порядковый номер направления расходов принимает значения равное  коду дополнительной классификации расходов (ДопКР), указанному в доведенных до ответственного исполнителя (ответственного соисполнителя) муниципальной программы лимитах бюджетных обязательств. Код по СР - код исполнителя мероприятия по сводному реестру участников бюджетного процесса. При заполнении графы 5 краткое наименование исполнителя мероприятия указываетс в строгом соответствии с наименованием в сводном реестре участников бюджетного процесса. При заполнении графы 10 срок реализации указывается в формате "месяц.год"). Графа 11 заполняется с учетом следующих особенностей: - при наличии по состоянию на 1 января текщего года остатков целевых субсидий или субсидий на капитальные вложения на лицевых счетах исполнителей мероприятий (муниципальных предприятий, муниципальных автономных и бюджетных учреждений) при внесении изменений в утвержденный план в графе 11 указываются остатки средств субсидий, потребность в которых подтверждена; - при реализации объектов капитального строительства в графе 11 указываются  кассовые расходы исполнителя мероприятия (получателя бюджетных средств) за все годы, предшествующие планируемому, с начала реализации объекта.
Графы 14 и 15  заполняются в случае, если завершение реализации мероприятия предполагается за пределами текущего финансового года, либо планируется заключение долгосрочного муниципального контракта (договора). </t>
  </si>
  <si>
    <t xml:space="preserve">Обеспечение предоставления доступного, качественного дошкольного образования
</t>
  </si>
  <si>
    <t>Расходы на обеспечение деятельности (оказание услуг) муниципальных учреждений учреждений</t>
  </si>
  <si>
    <t>01</t>
  </si>
  <si>
    <t>02</t>
  </si>
  <si>
    <t>1201</t>
  </si>
  <si>
    <t>1202</t>
  </si>
  <si>
    <t>1203</t>
  </si>
  <si>
    <t>804</t>
  </si>
  <si>
    <t>11111</t>
  </si>
  <si>
    <t>МАДОУ 1</t>
  </si>
  <si>
    <t>Капитальный ремонт кровли</t>
  </si>
  <si>
    <t>Выполнение муниципального задания</t>
  </si>
  <si>
    <t>кол-во воспитаников</t>
  </si>
  <si>
    <t>чел.</t>
  </si>
  <si>
    <t>11112</t>
  </si>
  <si>
    <t>МАДОУ 2</t>
  </si>
  <si>
    <t>Субсидии в целях осуществления мероприятий по содержанию муниципального имущества</t>
  </si>
  <si>
    <t>ремонт санузлов</t>
  </si>
  <si>
    <t>усл.ед.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</si>
  <si>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</si>
  <si>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</si>
  <si>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Строительство нового корпуса МАДОУ 5</t>
  </si>
  <si>
    <t>МАДОУ 5</t>
  </si>
  <si>
    <t>количество мест</t>
  </si>
  <si>
    <t>шт.</t>
  </si>
  <si>
    <t>164</t>
  </si>
  <si>
    <t>111222</t>
  </si>
  <si>
    <t>МКУ "УКС"</t>
  </si>
  <si>
    <t>Строительство детского сада по ул. Ххх</t>
  </si>
  <si>
    <t>Наименование задачи, целевого показателя,  основного мероприятия</t>
  </si>
  <si>
    <t>Наименование показателя основного мероприятия</t>
  </si>
  <si>
    <t xml:space="preserve">Базовое значение </t>
  </si>
  <si>
    <t>Единица измерения</t>
  </si>
  <si>
    <t>Целевое значение</t>
  </si>
  <si>
    <t>Наименование основного мероприятия</t>
  </si>
  <si>
    <t>Всего</t>
  </si>
  <si>
    <t>ОБ</t>
  </si>
  <si>
    <t>МБ</t>
  </si>
  <si>
    <t>КВАРТАЛЬНЫЙ ОТЧЕТ</t>
  </si>
  <si>
    <t>о выполнении мероприятий муниципальной программы</t>
  </si>
  <si>
    <t>№ п/п</t>
  </si>
  <si>
    <t>Ответственный исполнитель / Соисполнитель</t>
  </si>
  <si>
    <t>СИСТЕМА ОСНОВНЫХ МЕРОПРИЯТИЙ</t>
  </si>
  <si>
    <t>муниципальной программы</t>
  </si>
  <si>
    <t>Номер основного мероприятия</t>
  </si>
  <si>
    <t>Источники финансирования</t>
  </si>
  <si>
    <t>Объемы финансового обеспечения, тыс. руб.</t>
  </si>
  <si>
    <t>Общий объем  финансового обеспечения выполнения основных  мероприятий программы</t>
  </si>
  <si>
    <t>ФИНАНСОВОЕ ОБЕСПЕЧЕНИЕ</t>
  </si>
  <si>
    <t>выполнения основных  мероприятий муниципальной программы</t>
  </si>
  <si>
    <t>Увеличение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</t>
  </si>
  <si>
    <t>1.1</t>
  </si>
  <si>
    <t>1.2</t>
  </si>
  <si>
    <t>Региональный проект «Безопасные и качественные автомобильные дороги Калининградской области»</t>
  </si>
  <si>
    <t>Реализация основных направлений инвестиционной политики в области развития автомобильных дорог местного значения городского округа "Город Калининград"</t>
  </si>
  <si>
    <t xml:space="preserve">Осуществление дорожной деятельности в отношении автомобильных дорог местного значения 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</si>
  <si>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</t>
  </si>
  <si>
    <t>Организация транспортного обслуживания населения в границах городского округа</t>
  </si>
  <si>
    <t>2.1</t>
  </si>
  <si>
    <t>км.</t>
  </si>
  <si>
    <t>Протяженность отремонтированных улиц и дорог</t>
  </si>
  <si>
    <t>Тыс. чел</t>
  </si>
  <si>
    <t>Комитет развития дорожно-транспортной инфраструктуры</t>
  </si>
  <si>
    <t>Комитет городского хозяйства</t>
  </si>
  <si>
    <t>Комитет муниципального имущества и земельных ресурсов</t>
  </si>
  <si>
    <t>%</t>
  </si>
  <si>
    <t>единиц</t>
  </si>
  <si>
    <t>КРДТИ</t>
  </si>
  <si>
    <t>КРДТИ, КГХ</t>
  </si>
  <si>
    <t>Предыдущие годы реализации</t>
  </si>
  <si>
    <t>КРДТИ, КМИиЗР</t>
  </si>
  <si>
    <t>03</t>
  </si>
  <si>
    <t>04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</si>
  <si>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</si>
  <si>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Уровень социального риска</t>
  </si>
  <si>
    <t xml:space="preserve">Маршрутный коэффициент сети транспорта общего пользования </t>
  </si>
  <si>
    <t>Приложение 1 к Программе</t>
  </si>
  <si>
    <t>Протяженность улиц и дорог отремонтированных в рамках регионального проекта</t>
  </si>
  <si>
    <t>Количество пассажиров, перевезенных городским транспортом</t>
  </si>
  <si>
    <t>Приложение 2 к Программе</t>
  </si>
  <si>
    <t>Комитет территориального развития и строительства</t>
  </si>
  <si>
    <t>Протяженность построенных и реконструированных улиц, дорог и искусственных дорожных сооружений</t>
  </si>
  <si>
    <t>КРДТИ, КМИиЗР,КТРиС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</si>
</sst>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19]mmmm\ yyyy;@"/>
    <numFmt numFmtId="166" formatCode="0.0"/>
    <numFmt numFmtId="167" formatCode="#,##0\ _₽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49" fontId="2" fillId="3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49" fontId="2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Continuous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Continuous" vertical="center" wrapText="1"/>
    </xf>
    <xf numFmtId="0" fontId="11" fillId="0" borderId="14" xfId="0" applyFont="1" applyBorder="1" applyAlignment="1">
      <alignment horizontal="centerContinuous" vertical="center" wrapText="1"/>
    </xf>
    <xf numFmtId="0" fontId="11" fillId="0" borderId="6" xfId="0" applyFont="1" applyBorder="1" applyAlignment="1">
      <alignment horizontal="centerContinuous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13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6 2" xfId="6" xr:uid="{00000000-0005-0000-0000-000006000000}"/>
    <cellStyle name="Финансовый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"/>
  <sheetViews>
    <sheetView view="pageLayout" topLeftCell="B1" zoomScaleNormal="82" workbookViewId="0">
      <selection activeCell="J16" sqref="J16"/>
    </sheetView>
  </sheetViews>
  <sheetFormatPr defaultRowHeight="12.75" x14ac:dyDescent="0.2"/>
  <cols>
    <col min="1" max="1" width="7.42578125" bestFit="1" customWidth="1"/>
    <col min="2" max="2" width="27.7109375" customWidth="1"/>
    <col min="3" max="3" width="28" customWidth="1"/>
    <col min="4" max="4" width="12.42578125" bestFit="1" customWidth="1"/>
    <col min="5" max="5" width="10.7109375" bestFit="1" customWidth="1"/>
    <col min="6" max="9" width="10" customWidth="1"/>
    <col min="10" max="10" width="11.42578125" customWidth="1"/>
    <col min="11" max="11" width="20.5703125" customWidth="1"/>
  </cols>
  <sheetData>
    <row r="1" spans="1:11" ht="18.75" x14ac:dyDescent="0.3">
      <c r="I1" s="49" t="s">
        <v>132</v>
      </c>
      <c r="J1" s="49"/>
      <c r="K1" s="49"/>
    </row>
    <row r="3" spans="1:11" ht="18.75" x14ac:dyDescent="0.2">
      <c r="A3" s="27" t="s">
        <v>98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8.75" x14ac:dyDescent="0.2">
      <c r="A4" s="27" t="s">
        <v>99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6" spans="1:11" ht="75" x14ac:dyDescent="0.2">
      <c r="A6" s="24" t="s">
        <v>96</v>
      </c>
      <c r="B6" s="24" t="s">
        <v>85</v>
      </c>
      <c r="C6" s="24" t="s">
        <v>86</v>
      </c>
      <c r="D6" s="24" t="s">
        <v>88</v>
      </c>
      <c r="E6" s="24" t="s">
        <v>87</v>
      </c>
      <c r="F6" s="24">
        <v>2020</v>
      </c>
      <c r="G6" s="24">
        <v>2021</v>
      </c>
      <c r="H6" s="24">
        <v>2022</v>
      </c>
      <c r="I6" s="24">
        <v>2023</v>
      </c>
      <c r="J6" s="24" t="s">
        <v>89</v>
      </c>
      <c r="K6" s="24" t="s">
        <v>97</v>
      </c>
    </row>
    <row r="7" spans="1:11" ht="18.75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</row>
    <row r="8" spans="1:11" ht="36.75" customHeight="1" x14ac:dyDescent="0.2">
      <c r="A8" s="24">
        <v>1</v>
      </c>
      <c r="B8" s="51" t="s">
        <v>106</v>
      </c>
      <c r="C8" s="51"/>
      <c r="D8" s="51"/>
      <c r="E8" s="51"/>
      <c r="F8" s="51"/>
      <c r="G8" s="51"/>
      <c r="H8" s="51"/>
      <c r="I8" s="51"/>
      <c r="J8" s="51"/>
      <c r="K8" s="51"/>
    </row>
    <row r="9" spans="1:11" ht="93.75" customHeight="1" x14ac:dyDescent="0.2">
      <c r="A9" s="35" t="s">
        <v>107</v>
      </c>
      <c r="B9" s="51" t="s">
        <v>129</v>
      </c>
      <c r="C9" s="51"/>
      <c r="D9" s="24" t="s">
        <v>121</v>
      </c>
      <c r="E9" s="24">
        <v>50.2</v>
      </c>
      <c r="F9" s="24">
        <v>50.2</v>
      </c>
      <c r="G9" s="24">
        <v>50.1</v>
      </c>
      <c r="H9" s="44">
        <v>50.1</v>
      </c>
      <c r="I9" s="24">
        <v>50.1</v>
      </c>
      <c r="J9" s="24">
        <v>0</v>
      </c>
      <c r="K9" s="24"/>
    </row>
    <row r="10" spans="1:11" ht="18.75" x14ac:dyDescent="0.2">
      <c r="A10" s="35" t="s">
        <v>108</v>
      </c>
      <c r="B10" s="51" t="s">
        <v>130</v>
      </c>
      <c r="C10" s="51"/>
      <c r="D10" s="24" t="s">
        <v>122</v>
      </c>
      <c r="E10" s="44">
        <v>5</v>
      </c>
      <c r="F10" s="44">
        <v>5</v>
      </c>
      <c r="G10" s="44">
        <v>4.7</v>
      </c>
      <c r="H10" s="44">
        <v>4.7</v>
      </c>
      <c r="I10" s="44">
        <v>4.7</v>
      </c>
      <c r="J10" s="44">
        <v>0</v>
      </c>
      <c r="K10" s="24"/>
    </row>
    <row r="11" spans="1:11" ht="129.75" customHeight="1" x14ac:dyDescent="0.2">
      <c r="A11" s="35" t="s">
        <v>58</v>
      </c>
      <c r="B11" s="34" t="s">
        <v>109</v>
      </c>
      <c r="C11" s="24" t="s">
        <v>133</v>
      </c>
      <c r="D11" s="24" t="s">
        <v>115</v>
      </c>
      <c r="E11" s="24">
        <v>3.45</v>
      </c>
      <c r="F11" s="24">
        <v>3.45</v>
      </c>
      <c r="G11" s="24">
        <v>7.09</v>
      </c>
      <c r="H11" s="24">
        <v>7.09</v>
      </c>
      <c r="I11" s="24">
        <v>7.09</v>
      </c>
      <c r="J11" s="24">
        <f>F11+G11+H11+I11</f>
        <v>24.72</v>
      </c>
      <c r="K11" s="24" t="s">
        <v>123</v>
      </c>
    </row>
    <row r="12" spans="1:11" ht="166.5" customHeight="1" x14ac:dyDescent="0.2">
      <c r="A12" s="35" t="s">
        <v>59</v>
      </c>
      <c r="B12" s="33" t="s">
        <v>110</v>
      </c>
      <c r="C12" s="24" t="s">
        <v>137</v>
      </c>
      <c r="D12" s="24" t="s">
        <v>115</v>
      </c>
      <c r="E12" s="24">
        <v>5.62</v>
      </c>
      <c r="F12" s="24">
        <v>5.62</v>
      </c>
      <c r="G12" s="24">
        <v>6.54</v>
      </c>
      <c r="H12" s="43">
        <v>0.5</v>
      </c>
      <c r="I12" s="24">
        <v>0.21</v>
      </c>
      <c r="J12" s="24">
        <f>F12+G12+H12+I12</f>
        <v>12.870000000000001</v>
      </c>
      <c r="K12" s="24" t="s">
        <v>138</v>
      </c>
    </row>
    <row r="13" spans="1:11" ht="112.5" x14ac:dyDescent="0.3">
      <c r="A13" s="47" t="s">
        <v>127</v>
      </c>
      <c r="B13" s="37" t="s">
        <v>111</v>
      </c>
      <c r="C13" s="24" t="s">
        <v>116</v>
      </c>
      <c r="D13" s="24" t="s">
        <v>115</v>
      </c>
      <c r="E13" s="38">
        <v>2.4500000000000002</v>
      </c>
      <c r="F13" s="38">
        <v>2.4500000000000002</v>
      </c>
      <c r="G13" s="38">
        <v>2.4500000000000002</v>
      </c>
      <c r="H13" s="38">
        <v>2.4500000000000002</v>
      </c>
      <c r="I13" s="38">
        <v>2.4500000000000002</v>
      </c>
      <c r="J13" s="38">
        <f>F13+G13+H13+I13</f>
        <v>9.8000000000000007</v>
      </c>
      <c r="K13" s="38" t="s">
        <v>124</v>
      </c>
    </row>
    <row r="14" spans="1:11" ht="18.75" x14ac:dyDescent="0.3">
      <c r="A14" s="24">
        <v>2</v>
      </c>
      <c r="B14" s="50" t="s">
        <v>112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38.25" customHeight="1" x14ac:dyDescent="0.3">
      <c r="A15" s="35" t="s">
        <v>114</v>
      </c>
      <c r="B15" s="50" t="s">
        <v>131</v>
      </c>
      <c r="C15" s="50"/>
      <c r="D15" s="24" t="s">
        <v>122</v>
      </c>
      <c r="E15" s="24">
        <v>3.3</v>
      </c>
      <c r="F15" s="24">
        <v>3.3</v>
      </c>
      <c r="G15" s="24">
        <v>3.3</v>
      </c>
      <c r="H15" s="24">
        <v>3.3</v>
      </c>
      <c r="I15" s="24">
        <v>3.3</v>
      </c>
      <c r="J15" s="24">
        <v>3.3</v>
      </c>
      <c r="K15" s="37"/>
    </row>
    <row r="16" spans="1:11" ht="90.75" customHeight="1" x14ac:dyDescent="0.3">
      <c r="A16" s="35" t="s">
        <v>128</v>
      </c>
      <c r="B16" s="37" t="s">
        <v>113</v>
      </c>
      <c r="C16" s="24" t="s">
        <v>134</v>
      </c>
      <c r="D16" s="24" t="s">
        <v>117</v>
      </c>
      <c r="E16" s="46">
        <v>58218</v>
      </c>
      <c r="F16" s="46">
        <v>58218</v>
      </c>
      <c r="G16" s="46">
        <v>60360</v>
      </c>
      <c r="H16" s="46">
        <v>60360</v>
      </c>
      <c r="I16" s="46">
        <v>60360</v>
      </c>
      <c r="J16" s="46">
        <v>60360</v>
      </c>
      <c r="K16" s="24" t="s">
        <v>126</v>
      </c>
    </row>
    <row r="17" spans="1:11" ht="18.75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ht="18.75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ht="18.75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18.75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ht="18.75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ht="18.75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18.75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8.75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18.75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ht="18.75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ht="18.75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ht="18.75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 ht="18.75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ht="18.75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18.75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18.75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18.75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8.75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8.75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18.75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8.75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ht="18.75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ht="18.75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ht="18.75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8.75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8.75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ht="18.75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ht="18.75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18.75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8.75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8.75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ht="18.75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ht="18.75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ht="18.75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ht="18.75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ht="18.75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8.7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ht="18.7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ht="18.7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ht="18.7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</sheetData>
  <mergeCells count="6">
    <mergeCell ref="I1:K1"/>
    <mergeCell ref="B14:K14"/>
    <mergeCell ref="B15:C15"/>
    <mergeCell ref="B9:C9"/>
    <mergeCell ref="B10:C10"/>
    <mergeCell ref="B8:K8"/>
  </mergeCells>
  <printOptions horizontalCentered="1"/>
  <pageMargins left="0.7" right="0.7" top="0.75" bottom="0.75" header="0.3" footer="0.3"/>
  <pageSetup paperSize="9" scale="84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1"/>
  <sheetViews>
    <sheetView tabSelected="1" showWhiteSpace="0" view="pageBreakPreview" zoomScale="90" zoomScaleNormal="100" zoomScaleSheetLayoutView="90" zoomScalePageLayoutView="78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9" sqref="E9:G9"/>
    </sheetView>
  </sheetViews>
  <sheetFormatPr defaultRowHeight="12.75" x14ac:dyDescent="0.2"/>
  <cols>
    <col min="1" max="1" width="14.42578125" customWidth="1"/>
    <col min="2" max="2" width="35.7109375" customWidth="1"/>
    <col min="3" max="3" width="21.42578125" customWidth="1"/>
    <col min="4" max="4" width="15.28515625" customWidth="1"/>
    <col min="5" max="5" width="14" customWidth="1"/>
    <col min="6" max="6" width="15.7109375" customWidth="1"/>
    <col min="7" max="7" width="16.140625" customWidth="1"/>
    <col min="11" max="11" width="15.140625" customWidth="1"/>
  </cols>
  <sheetData>
    <row r="1" spans="1:7" ht="18.75" x14ac:dyDescent="0.3">
      <c r="E1" s="49" t="s">
        <v>135</v>
      </c>
      <c r="F1" s="49"/>
      <c r="G1" s="49"/>
    </row>
    <row r="3" spans="1:7" ht="18.75" x14ac:dyDescent="0.2">
      <c r="A3" s="27" t="s">
        <v>104</v>
      </c>
      <c r="B3" s="27"/>
      <c r="C3" s="27"/>
      <c r="D3" s="27"/>
      <c r="E3" s="27"/>
      <c r="F3" s="27"/>
      <c r="G3" s="27"/>
    </row>
    <row r="4" spans="1:7" ht="18.75" x14ac:dyDescent="0.2">
      <c r="A4" s="27" t="s">
        <v>105</v>
      </c>
      <c r="B4" s="27"/>
      <c r="C4" s="27"/>
      <c r="D4" s="27"/>
      <c r="E4" s="27"/>
      <c r="F4" s="27"/>
      <c r="G4" s="27"/>
    </row>
    <row r="6" spans="1:7" ht="15.6" customHeight="1" x14ac:dyDescent="0.2">
      <c r="A6" s="60" t="s">
        <v>100</v>
      </c>
      <c r="B6" s="60" t="s">
        <v>90</v>
      </c>
      <c r="C6" s="60" t="s">
        <v>101</v>
      </c>
      <c r="D6" s="30" t="s">
        <v>102</v>
      </c>
      <c r="E6" s="31"/>
      <c r="F6" s="31"/>
      <c r="G6" s="32"/>
    </row>
    <row r="7" spans="1:7" ht="52.5" customHeight="1" x14ac:dyDescent="0.2">
      <c r="A7" s="60"/>
      <c r="B7" s="60"/>
      <c r="C7" s="60"/>
      <c r="D7" s="45" t="s">
        <v>125</v>
      </c>
      <c r="E7" s="26">
        <v>2021</v>
      </c>
      <c r="F7" s="26">
        <v>2022</v>
      </c>
      <c r="G7" s="26">
        <v>2023</v>
      </c>
    </row>
    <row r="8" spans="1:7" ht="15.75" x14ac:dyDescent="0.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</row>
    <row r="9" spans="1:7" ht="15.75" x14ac:dyDescent="0.25">
      <c r="A9" s="54" t="s">
        <v>103</v>
      </c>
      <c r="B9" s="55"/>
      <c r="C9" s="39" t="s">
        <v>91</v>
      </c>
      <c r="D9" s="29">
        <f>D10+D11</f>
        <v>12062.61</v>
      </c>
      <c r="E9" s="29">
        <f>E10+E11</f>
        <v>3379622.03</v>
      </c>
      <c r="F9" s="29">
        <f>F10+F11</f>
        <v>3732674.9299999997</v>
      </c>
      <c r="G9" s="29">
        <f>G10+G11</f>
        <v>2013499.49</v>
      </c>
    </row>
    <row r="10" spans="1:7" ht="15.75" x14ac:dyDescent="0.25">
      <c r="A10" s="56"/>
      <c r="B10" s="57"/>
      <c r="C10" s="39" t="s">
        <v>92</v>
      </c>
      <c r="D10" s="29">
        <f t="shared" ref="D10" si="0">D13+D16+D19+D22</f>
        <v>0</v>
      </c>
      <c r="E10" s="29">
        <f t="shared" ref="E10:G11" si="1">E13+E16+E19+E22</f>
        <v>1371136.44</v>
      </c>
      <c r="F10" s="29">
        <f t="shared" si="1"/>
        <v>1732378.47</v>
      </c>
      <c r="G10" s="29">
        <f t="shared" si="1"/>
        <v>267800</v>
      </c>
    </row>
    <row r="11" spans="1:7" ht="15.75" x14ac:dyDescent="0.25">
      <c r="A11" s="58"/>
      <c r="B11" s="59"/>
      <c r="C11" s="39" t="s">
        <v>93</v>
      </c>
      <c r="D11" s="29">
        <f t="shared" ref="D11" si="2">D14+D17+D20+D23</f>
        <v>12062.61</v>
      </c>
      <c r="E11" s="29">
        <f t="shared" si="1"/>
        <v>2008485.5899999999</v>
      </c>
      <c r="F11" s="29">
        <f t="shared" si="1"/>
        <v>2000296.46</v>
      </c>
      <c r="G11" s="29">
        <f t="shared" si="1"/>
        <v>1745699.49</v>
      </c>
    </row>
    <row r="12" spans="1:7" ht="15.75" x14ac:dyDescent="0.25">
      <c r="A12" s="52" t="s">
        <v>58</v>
      </c>
      <c r="B12" s="53" t="s">
        <v>109</v>
      </c>
      <c r="C12" s="39" t="s">
        <v>91</v>
      </c>
      <c r="D12" s="29">
        <v>0</v>
      </c>
      <c r="E12" s="29">
        <f>E13+E14</f>
        <v>100000</v>
      </c>
      <c r="F12" s="29">
        <f>F13+F14</f>
        <v>100000</v>
      </c>
      <c r="G12" s="29">
        <f>G13+G14</f>
        <v>100000</v>
      </c>
    </row>
    <row r="13" spans="1:7" ht="15.75" x14ac:dyDescent="0.25">
      <c r="A13" s="52"/>
      <c r="B13" s="53"/>
      <c r="C13" s="39" t="s">
        <v>92</v>
      </c>
      <c r="D13" s="29">
        <v>0</v>
      </c>
      <c r="E13" s="29">
        <v>0</v>
      </c>
      <c r="F13" s="29">
        <v>0</v>
      </c>
      <c r="G13" s="29">
        <v>0</v>
      </c>
    </row>
    <row r="14" spans="1:7" ht="15.75" x14ac:dyDescent="0.25">
      <c r="A14" s="52"/>
      <c r="B14" s="53"/>
      <c r="C14" s="39" t="s">
        <v>93</v>
      </c>
      <c r="D14" s="29">
        <v>0</v>
      </c>
      <c r="E14" s="29">
        <v>100000</v>
      </c>
      <c r="F14" s="29">
        <v>100000</v>
      </c>
      <c r="G14" s="29">
        <v>100000</v>
      </c>
    </row>
    <row r="15" spans="1:7" ht="15.75" x14ac:dyDescent="0.25">
      <c r="A15" s="52" t="s">
        <v>59</v>
      </c>
      <c r="B15" s="53" t="s">
        <v>110</v>
      </c>
      <c r="C15" s="39" t="s">
        <v>91</v>
      </c>
      <c r="D15" s="29"/>
      <c r="E15" s="29">
        <f>E16+E17</f>
        <v>1504278.13</v>
      </c>
      <c r="F15" s="29">
        <f>F16+F17</f>
        <v>2020689.13</v>
      </c>
      <c r="G15" s="29">
        <f>G16+G17</f>
        <v>316209.19</v>
      </c>
    </row>
    <row r="16" spans="1:7" ht="15.75" x14ac:dyDescent="0.25">
      <c r="A16" s="52"/>
      <c r="B16" s="53"/>
      <c r="C16" s="39" t="s">
        <v>92</v>
      </c>
      <c r="D16" s="29"/>
      <c r="E16" s="29">
        <f>E31+E49+E58</f>
        <v>1371136.44</v>
      </c>
      <c r="F16" s="29">
        <v>1732378.47</v>
      </c>
      <c r="G16" s="29">
        <v>267800</v>
      </c>
    </row>
    <row r="17" spans="1:11" ht="63.75" customHeight="1" x14ac:dyDescent="0.25">
      <c r="A17" s="52"/>
      <c r="B17" s="53"/>
      <c r="C17" s="39" t="s">
        <v>93</v>
      </c>
      <c r="D17" s="29">
        <f>D32</f>
        <v>12062.61</v>
      </c>
      <c r="E17" s="29">
        <v>133141.69</v>
      </c>
      <c r="F17" s="29">
        <f>F32</f>
        <v>288310.65999999997</v>
      </c>
      <c r="G17" s="29">
        <v>48409.19</v>
      </c>
    </row>
    <row r="18" spans="1:11" ht="15.75" customHeight="1" x14ac:dyDescent="0.25">
      <c r="A18" s="61" t="s">
        <v>127</v>
      </c>
      <c r="B18" s="64" t="s">
        <v>111</v>
      </c>
      <c r="C18" s="39" t="s">
        <v>91</v>
      </c>
      <c r="D18" s="29">
        <v>0</v>
      </c>
      <c r="E18" s="29">
        <f>E19+E20</f>
        <v>1081409.7</v>
      </c>
      <c r="F18" s="29">
        <f>F19+F20</f>
        <v>1055517.8</v>
      </c>
      <c r="G18" s="29">
        <f>G19+G20</f>
        <v>1047462.3</v>
      </c>
    </row>
    <row r="19" spans="1:11" ht="15.75" customHeight="1" x14ac:dyDescent="0.25">
      <c r="A19" s="62"/>
      <c r="B19" s="65"/>
      <c r="C19" s="39" t="s">
        <v>92</v>
      </c>
      <c r="D19" s="29">
        <v>0</v>
      </c>
      <c r="E19" s="29">
        <f t="shared" ref="E19:G20" si="3">E34+E43</f>
        <v>0</v>
      </c>
      <c r="F19" s="29">
        <f t="shared" si="3"/>
        <v>0</v>
      </c>
      <c r="G19" s="29">
        <f t="shared" si="3"/>
        <v>0</v>
      </c>
    </row>
    <row r="20" spans="1:11" ht="32.25" customHeight="1" x14ac:dyDescent="0.25">
      <c r="A20" s="63"/>
      <c r="B20" s="66"/>
      <c r="C20" s="39" t="s">
        <v>93</v>
      </c>
      <c r="D20" s="29">
        <v>0</v>
      </c>
      <c r="E20" s="29">
        <f t="shared" si="3"/>
        <v>1081409.7</v>
      </c>
      <c r="F20" s="29">
        <f t="shared" si="3"/>
        <v>1055517.8</v>
      </c>
      <c r="G20" s="29">
        <f t="shared" si="3"/>
        <v>1047462.3</v>
      </c>
    </row>
    <row r="21" spans="1:11" ht="15.75" x14ac:dyDescent="0.25">
      <c r="A21" s="52" t="s">
        <v>128</v>
      </c>
      <c r="B21" s="53" t="s">
        <v>113</v>
      </c>
      <c r="C21" s="39" t="s">
        <v>91</v>
      </c>
      <c r="D21" s="29">
        <v>0</v>
      </c>
      <c r="E21" s="29">
        <f>E22+E23</f>
        <v>693934.2</v>
      </c>
      <c r="F21" s="29">
        <f>F22+F23</f>
        <v>556468</v>
      </c>
      <c r="G21" s="29">
        <f>G22+G23</f>
        <v>549828</v>
      </c>
    </row>
    <row r="22" spans="1:11" ht="15.75" x14ac:dyDescent="0.25">
      <c r="A22" s="52"/>
      <c r="B22" s="53"/>
      <c r="C22" s="39" t="s">
        <v>92</v>
      </c>
      <c r="D22" s="29">
        <v>0</v>
      </c>
      <c r="E22" s="29">
        <f t="shared" ref="E22:G23" si="4">E37+E52</f>
        <v>0</v>
      </c>
      <c r="F22" s="29">
        <f t="shared" si="4"/>
        <v>0</v>
      </c>
      <c r="G22" s="29">
        <f t="shared" si="4"/>
        <v>0</v>
      </c>
    </row>
    <row r="23" spans="1:11" ht="18" customHeight="1" x14ac:dyDescent="0.25">
      <c r="A23" s="52"/>
      <c r="B23" s="53"/>
      <c r="C23" s="39" t="s">
        <v>93</v>
      </c>
      <c r="D23" s="29">
        <v>0</v>
      </c>
      <c r="E23" s="29">
        <f t="shared" si="4"/>
        <v>693934.2</v>
      </c>
      <c r="F23" s="29">
        <f t="shared" si="4"/>
        <v>556468</v>
      </c>
      <c r="G23" s="29">
        <f t="shared" si="4"/>
        <v>549828</v>
      </c>
    </row>
    <row r="24" spans="1:11" ht="15.6" customHeight="1" x14ac:dyDescent="0.25">
      <c r="A24" s="54" t="s">
        <v>118</v>
      </c>
      <c r="B24" s="55"/>
      <c r="C24" s="39" t="s">
        <v>91</v>
      </c>
      <c r="D24" s="29">
        <f>D25+D26</f>
        <v>12062.61</v>
      </c>
      <c r="E24" s="29">
        <f>E25+E26</f>
        <v>1634832.43</v>
      </c>
      <c r="F24" s="29">
        <f>F25+F26</f>
        <v>2144893.63</v>
      </c>
      <c r="G24" s="29">
        <f>G25+G26</f>
        <v>1425718.19</v>
      </c>
    </row>
    <row r="25" spans="1:11" ht="15.75" x14ac:dyDescent="0.25">
      <c r="A25" s="56"/>
      <c r="B25" s="57"/>
      <c r="C25" s="39" t="s">
        <v>92</v>
      </c>
      <c r="D25" s="29">
        <f>D28+D31+D34+D37</f>
        <v>0</v>
      </c>
      <c r="E25" s="29">
        <f t="shared" ref="E25:G26" si="5">E28+E31+E34+E37</f>
        <v>371136.44</v>
      </c>
      <c r="F25" s="29">
        <f t="shared" si="5"/>
        <v>732378.47</v>
      </c>
      <c r="G25" s="29">
        <f t="shared" si="5"/>
        <v>267800</v>
      </c>
    </row>
    <row r="26" spans="1:11" ht="15.75" x14ac:dyDescent="0.25">
      <c r="A26" s="58"/>
      <c r="B26" s="59"/>
      <c r="C26" s="39" t="s">
        <v>93</v>
      </c>
      <c r="D26" s="29">
        <f>D29+D32+D35+D38</f>
        <v>12062.61</v>
      </c>
      <c r="E26" s="29">
        <f t="shared" si="5"/>
        <v>1263695.99</v>
      </c>
      <c r="F26" s="29">
        <f t="shared" si="5"/>
        <v>1412515.16</v>
      </c>
      <c r="G26" s="29">
        <f>G29+G32+G35+G38</f>
        <v>1157918.19</v>
      </c>
      <c r="K26" s="42"/>
    </row>
    <row r="27" spans="1:11" ht="15.75" x14ac:dyDescent="0.25">
      <c r="A27" s="52" t="s">
        <v>58</v>
      </c>
      <c r="B27" s="53" t="s">
        <v>109</v>
      </c>
      <c r="C27" s="39" t="s">
        <v>91</v>
      </c>
      <c r="D27" s="29">
        <v>0</v>
      </c>
      <c r="E27" s="29">
        <f>E28+E29</f>
        <v>100000</v>
      </c>
      <c r="F27" s="29">
        <f>F28+F29</f>
        <v>100000</v>
      </c>
      <c r="G27" s="29">
        <f>G28+G29</f>
        <v>100000</v>
      </c>
    </row>
    <row r="28" spans="1:11" ht="15.75" x14ac:dyDescent="0.25">
      <c r="A28" s="52"/>
      <c r="B28" s="53"/>
      <c r="C28" s="39" t="s">
        <v>92</v>
      </c>
      <c r="D28" s="29">
        <v>0</v>
      </c>
      <c r="E28" s="29">
        <v>0</v>
      </c>
      <c r="F28" s="29">
        <v>0</v>
      </c>
      <c r="G28" s="29">
        <v>0</v>
      </c>
    </row>
    <row r="29" spans="1:11" ht="15.75" x14ac:dyDescent="0.25">
      <c r="A29" s="52"/>
      <c r="B29" s="53"/>
      <c r="C29" s="39" t="s">
        <v>93</v>
      </c>
      <c r="D29" s="29">
        <v>0</v>
      </c>
      <c r="E29" s="29">
        <v>100000</v>
      </c>
      <c r="F29" s="29">
        <v>100000</v>
      </c>
      <c r="G29" s="29">
        <v>100000</v>
      </c>
    </row>
    <row r="30" spans="1:11" ht="15.75" x14ac:dyDescent="0.25">
      <c r="A30" s="61" t="s">
        <v>59</v>
      </c>
      <c r="B30" s="53" t="s">
        <v>110</v>
      </c>
      <c r="C30" s="39" t="s">
        <v>91</v>
      </c>
      <c r="D30" s="29">
        <f>D31+D32</f>
        <v>12062.61</v>
      </c>
      <c r="E30" s="29">
        <f t="shared" ref="E30:G30" si="6">E31+E32</f>
        <v>504278.13</v>
      </c>
      <c r="F30" s="29">
        <f t="shared" si="6"/>
        <v>1020689.1299999999</v>
      </c>
      <c r="G30" s="29">
        <f t="shared" si="6"/>
        <v>316209.19</v>
      </c>
    </row>
    <row r="31" spans="1:11" ht="15.75" x14ac:dyDescent="0.25">
      <c r="A31" s="62"/>
      <c r="B31" s="53"/>
      <c r="C31" s="39" t="s">
        <v>92</v>
      </c>
      <c r="D31" s="29"/>
      <c r="E31" s="29">
        <v>371136.44</v>
      </c>
      <c r="F31" s="29">
        <v>732378.47</v>
      </c>
      <c r="G31" s="29">
        <v>267800</v>
      </c>
    </row>
    <row r="32" spans="1:11" ht="68.25" customHeight="1" x14ac:dyDescent="0.25">
      <c r="A32" s="63"/>
      <c r="B32" s="53"/>
      <c r="C32" s="39" t="s">
        <v>93</v>
      </c>
      <c r="D32" s="29">
        <f>1818+6674+36+3534.61</f>
        <v>12062.61</v>
      </c>
      <c r="E32" s="29">
        <v>133141.69</v>
      </c>
      <c r="F32" s="29">
        <v>288310.65999999997</v>
      </c>
      <c r="G32" s="29">
        <v>48409.19</v>
      </c>
    </row>
    <row r="33" spans="1:7" ht="15.75" x14ac:dyDescent="0.25">
      <c r="A33" s="61" t="s">
        <v>127</v>
      </c>
      <c r="B33" s="64" t="s">
        <v>111</v>
      </c>
      <c r="C33" s="39" t="s">
        <v>91</v>
      </c>
      <c r="D33" s="29">
        <v>0</v>
      </c>
      <c r="E33" s="29">
        <f>E34+E35</f>
        <v>471849.7</v>
      </c>
      <c r="F33" s="29">
        <f>F34+F35</f>
        <v>467736.5</v>
      </c>
      <c r="G33" s="29">
        <f>G34+G35</f>
        <v>459681</v>
      </c>
    </row>
    <row r="34" spans="1:7" ht="15.75" x14ac:dyDescent="0.25">
      <c r="A34" s="62"/>
      <c r="B34" s="65"/>
      <c r="C34" s="39" t="s">
        <v>92</v>
      </c>
      <c r="D34" s="29">
        <v>0</v>
      </c>
      <c r="E34" s="29">
        <v>0</v>
      </c>
      <c r="F34" s="29">
        <v>0</v>
      </c>
      <c r="G34" s="29">
        <v>0</v>
      </c>
    </row>
    <row r="35" spans="1:7" ht="33.75" customHeight="1" x14ac:dyDescent="0.25">
      <c r="A35" s="63"/>
      <c r="B35" s="66"/>
      <c r="C35" s="39" t="s">
        <v>93</v>
      </c>
      <c r="D35" s="29">
        <v>0</v>
      </c>
      <c r="E35" s="29">
        <v>471849.7</v>
      </c>
      <c r="F35" s="29">
        <v>467736.5</v>
      </c>
      <c r="G35" s="29">
        <v>459681</v>
      </c>
    </row>
    <row r="36" spans="1:7" ht="15.75" x14ac:dyDescent="0.25">
      <c r="A36" s="52" t="s">
        <v>128</v>
      </c>
      <c r="B36" s="53" t="s">
        <v>113</v>
      </c>
      <c r="C36" s="39" t="s">
        <v>91</v>
      </c>
      <c r="D36" s="29">
        <v>0</v>
      </c>
      <c r="E36" s="29">
        <f>E37+E38</f>
        <v>558704.6</v>
      </c>
      <c r="F36" s="29">
        <f>F37+F38</f>
        <v>556468</v>
      </c>
      <c r="G36" s="29">
        <f>G37+G38</f>
        <v>549828</v>
      </c>
    </row>
    <row r="37" spans="1:7" ht="15.75" x14ac:dyDescent="0.25">
      <c r="A37" s="52"/>
      <c r="B37" s="53"/>
      <c r="C37" s="39" t="s">
        <v>92</v>
      </c>
      <c r="D37" s="29">
        <v>0</v>
      </c>
      <c r="E37" s="29">
        <v>0</v>
      </c>
      <c r="F37" s="29">
        <v>0</v>
      </c>
      <c r="G37" s="29">
        <v>0</v>
      </c>
    </row>
    <row r="38" spans="1:7" ht="15.75" x14ac:dyDescent="0.25">
      <c r="A38" s="52"/>
      <c r="B38" s="53"/>
      <c r="C38" s="39" t="s">
        <v>93</v>
      </c>
      <c r="D38" s="29">
        <v>0</v>
      </c>
      <c r="E38" s="29">
        <v>558704.6</v>
      </c>
      <c r="F38" s="29">
        <v>556468</v>
      </c>
      <c r="G38" s="29">
        <v>549828</v>
      </c>
    </row>
    <row r="39" spans="1:7" ht="15.6" customHeight="1" x14ac:dyDescent="0.25">
      <c r="A39" s="54" t="s">
        <v>119</v>
      </c>
      <c r="B39" s="55"/>
      <c r="C39" s="39" t="s">
        <v>91</v>
      </c>
      <c r="D39" s="41">
        <v>0</v>
      </c>
      <c r="E39" s="29">
        <f>E40+E41</f>
        <v>609560</v>
      </c>
      <c r="F39" s="29">
        <f>F40+F41</f>
        <v>587781.30000000005</v>
      </c>
      <c r="G39" s="29">
        <f>G40+G41</f>
        <v>587781.30000000005</v>
      </c>
    </row>
    <row r="40" spans="1:7" ht="15.75" x14ac:dyDescent="0.25">
      <c r="A40" s="56"/>
      <c r="B40" s="57"/>
      <c r="C40" s="39" t="s">
        <v>92</v>
      </c>
      <c r="D40" s="41">
        <v>0</v>
      </c>
      <c r="E40" s="29">
        <f t="shared" ref="E40:G41" si="7">E43</f>
        <v>0</v>
      </c>
      <c r="F40" s="29">
        <f t="shared" si="7"/>
        <v>0</v>
      </c>
      <c r="G40" s="29">
        <f t="shared" si="7"/>
        <v>0</v>
      </c>
    </row>
    <row r="41" spans="1:7" ht="15.75" x14ac:dyDescent="0.25">
      <c r="A41" s="58"/>
      <c r="B41" s="59"/>
      <c r="C41" s="39" t="s">
        <v>93</v>
      </c>
      <c r="D41" s="41">
        <v>0</v>
      </c>
      <c r="E41" s="29">
        <f t="shared" si="7"/>
        <v>609560</v>
      </c>
      <c r="F41" s="29">
        <f t="shared" si="7"/>
        <v>587781.30000000005</v>
      </c>
      <c r="G41" s="29">
        <f t="shared" si="7"/>
        <v>587781.30000000005</v>
      </c>
    </row>
    <row r="42" spans="1:7" ht="15.75" x14ac:dyDescent="0.25">
      <c r="A42" s="52" t="s">
        <v>127</v>
      </c>
      <c r="B42" s="64" t="s">
        <v>111</v>
      </c>
      <c r="C42" s="39" t="s">
        <v>91</v>
      </c>
      <c r="D42" s="41">
        <v>0</v>
      </c>
      <c r="E42" s="29">
        <f>E43+E44</f>
        <v>609560</v>
      </c>
      <c r="F42" s="29">
        <f>F43+F44</f>
        <v>587781.30000000005</v>
      </c>
      <c r="G42" s="29">
        <f>G43+G44</f>
        <v>587781.30000000005</v>
      </c>
    </row>
    <row r="43" spans="1:7" ht="15.75" x14ac:dyDescent="0.25">
      <c r="A43" s="52"/>
      <c r="B43" s="65"/>
      <c r="C43" s="39" t="s">
        <v>92</v>
      </c>
      <c r="D43" s="41">
        <v>0</v>
      </c>
      <c r="E43" s="29">
        <v>0</v>
      </c>
      <c r="F43" s="29">
        <v>0</v>
      </c>
      <c r="G43" s="29">
        <v>0</v>
      </c>
    </row>
    <row r="44" spans="1:7" ht="15.75" x14ac:dyDescent="0.25">
      <c r="A44" s="52"/>
      <c r="B44" s="66"/>
      <c r="C44" s="39" t="s">
        <v>93</v>
      </c>
      <c r="D44" s="41">
        <v>0</v>
      </c>
      <c r="E44" s="29">
        <v>609560</v>
      </c>
      <c r="F44" s="29">
        <v>587781.30000000005</v>
      </c>
      <c r="G44" s="29">
        <v>587781.30000000005</v>
      </c>
    </row>
    <row r="45" spans="1:7" ht="15.75" x14ac:dyDescent="0.2">
      <c r="A45" s="54" t="s">
        <v>120</v>
      </c>
      <c r="B45" s="55"/>
      <c r="C45" s="39" t="s">
        <v>91</v>
      </c>
      <c r="D45" s="40">
        <v>0</v>
      </c>
      <c r="E45" s="40">
        <f>E46+E47</f>
        <v>423348.95999999996</v>
      </c>
      <c r="F45" s="40">
        <f>F46+F47</f>
        <v>0</v>
      </c>
      <c r="G45" s="40">
        <f>G46+G47</f>
        <v>0</v>
      </c>
    </row>
    <row r="46" spans="1:7" ht="15.75" x14ac:dyDescent="0.2">
      <c r="A46" s="56"/>
      <c r="B46" s="57"/>
      <c r="C46" s="39" t="s">
        <v>92</v>
      </c>
      <c r="D46" s="40">
        <v>0</v>
      </c>
      <c r="E46" s="40">
        <f>E49+E52</f>
        <v>288119.36</v>
      </c>
      <c r="F46" s="40">
        <f t="shared" ref="F46:G46" si="8">F49+F52</f>
        <v>0</v>
      </c>
      <c r="G46" s="40">
        <f t="shared" si="8"/>
        <v>0</v>
      </c>
    </row>
    <row r="47" spans="1:7" ht="15.75" x14ac:dyDescent="0.2">
      <c r="A47" s="58"/>
      <c r="B47" s="59"/>
      <c r="C47" s="39" t="s">
        <v>93</v>
      </c>
      <c r="D47" s="40">
        <v>0</v>
      </c>
      <c r="E47" s="40">
        <f t="shared" ref="E47:G47" si="9">E53</f>
        <v>135229.6</v>
      </c>
      <c r="F47" s="40">
        <f t="shared" si="9"/>
        <v>0</v>
      </c>
      <c r="G47" s="40">
        <f t="shared" si="9"/>
        <v>0</v>
      </c>
    </row>
    <row r="48" spans="1:7" ht="33.75" customHeight="1" x14ac:dyDescent="0.2">
      <c r="A48" s="61" t="s">
        <v>59</v>
      </c>
      <c r="B48" s="53" t="s">
        <v>110</v>
      </c>
      <c r="C48" s="39" t="s">
        <v>91</v>
      </c>
      <c r="D48" s="40">
        <v>0</v>
      </c>
      <c r="E48" s="40">
        <f>E49+E50</f>
        <v>288119.36</v>
      </c>
      <c r="F48" s="40">
        <f t="shared" ref="F48:G48" si="10">F49+F50</f>
        <v>0</v>
      </c>
      <c r="G48" s="40">
        <f t="shared" si="10"/>
        <v>0</v>
      </c>
    </row>
    <row r="49" spans="1:7" ht="34.5" customHeight="1" x14ac:dyDescent="0.2">
      <c r="A49" s="62"/>
      <c r="B49" s="53"/>
      <c r="C49" s="39" t="s">
        <v>92</v>
      </c>
      <c r="D49" s="40">
        <v>0</v>
      </c>
      <c r="E49" s="40">
        <v>288119.36</v>
      </c>
      <c r="F49" s="40"/>
      <c r="G49" s="40"/>
    </row>
    <row r="50" spans="1:7" ht="30" customHeight="1" x14ac:dyDescent="0.2">
      <c r="A50" s="63"/>
      <c r="B50" s="53"/>
      <c r="C50" s="39" t="s">
        <v>93</v>
      </c>
      <c r="D50" s="40">
        <v>0</v>
      </c>
      <c r="E50" s="40">
        <v>0</v>
      </c>
      <c r="F50" s="40">
        <v>0</v>
      </c>
      <c r="G50" s="40">
        <v>0</v>
      </c>
    </row>
    <row r="51" spans="1:7" ht="15.75" x14ac:dyDescent="0.2">
      <c r="A51" s="52" t="s">
        <v>128</v>
      </c>
      <c r="B51" s="53" t="s">
        <v>113</v>
      </c>
      <c r="C51" s="39" t="s">
        <v>91</v>
      </c>
      <c r="D51" s="40">
        <v>0</v>
      </c>
      <c r="E51" s="40">
        <f>E52+E53</f>
        <v>135229.6</v>
      </c>
      <c r="F51" s="40">
        <f>F52+F53</f>
        <v>0</v>
      </c>
      <c r="G51" s="40">
        <f>G52+G53</f>
        <v>0</v>
      </c>
    </row>
    <row r="52" spans="1:7" ht="15.75" x14ac:dyDescent="0.2">
      <c r="A52" s="52"/>
      <c r="B52" s="53"/>
      <c r="C52" s="39" t="s">
        <v>92</v>
      </c>
      <c r="D52" s="40">
        <v>0</v>
      </c>
      <c r="E52" s="40">
        <v>0</v>
      </c>
      <c r="F52" s="40">
        <v>0</v>
      </c>
      <c r="G52" s="40">
        <v>0</v>
      </c>
    </row>
    <row r="53" spans="1:7" ht="15.75" x14ac:dyDescent="0.2">
      <c r="A53" s="52"/>
      <c r="B53" s="53"/>
      <c r="C53" s="39" t="s">
        <v>93</v>
      </c>
      <c r="D53" s="40">
        <v>0</v>
      </c>
      <c r="E53" s="40">
        <v>135229.6</v>
      </c>
      <c r="F53" s="40">
        <v>0</v>
      </c>
      <c r="G53" s="40">
        <v>0</v>
      </c>
    </row>
    <row r="54" spans="1:7" ht="15.75" x14ac:dyDescent="0.2">
      <c r="A54" s="54" t="s">
        <v>136</v>
      </c>
      <c r="B54" s="55"/>
      <c r="C54" s="39" t="s">
        <v>91</v>
      </c>
      <c r="D54" s="40">
        <v>0</v>
      </c>
      <c r="E54" s="40">
        <f>E55+E56</f>
        <v>711880.64</v>
      </c>
      <c r="F54" s="40">
        <f>F55+F56</f>
        <v>1000000</v>
      </c>
      <c r="G54" s="40">
        <v>0</v>
      </c>
    </row>
    <row r="55" spans="1:7" ht="15.75" x14ac:dyDescent="0.2">
      <c r="A55" s="56"/>
      <c r="B55" s="57"/>
      <c r="C55" s="39" t="s">
        <v>92</v>
      </c>
      <c r="D55" s="40">
        <v>0</v>
      </c>
      <c r="E55" s="48">
        <v>711880.64</v>
      </c>
      <c r="F55" s="48">
        <v>1000000</v>
      </c>
      <c r="G55" s="40">
        <v>0</v>
      </c>
    </row>
    <row r="56" spans="1:7" ht="15.75" x14ac:dyDescent="0.2">
      <c r="A56" s="58"/>
      <c r="B56" s="59"/>
      <c r="C56" s="39" t="s">
        <v>93</v>
      </c>
      <c r="D56" s="48">
        <v>0</v>
      </c>
      <c r="E56" s="48">
        <v>0</v>
      </c>
      <c r="F56" s="48">
        <v>0</v>
      </c>
      <c r="G56" s="40">
        <v>0</v>
      </c>
    </row>
    <row r="57" spans="1:7" ht="37.5" customHeight="1" x14ac:dyDescent="0.2">
      <c r="A57" s="61" t="s">
        <v>59</v>
      </c>
      <c r="B57" s="53" t="s">
        <v>110</v>
      </c>
      <c r="C57" s="39" t="s">
        <v>91</v>
      </c>
      <c r="D57" s="40">
        <v>0</v>
      </c>
      <c r="E57" s="40">
        <f>E58+E59</f>
        <v>711880.64</v>
      </c>
      <c r="F57" s="40">
        <f>F58+F59</f>
        <v>1000000</v>
      </c>
      <c r="G57" s="40">
        <v>0</v>
      </c>
    </row>
    <row r="58" spans="1:7" ht="32.25" customHeight="1" x14ac:dyDescent="0.2">
      <c r="A58" s="62"/>
      <c r="B58" s="53"/>
      <c r="C58" s="39" t="s">
        <v>92</v>
      </c>
      <c r="D58" s="40">
        <v>0</v>
      </c>
      <c r="E58" s="48">
        <v>711880.64</v>
      </c>
      <c r="F58" s="48">
        <v>1000000</v>
      </c>
      <c r="G58" s="40">
        <v>0</v>
      </c>
    </row>
    <row r="59" spans="1:7" ht="42" customHeight="1" x14ac:dyDescent="0.2">
      <c r="A59" s="63"/>
      <c r="B59" s="53"/>
      <c r="C59" s="39" t="s">
        <v>93</v>
      </c>
      <c r="D59" s="48">
        <v>0</v>
      </c>
      <c r="E59" s="48">
        <v>0</v>
      </c>
      <c r="F59" s="48">
        <v>0</v>
      </c>
      <c r="G59" s="40">
        <v>0</v>
      </c>
    </row>
    <row r="61" spans="1:7" x14ac:dyDescent="0.2">
      <c r="E61" s="42"/>
    </row>
  </sheetData>
  <mergeCells count="33">
    <mergeCell ref="A48:A50"/>
    <mergeCell ref="B48:B50"/>
    <mergeCell ref="A54:B56"/>
    <mergeCell ref="A57:A59"/>
    <mergeCell ref="B57:B59"/>
    <mergeCell ref="A51:A53"/>
    <mergeCell ref="B51:B53"/>
    <mergeCell ref="B18:B20"/>
    <mergeCell ref="A18:A20"/>
    <mergeCell ref="B33:B35"/>
    <mergeCell ref="B30:B32"/>
    <mergeCell ref="A30:A32"/>
    <mergeCell ref="A15:A17"/>
    <mergeCell ref="B15:B17"/>
    <mergeCell ref="A9:B11"/>
    <mergeCell ref="A12:A14"/>
    <mergeCell ref="B12:B14"/>
    <mergeCell ref="E1:G1"/>
    <mergeCell ref="A36:A38"/>
    <mergeCell ref="B36:B38"/>
    <mergeCell ref="A39:B41"/>
    <mergeCell ref="A45:B47"/>
    <mergeCell ref="C6:C7"/>
    <mergeCell ref="A33:A35"/>
    <mergeCell ref="A27:A29"/>
    <mergeCell ref="B27:B29"/>
    <mergeCell ref="A21:A23"/>
    <mergeCell ref="B21:B23"/>
    <mergeCell ref="A24:B26"/>
    <mergeCell ref="A42:A44"/>
    <mergeCell ref="B42:B44"/>
    <mergeCell ref="A6:A7"/>
    <mergeCell ref="B6:B7"/>
  </mergeCells>
  <printOptions horizontalCentered="1"/>
  <pageMargins left="0.25" right="0.25" top="0.75" bottom="0.53418803418803418" header="0.3" footer="0.3"/>
  <pageSetup paperSize="9" fitToHeight="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9"/>
  <sheetViews>
    <sheetView zoomScale="93" zoomScaleNormal="93" workbookViewId="0">
      <selection activeCell="D18" sqref="D18"/>
    </sheetView>
  </sheetViews>
  <sheetFormatPr defaultRowHeight="12.75" x14ac:dyDescent="0.2"/>
  <cols>
    <col min="2" max="4" width="11.140625" customWidth="1"/>
    <col min="5" max="5" width="13" customWidth="1"/>
    <col min="6" max="6" width="38.5703125" customWidth="1"/>
    <col min="10" max="10" width="13.85546875" customWidth="1"/>
    <col min="11" max="11" width="11.7109375" bestFit="1" customWidth="1"/>
    <col min="12" max="12" width="12.5703125" bestFit="1" customWidth="1"/>
    <col min="13" max="13" width="13.42578125" customWidth="1"/>
    <col min="14" max="14" width="13.85546875" customWidth="1"/>
    <col min="15" max="15" width="11.42578125" customWidth="1"/>
  </cols>
  <sheetData>
    <row r="1" spans="1:15" ht="34.5" customHeight="1" x14ac:dyDescent="0.2">
      <c r="A1" s="67" t="s">
        <v>48</v>
      </c>
      <c r="B1" s="67" t="s">
        <v>4</v>
      </c>
      <c r="C1" s="67" t="s">
        <v>49</v>
      </c>
      <c r="D1" s="67" t="s">
        <v>50</v>
      </c>
      <c r="E1" s="67"/>
      <c r="F1" s="67" t="s">
        <v>53</v>
      </c>
      <c r="G1" s="67" t="s">
        <v>17</v>
      </c>
      <c r="H1" s="67"/>
      <c r="I1" s="67"/>
      <c r="J1" s="67"/>
      <c r="K1" s="67" t="s">
        <v>12</v>
      </c>
      <c r="L1" s="67"/>
      <c r="M1" s="67"/>
      <c r="N1" s="67"/>
      <c r="O1" s="67"/>
    </row>
    <row r="2" spans="1:15" ht="51" x14ac:dyDescent="0.2">
      <c r="A2" s="67"/>
      <c r="B2" s="67"/>
      <c r="C2" s="67"/>
      <c r="D2" s="10" t="s">
        <v>51</v>
      </c>
      <c r="E2" s="10" t="s">
        <v>52</v>
      </c>
      <c r="F2" s="67"/>
      <c r="G2" s="10" t="s">
        <v>18</v>
      </c>
      <c r="H2" s="10" t="s">
        <v>19</v>
      </c>
      <c r="I2" s="10" t="s">
        <v>20</v>
      </c>
      <c r="J2" s="10" t="s">
        <v>54</v>
      </c>
      <c r="K2" s="10" t="s">
        <v>47</v>
      </c>
      <c r="L2" s="10" t="s">
        <v>46</v>
      </c>
      <c r="M2" s="10" t="s">
        <v>14</v>
      </c>
      <c r="N2" s="10" t="s">
        <v>15</v>
      </c>
      <c r="O2" s="10" t="s">
        <v>16</v>
      </c>
    </row>
    <row r="3" spans="1:15" x14ac:dyDescent="0.2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ht="51" x14ac:dyDescent="0.2">
      <c r="A4" s="14" t="s">
        <v>58</v>
      </c>
      <c r="B4" s="15" t="s">
        <v>13</v>
      </c>
      <c r="C4" s="15" t="s">
        <v>13</v>
      </c>
      <c r="D4" s="15" t="s">
        <v>13</v>
      </c>
      <c r="E4" s="15" t="s">
        <v>13</v>
      </c>
      <c r="F4" s="12" t="s">
        <v>56</v>
      </c>
      <c r="G4" s="5"/>
      <c r="H4" s="5"/>
      <c r="I4" s="5"/>
      <c r="J4" s="11">
        <v>44256</v>
      </c>
      <c r="K4" s="16"/>
      <c r="L4" s="16"/>
      <c r="M4" s="16"/>
      <c r="N4" s="16"/>
      <c r="O4" s="16"/>
    </row>
    <row r="5" spans="1:15" s="22" customFormat="1" ht="38.25" x14ac:dyDescent="0.2">
      <c r="A5" s="17" t="s">
        <v>58</v>
      </c>
      <c r="B5" s="17" t="s">
        <v>60</v>
      </c>
      <c r="C5" s="17" t="s">
        <v>13</v>
      </c>
      <c r="D5" s="21" t="s">
        <v>13</v>
      </c>
      <c r="E5" s="21" t="s">
        <v>13</v>
      </c>
      <c r="F5" s="13" t="s">
        <v>57</v>
      </c>
      <c r="G5" s="18"/>
      <c r="H5" s="18"/>
      <c r="I5" s="18"/>
      <c r="J5" s="19"/>
      <c r="K5" s="20">
        <f>SUM(K6:K9)</f>
        <v>0</v>
      </c>
      <c r="L5" s="20">
        <f t="shared" ref="L5:O5" si="0">SUM(L6:L9)</f>
        <v>2500000</v>
      </c>
      <c r="M5" s="20">
        <f t="shared" si="0"/>
        <v>2500000</v>
      </c>
      <c r="N5" s="20">
        <f t="shared" si="0"/>
        <v>0</v>
      </c>
      <c r="O5" s="20">
        <f t="shared" si="0"/>
        <v>0</v>
      </c>
    </row>
    <row r="6" spans="1:15" ht="38.25" x14ac:dyDescent="0.2">
      <c r="A6" s="14" t="s">
        <v>58</v>
      </c>
      <c r="B6" s="14" t="s">
        <v>60</v>
      </c>
      <c r="C6" s="14" t="s">
        <v>63</v>
      </c>
      <c r="D6" s="14" t="s">
        <v>64</v>
      </c>
      <c r="E6" s="14" t="s">
        <v>65</v>
      </c>
      <c r="F6" s="6" t="s">
        <v>67</v>
      </c>
      <c r="G6" s="5" t="s">
        <v>68</v>
      </c>
      <c r="H6" s="5" t="s">
        <v>69</v>
      </c>
      <c r="I6" s="5">
        <v>150</v>
      </c>
      <c r="J6" s="11">
        <v>44531</v>
      </c>
      <c r="K6" s="16"/>
      <c r="L6" s="16">
        <f>SUM(M6:O6)</f>
        <v>1000000</v>
      </c>
      <c r="M6" s="16">
        <v>1000000</v>
      </c>
      <c r="N6" s="16"/>
      <c r="O6" s="16"/>
    </row>
    <row r="7" spans="1:15" ht="38.25" x14ac:dyDescent="0.2">
      <c r="A7" s="14" t="s">
        <v>58</v>
      </c>
      <c r="B7" s="14" t="s">
        <v>60</v>
      </c>
      <c r="C7" s="14" t="s">
        <v>63</v>
      </c>
      <c r="D7" s="14" t="s">
        <v>70</v>
      </c>
      <c r="E7" s="14" t="s">
        <v>71</v>
      </c>
      <c r="F7" s="6" t="s">
        <v>67</v>
      </c>
      <c r="G7" s="5" t="s">
        <v>68</v>
      </c>
      <c r="H7" s="5" t="s">
        <v>69</v>
      </c>
      <c r="I7" s="5">
        <v>200</v>
      </c>
      <c r="J7" s="11">
        <v>44532</v>
      </c>
      <c r="K7" s="16"/>
      <c r="L7" s="16">
        <f t="shared" ref="L7:L8" si="1">SUM(M7:O7)</f>
        <v>1500000</v>
      </c>
      <c r="M7" s="16">
        <v>1500000</v>
      </c>
      <c r="N7" s="16"/>
      <c r="O7" s="16"/>
    </row>
    <row r="8" spans="1:15" x14ac:dyDescent="0.2">
      <c r="A8" s="14" t="s">
        <v>58</v>
      </c>
      <c r="B8" s="14" t="s">
        <v>60</v>
      </c>
      <c r="C8" s="14" t="s">
        <v>63</v>
      </c>
      <c r="D8" s="14"/>
      <c r="E8" s="14"/>
      <c r="F8" s="6" t="s">
        <v>1</v>
      </c>
      <c r="G8" s="5"/>
      <c r="H8" s="5"/>
      <c r="I8" s="5"/>
      <c r="J8" s="11"/>
      <c r="K8" s="16"/>
      <c r="L8" s="16">
        <f t="shared" si="1"/>
        <v>0</v>
      </c>
      <c r="M8" s="16"/>
      <c r="N8" s="16"/>
      <c r="O8" s="16"/>
    </row>
    <row r="9" spans="1:15" x14ac:dyDescent="0.2">
      <c r="A9" s="14" t="s">
        <v>58</v>
      </c>
      <c r="B9" s="14" t="s">
        <v>60</v>
      </c>
      <c r="C9" s="14" t="s">
        <v>63</v>
      </c>
      <c r="D9" s="14"/>
      <c r="E9" s="14"/>
      <c r="F9" s="6" t="s">
        <v>9</v>
      </c>
      <c r="G9" s="5"/>
      <c r="H9" s="5"/>
      <c r="I9" s="5"/>
      <c r="J9" s="11"/>
      <c r="K9" s="16"/>
      <c r="L9" s="16">
        <f>SUM(M9:O9)</f>
        <v>0</v>
      </c>
      <c r="M9" s="16"/>
      <c r="N9" s="16"/>
      <c r="O9" s="16"/>
    </row>
    <row r="10" spans="1:15" ht="38.25" x14ac:dyDescent="0.2">
      <c r="A10" s="17" t="s">
        <v>58</v>
      </c>
      <c r="B10" s="17" t="s">
        <v>61</v>
      </c>
      <c r="C10" s="17" t="s">
        <v>63</v>
      </c>
      <c r="D10" s="17" t="s">
        <v>13</v>
      </c>
      <c r="E10" s="17" t="s">
        <v>13</v>
      </c>
      <c r="F10" s="13" t="s">
        <v>72</v>
      </c>
      <c r="G10" s="18"/>
      <c r="H10" s="18"/>
      <c r="I10" s="18"/>
      <c r="J10" s="19"/>
      <c r="K10" s="20">
        <f>SUM(K11:K14)</f>
        <v>200</v>
      </c>
      <c r="L10" s="20">
        <f t="shared" ref="L10:O10" si="2">SUM(L11:L14)</f>
        <v>500</v>
      </c>
      <c r="M10" s="20">
        <f t="shared" si="2"/>
        <v>500</v>
      </c>
      <c r="N10" s="20">
        <f t="shared" si="2"/>
        <v>0</v>
      </c>
      <c r="O10" s="20">
        <f t="shared" si="2"/>
        <v>0</v>
      </c>
    </row>
    <row r="11" spans="1:15" x14ac:dyDescent="0.2">
      <c r="A11" s="14" t="s">
        <v>58</v>
      </c>
      <c r="B11" s="14" t="s">
        <v>61</v>
      </c>
      <c r="C11" s="14" t="s">
        <v>63</v>
      </c>
      <c r="D11" s="14" t="s">
        <v>70</v>
      </c>
      <c r="E11" s="14" t="s">
        <v>71</v>
      </c>
      <c r="F11" s="6" t="s">
        <v>66</v>
      </c>
      <c r="G11" s="5"/>
      <c r="H11" s="5" t="s">
        <v>74</v>
      </c>
      <c r="I11" s="5">
        <v>1</v>
      </c>
      <c r="J11" s="11">
        <v>44470</v>
      </c>
      <c r="K11" s="16"/>
      <c r="L11" s="16">
        <f>SUM(M11:O11)</f>
        <v>500</v>
      </c>
      <c r="M11" s="16">
        <v>500</v>
      </c>
      <c r="N11" s="16"/>
      <c r="O11" s="16"/>
    </row>
    <row r="12" spans="1:15" x14ac:dyDescent="0.2">
      <c r="A12" s="14" t="s">
        <v>58</v>
      </c>
      <c r="B12" s="14" t="s">
        <v>61</v>
      </c>
      <c r="C12" s="14" t="s">
        <v>63</v>
      </c>
      <c r="D12" s="14" t="s">
        <v>70</v>
      </c>
      <c r="E12" s="14" t="s">
        <v>71</v>
      </c>
      <c r="F12" s="6" t="s">
        <v>73</v>
      </c>
      <c r="G12" s="5"/>
      <c r="H12" s="5" t="s">
        <v>74</v>
      </c>
      <c r="I12" s="5">
        <v>1</v>
      </c>
      <c r="J12" s="11">
        <v>44228</v>
      </c>
      <c r="K12" s="16">
        <v>200</v>
      </c>
      <c r="L12" s="16">
        <f t="shared" ref="L12:L18" si="3">SUM(M12:O12)</f>
        <v>0</v>
      </c>
      <c r="M12" s="16">
        <v>0</v>
      </c>
      <c r="N12" s="16"/>
      <c r="O12" s="16"/>
    </row>
    <row r="13" spans="1:15" x14ac:dyDescent="0.2">
      <c r="A13" s="14" t="s">
        <v>58</v>
      </c>
      <c r="B13" s="14" t="s">
        <v>61</v>
      </c>
      <c r="C13" s="14" t="s">
        <v>63</v>
      </c>
      <c r="D13" s="14"/>
      <c r="E13" s="14"/>
      <c r="F13" s="6" t="s">
        <v>1</v>
      </c>
      <c r="G13" s="5"/>
      <c r="H13" s="5"/>
      <c r="I13" s="5"/>
      <c r="J13" s="11"/>
      <c r="K13" s="16"/>
      <c r="L13" s="16">
        <f t="shared" si="3"/>
        <v>0</v>
      </c>
      <c r="M13" s="16"/>
      <c r="N13" s="16"/>
      <c r="O13" s="16"/>
    </row>
    <row r="14" spans="1:15" x14ac:dyDescent="0.2">
      <c r="A14" s="14" t="s">
        <v>58</v>
      </c>
      <c r="B14" s="14" t="s">
        <v>61</v>
      </c>
      <c r="C14" s="14" t="s">
        <v>63</v>
      </c>
      <c r="D14" s="14"/>
      <c r="E14" s="14"/>
      <c r="F14" s="6" t="s">
        <v>9</v>
      </c>
      <c r="G14" s="5"/>
      <c r="H14" s="5"/>
      <c r="I14" s="5"/>
      <c r="J14" s="11"/>
      <c r="K14" s="16"/>
      <c r="L14" s="16">
        <f t="shared" si="3"/>
        <v>0</v>
      </c>
      <c r="M14" s="16"/>
      <c r="N14" s="16"/>
      <c r="O14" s="16"/>
    </row>
    <row r="15" spans="1:15" ht="51" x14ac:dyDescent="0.2">
      <c r="A15" s="14" t="s">
        <v>59</v>
      </c>
      <c r="B15" s="15" t="s">
        <v>13</v>
      </c>
      <c r="C15" s="15" t="s">
        <v>13</v>
      </c>
      <c r="D15" s="15" t="s">
        <v>13</v>
      </c>
      <c r="E15" s="15" t="s">
        <v>13</v>
      </c>
      <c r="F15" s="12" t="s">
        <v>75</v>
      </c>
      <c r="G15" s="5"/>
      <c r="H15" s="5"/>
      <c r="I15" s="5"/>
      <c r="J15" s="11"/>
      <c r="K15" s="16"/>
      <c r="L15" s="16">
        <f t="shared" si="3"/>
        <v>0</v>
      </c>
      <c r="M15" s="16"/>
      <c r="N15" s="16"/>
      <c r="O15" s="16"/>
    </row>
    <row r="16" spans="1:15" ht="76.5" x14ac:dyDescent="0.2">
      <c r="A16" s="14" t="s">
        <v>59</v>
      </c>
      <c r="B16" s="14" t="s">
        <v>62</v>
      </c>
      <c r="C16" s="14" t="s">
        <v>13</v>
      </c>
      <c r="D16" s="14" t="s">
        <v>13</v>
      </c>
      <c r="E16" s="14" t="s">
        <v>13</v>
      </c>
      <c r="F16" s="23" t="s">
        <v>76</v>
      </c>
      <c r="G16" s="5"/>
      <c r="H16" s="5"/>
      <c r="I16" s="5"/>
      <c r="J16" s="11"/>
      <c r="K16" s="16"/>
      <c r="L16" s="16">
        <f t="shared" si="3"/>
        <v>0</v>
      </c>
      <c r="M16" s="16"/>
      <c r="N16" s="16"/>
      <c r="O16" s="16"/>
    </row>
    <row r="17" spans="1:15" ht="25.5" x14ac:dyDescent="0.2">
      <c r="A17" s="14" t="s">
        <v>59</v>
      </c>
      <c r="B17" s="14" t="s">
        <v>62</v>
      </c>
      <c r="C17" s="14">
        <v>804</v>
      </c>
      <c r="D17" s="14">
        <v>11115</v>
      </c>
      <c r="E17" s="14" t="s">
        <v>78</v>
      </c>
      <c r="F17" s="23" t="s">
        <v>77</v>
      </c>
      <c r="G17" s="5" t="s">
        <v>79</v>
      </c>
      <c r="H17" s="5" t="s">
        <v>80</v>
      </c>
      <c r="I17" s="5">
        <v>200</v>
      </c>
      <c r="J17" s="11">
        <v>44531</v>
      </c>
      <c r="K17" s="16">
        <v>50000000</v>
      </c>
      <c r="L17" s="16">
        <f t="shared" si="3"/>
        <v>262000000</v>
      </c>
      <c r="M17" s="16">
        <v>10000000</v>
      </c>
      <c r="N17" s="16">
        <v>252000000</v>
      </c>
      <c r="O17" s="16"/>
    </row>
    <row r="18" spans="1:15" ht="25.5" x14ac:dyDescent="0.2">
      <c r="A18" s="14" t="s">
        <v>59</v>
      </c>
      <c r="B18" s="14" t="s">
        <v>62</v>
      </c>
      <c r="C18" s="14" t="s">
        <v>81</v>
      </c>
      <c r="D18" s="14" t="s">
        <v>82</v>
      </c>
      <c r="E18" s="14" t="s">
        <v>83</v>
      </c>
      <c r="F18" s="23" t="s">
        <v>84</v>
      </c>
      <c r="G18" s="5" t="s">
        <v>79</v>
      </c>
      <c r="H18" s="5" t="s">
        <v>80</v>
      </c>
      <c r="I18" s="5">
        <v>350</v>
      </c>
      <c r="J18" s="11">
        <v>44743</v>
      </c>
      <c r="K18" s="16"/>
      <c r="L18" s="16">
        <f t="shared" si="3"/>
        <v>0</v>
      </c>
      <c r="M18" s="16"/>
      <c r="N18" s="16"/>
      <c r="O18" s="16"/>
    </row>
    <row r="19" spans="1:15" ht="147.75" customHeight="1" x14ac:dyDescent="0.2">
      <c r="A19" s="68" t="s">
        <v>55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</sheetData>
  <autoFilter ref="A3:O16" xr:uid="{00000000-0009-0000-0000-000004000000}"/>
  <mergeCells count="8">
    <mergeCell ref="K1:O1"/>
    <mergeCell ref="A19:O19"/>
    <mergeCell ref="A1:A2"/>
    <mergeCell ref="B1:B2"/>
    <mergeCell ref="C1:C2"/>
    <mergeCell ref="D1:E1"/>
    <mergeCell ref="F1:F2"/>
    <mergeCell ref="G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"/>
  <sheetViews>
    <sheetView workbookViewId="0">
      <selection sqref="A1:A2"/>
    </sheetView>
  </sheetViews>
  <sheetFormatPr defaultRowHeight="12.75" x14ac:dyDescent="0.2"/>
  <cols>
    <col min="2" max="2" width="8.42578125" customWidth="1"/>
    <col min="3" max="3" width="26.7109375" customWidth="1"/>
    <col min="4" max="4" width="17.5703125" customWidth="1"/>
    <col min="7" max="7" width="9.140625" style="9"/>
    <col min="12" max="12" width="13.140625" customWidth="1"/>
    <col min="13" max="13" width="11" customWidth="1"/>
    <col min="16" max="16" width="12.85546875" customWidth="1"/>
  </cols>
  <sheetData>
    <row r="1" spans="1:17" x14ac:dyDescent="0.2">
      <c r="A1" t="s">
        <v>94</v>
      </c>
    </row>
    <row r="2" spans="1:17" x14ac:dyDescent="0.2">
      <c r="A2" t="s">
        <v>95</v>
      </c>
    </row>
    <row r="5" spans="1:17" ht="64.5" customHeight="1" x14ac:dyDescent="0.2">
      <c r="A5" s="67" t="s">
        <v>3</v>
      </c>
      <c r="B5" s="67" t="s">
        <v>4</v>
      </c>
      <c r="C5" s="67" t="s">
        <v>10</v>
      </c>
      <c r="D5" s="67" t="s">
        <v>6</v>
      </c>
      <c r="E5" s="67" t="s">
        <v>17</v>
      </c>
      <c r="F5" s="67"/>
      <c r="G5" s="67"/>
      <c r="H5" s="67"/>
      <c r="I5" s="67"/>
      <c r="J5" s="67"/>
      <c r="K5" s="67" t="s">
        <v>37</v>
      </c>
      <c r="L5" s="67"/>
      <c r="M5" s="67"/>
      <c r="N5" s="67"/>
      <c r="O5" s="67"/>
      <c r="P5" s="69" t="s">
        <v>45</v>
      </c>
    </row>
    <row r="6" spans="1:17" ht="76.5" x14ac:dyDescent="0.2">
      <c r="A6" s="67"/>
      <c r="B6" s="67"/>
      <c r="C6" s="67"/>
      <c r="D6" s="67"/>
      <c r="E6" s="3" t="s">
        <v>18</v>
      </c>
      <c r="F6" s="3" t="s">
        <v>19</v>
      </c>
      <c r="G6" s="7" t="s">
        <v>38</v>
      </c>
      <c r="H6" s="3" t="s">
        <v>39</v>
      </c>
      <c r="I6" s="3" t="s">
        <v>40</v>
      </c>
      <c r="J6" s="3" t="s">
        <v>41</v>
      </c>
      <c r="K6" s="3" t="s">
        <v>38</v>
      </c>
      <c r="L6" s="3" t="s">
        <v>42</v>
      </c>
      <c r="M6" s="3" t="s">
        <v>40</v>
      </c>
      <c r="N6" s="3" t="s">
        <v>43</v>
      </c>
      <c r="O6" s="2" t="s">
        <v>44</v>
      </c>
      <c r="P6" s="70"/>
    </row>
    <row r="7" spans="1:17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7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</row>
    <row r="8" spans="1:17" ht="25.5" x14ac:dyDescent="0.2">
      <c r="A8" s="4" t="s">
        <v>21</v>
      </c>
      <c r="B8" s="4">
        <v>0</v>
      </c>
      <c r="C8" s="5" t="s">
        <v>22</v>
      </c>
      <c r="D8" s="3"/>
      <c r="E8" s="5"/>
      <c r="F8" s="5"/>
      <c r="G8" s="8"/>
      <c r="H8" s="5"/>
      <c r="I8" s="5"/>
      <c r="J8" s="5"/>
      <c r="K8" s="5"/>
      <c r="L8" s="5"/>
      <c r="M8" s="5"/>
      <c r="N8" s="1"/>
      <c r="O8" s="1"/>
      <c r="P8" s="1"/>
    </row>
    <row r="9" spans="1:17" ht="25.5" x14ac:dyDescent="0.2">
      <c r="A9" s="4" t="s">
        <v>23</v>
      </c>
      <c r="B9" s="4" t="s">
        <v>5</v>
      </c>
      <c r="C9" s="5" t="s">
        <v>24</v>
      </c>
      <c r="D9" s="5"/>
      <c r="E9" s="5"/>
      <c r="F9" s="5"/>
      <c r="G9" s="8"/>
      <c r="H9" s="5"/>
      <c r="I9" s="5"/>
      <c r="J9" s="5"/>
      <c r="K9" s="5"/>
      <c r="L9" s="5"/>
      <c r="M9" s="5"/>
      <c r="N9" s="1"/>
      <c r="O9" s="1"/>
      <c r="P9" s="1"/>
    </row>
    <row r="10" spans="1:17" x14ac:dyDescent="0.2">
      <c r="A10" s="4" t="s">
        <v>25</v>
      </c>
      <c r="B10" s="4"/>
      <c r="C10" s="6" t="s">
        <v>7</v>
      </c>
      <c r="D10" s="5"/>
      <c r="E10" s="5"/>
      <c r="F10" s="5"/>
      <c r="G10" s="8"/>
      <c r="H10" s="5"/>
      <c r="I10" s="5"/>
      <c r="J10" s="5"/>
      <c r="K10" s="5"/>
      <c r="L10" s="5"/>
      <c r="M10" s="5"/>
      <c r="N10" s="1">
        <v>10000</v>
      </c>
      <c r="O10" s="1">
        <v>450</v>
      </c>
      <c r="P10" s="1"/>
      <c r="Q10">
        <f>N10-O10</f>
        <v>9550</v>
      </c>
    </row>
    <row r="11" spans="1:17" x14ac:dyDescent="0.2">
      <c r="A11" s="4" t="s">
        <v>26</v>
      </c>
      <c r="B11" s="4"/>
      <c r="C11" s="6" t="s">
        <v>8</v>
      </c>
      <c r="D11" s="5"/>
      <c r="E11" s="5"/>
      <c r="F11" s="5"/>
      <c r="G11" s="8"/>
      <c r="H11" s="5"/>
      <c r="I11" s="5"/>
      <c r="J11" s="5"/>
      <c r="K11" s="5"/>
      <c r="L11" s="5"/>
      <c r="M11" s="5"/>
      <c r="N11" s="1"/>
      <c r="O11" s="1"/>
      <c r="P11" s="1"/>
    </row>
    <row r="12" spans="1:17" x14ac:dyDescent="0.2">
      <c r="A12" s="4"/>
      <c r="B12" s="4"/>
      <c r="C12" s="6" t="s">
        <v>1</v>
      </c>
      <c r="D12" s="5"/>
      <c r="E12" s="5"/>
      <c r="F12" s="5"/>
      <c r="G12" s="8"/>
      <c r="H12" s="5"/>
      <c r="I12" s="5"/>
      <c r="J12" s="5"/>
      <c r="K12" s="5"/>
      <c r="L12" s="5"/>
      <c r="M12" s="5"/>
      <c r="N12" s="1"/>
      <c r="O12" s="1"/>
      <c r="P12" s="1"/>
    </row>
    <row r="13" spans="1:17" x14ac:dyDescent="0.2">
      <c r="A13" s="4" t="s">
        <v>27</v>
      </c>
      <c r="B13" s="4"/>
      <c r="C13" s="6" t="s">
        <v>9</v>
      </c>
      <c r="D13" s="5"/>
      <c r="E13" s="5"/>
      <c r="F13" s="5"/>
      <c r="G13" s="8"/>
      <c r="H13" s="5"/>
      <c r="I13" s="5"/>
      <c r="J13" s="5"/>
      <c r="K13" s="5"/>
      <c r="L13" s="5"/>
      <c r="M13" s="5"/>
      <c r="N13" s="1"/>
      <c r="O13" s="1"/>
      <c r="P13" s="1"/>
    </row>
    <row r="14" spans="1:17" ht="25.5" x14ac:dyDescent="0.2">
      <c r="A14" s="4" t="s">
        <v>28</v>
      </c>
      <c r="B14" s="4" t="s">
        <v>5</v>
      </c>
      <c r="C14" s="6" t="s">
        <v>29</v>
      </c>
      <c r="D14" s="5"/>
      <c r="E14" s="5"/>
      <c r="F14" s="5"/>
      <c r="G14" s="8"/>
      <c r="H14" s="5"/>
      <c r="I14" s="5"/>
      <c r="J14" s="5"/>
      <c r="K14" s="5"/>
      <c r="L14" s="5"/>
      <c r="M14" s="5"/>
      <c r="N14" s="1"/>
      <c r="O14" s="1"/>
      <c r="P14" s="1"/>
    </row>
    <row r="15" spans="1:17" x14ac:dyDescent="0.2">
      <c r="A15" s="4" t="s">
        <v>30</v>
      </c>
      <c r="B15" s="4"/>
      <c r="C15" s="6" t="s">
        <v>0</v>
      </c>
      <c r="D15" s="5"/>
      <c r="E15" s="5"/>
      <c r="F15" s="5"/>
      <c r="G15" s="8"/>
      <c r="H15" s="5"/>
      <c r="I15" s="5"/>
      <c r="J15" s="5"/>
      <c r="K15" s="5"/>
      <c r="L15" s="5"/>
      <c r="M15" s="5"/>
      <c r="N15" s="1"/>
      <c r="O15" s="1"/>
      <c r="P15" s="1"/>
    </row>
    <row r="16" spans="1:17" x14ac:dyDescent="0.2">
      <c r="A16" s="4" t="s">
        <v>31</v>
      </c>
      <c r="B16" s="4"/>
      <c r="C16" s="6" t="s">
        <v>2</v>
      </c>
      <c r="D16" s="5"/>
      <c r="E16" s="5"/>
      <c r="F16" s="5"/>
      <c r="G16" s="8"/>
      <c r="H16" s="5"/>
      <c r="I16" s="5"/>
      <c r="J16" s="5"/>
      <c r="K16" s="5"/>
      <c r="L16" s="5"/>
      <c r="M16" s="5"/>
      <c r="N16" s="1"/>
      <c r="O16" s="1"/>
      <c r="P16" s="1"/>
    </row>
    <row r="17" spans="1:16" x14ac:dyDescent="0.2">
      <c r="A17" s="4" t="s">
        <v>1</v>
      </c>
      <c r="B17" s="4"/>
      <c r="C17" s="6" t="s">
        <v>1</v>
      </c>
      <c r="D17" s="5"/>
      <c r="E17" s="5"/>
      <c r="F17" s="5"/>
      <c r="G17" s="8"/>
      <c r="H17" s="5"/>
      <c r="I17" s="5"/>
      <c r="J17" s="5"/>
      <c r="K17" s="5"/>
      <c r="L17" s="5"/>
      <c r="M17" s="5"/>
      <c r="N17" s="1"/>
      <c r="O17" s="1"/>
      <c r="P17" s="1"/>
    </row>
    <row r="18" spans="1:16" x14ac:dyDescent="0.2">
      <c r="A18" s="4" t="s">
        <v>32</v>
      </c>
      <c r="B18" s="4"/>
      <c r="C18" s="6" t="s">
        <v>11</v>
      </c>
      <c r="D18" s="5"/>
      <c r="E18" s="5"/>
      <c r="F18" s="5"/>
      <c r="G18" s="8"/>
      <c r="H18" s="5"/>
      <c r="I18" s="5"/>
      <c r="J18" s="5"/>
      <c r="K18" s="5"/>
      <c r="L18" s="5"/>
      <c r="M18" s="5"/>
      <c r="N18" s="1"/>
      <c r="O18" s="1"/>
      <c r="P18" s="1"/>
    </row>
    <row r="19" spans="1:16" ht="25.5" x14ac:dyDescent="0.2">
      <c r="A19" s="4" t="s">
        <v>33</v>
      </c>
      <c r="B19" s="4"/>
      <c r="C19" s="5" t="s">
        <v>34</v>
      </c>
      <c r="D19" s="5"/>
      <c r="E19" s="5"/>
      <c r="F19" s="5"/>
      <c r="G19" s="8"/>
      <c r="H19" s="5"/>
      <c r="I19" s="5"/>
      <c r="J19" s="5"/>
      <c r="K19" s="5"/>
      <c r="L19" s="5"/>
      <c r="M19" s="5"/>
      <c r="N19" s="1"/>
      <c r="O19" s="1"/>
      <c r="P19" s="1"/>
    </row>
    <row r="20" spans="1:16" x14ac:dyDescent="0.2">
      <c r="A20" s="4" t="s">
        <v>35</v>
      </c>
      <c r="B20" s="4" t="s">
        <v>36</v>
      </c>
      <c r="C20" s="5" t="s">
        <v>35</v>
      </c>
      <c r="D20" s="5"/>
      <c r="E20" s="5"/>
      <c r="F20" s="5"/>
      <c r="G20" s="8"/>
      <c r="H20" s="5"/>
      <c r="I20" s="5"/>
      <c r="J20" s="5"/>
      <c r="K20" s="5"/>
      <c r="L20" s="5"/>
      <c r="M20" s="5"/>
      <c r="N20" s="1"/>
      <c r="O20" s="1"/>
      <c r="P20" s="1"/>
    </row>
  </sheetData>
  <mergeCells count="7">
    <mergeCell ref="E5:J5"/>
    <mergeCell ref="K5:O5"/>
    <mergeCell ref="P5:P6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Приложение 1</vt:lpstr>
      <vt:lpstr>Приложение 2</vt:lpstr>
      <vt:lpstr>пример</vt:lpstr>
      <vt:lpstr>квартальный отчет Вариант 1</vt:lpstr>
      <vt:lpstr>'Приложение 1'!Заголовки_для_печати</vt:lpstr>
      <vt:lpstr>'Приложение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Охотникова</dc:creator>
  <cp:lastModifiedBy>Черная Марина Константиновна</cp:lastModifiedBy>
  <cp:lastPrinted>2020-12-21T14:49:34Z</cp:lastPrinted>
  <dcterms:created xsi:type="dcterms:W3CDTF">2020-09-17T13:48:54Z</dcterms:created>
  <dcterms:modified xsi:type="dcterms:W3CDTF">2020-12-22T10:51:25Z</dcterms:modified>
</cp:coreProperties>
</file>