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10.1.1.154\Econ\ОСЭР\Стратегическое планирование\Программы\МП на 2025 - 2035\01 Муниципальное управление\Паспорт 2025-2027\07 Проект паспорта от 21.10.2025 № 743иуд\"/>
    </mc:Choice>
  </mc:AlternateContent>
  <xr:revisionPtr revIDLastSave="0" documentId="13_ncr:1_{7F89C07F-98DC-4380-A339-4465974ACA5F}" xr6:coauthVersionLast="47" xr6:coauthVersionMax="47" xr10:uidLastSave="{00000000-0000-0000-0000-000000000000}"/>
  <bookViews>
    <workbookView xWindow="-23325" yWindow="1380" windowWidth="16815" windowHeight="10755" tabRatio="847" activeTab="2" xr2:uid="{00000000-000D-0000-FFFF-FFFF00000000}"/>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18" l="1"/>
  <c r="I33" i="10" l="1"/>
  <c r="H21" i="13" l="1"/>
  <c r="H40" i="1" s="1"/>
  <c r="G21" i="13"/>
  <c r="G40" i="1" s="1"/>
  <c r="F21" i="13"/>
  <c r="F40" i="1" s="1"/>
  <c r="I31" i="10" l="1"/>
  <c r="I37" i="10"/>
  <c r="I36" i="10"/>
  <c r="I35" i="10"/>
  <c r="I34" i="10"/>
  <c r="I32" i="10"/>
  <c r="I38" i="10"/>
  <c r="H20" i="15"/>
  <c r="H36" i="1" s="1"/>
  <c r="G20" i="15"/>
  <c r="G36" i="1" s="1"/>
  <c r="F20" i="15"/>
  <c r="F36" i="1" s="1"/>
  <c r="I30" i="10"/>
  <c r="I29" i="10"/>
  <c r="G23" i="16"/>
  <c r="I22" i="15"/>
  <c r="I21" i="15"/>
  <c r="H21" i="11"/>
  <c r="H35" i="1" s="1"/>
  <c r="G21" i="11"/>
  <c r="G35" i="1" s="1"/>
  <c r="I24" i="11"/>
  <c r="F21" i="11"/>
  <c r="F35" i="1" s="1"/>
  <c r="I36" i="1" l="1"/>
  <c r="I35" i="1"/>
  <c r="I20" i="15"/>
  <c r="I23" i="13" l="1"/>
  <c r="I16" i="6" l="1"/>
  <c r="H28" i="10" l="1"/>
  <c r="G28" i="10"/>
  <c r="G34" i="1" s="1"/>
  <c r="F28" i="10"/>
  <c r="F34" i="1" s="1"/>
  <c r="I28" i="10" l="1"/>
  <c r="H34" i="1"/>
  <c r="I34" i="1" s="1"/>
  <c r="D23" i="13"/>
  <c r="E23" i="13"/>
  <c r="D22" i="13"/>
  <c r="E22" i="13"/>
  <c r="C23" i="13"/>
  <c r="G19" i="17" l="1"/>
  <c r="G38" i="1" s="1"/>
  <c r="H19" i="17"/>
  <c r="H38" i="1" s="1"/>
  <c r="F19" i="17"/>
  <c r="F38" i="1" s="1"/>
  <c r="F20" i="6"/>
  <c r="F33" i="1" s="1"/>
  <c r="I20" i="18"/>
  <c r="H19" i="18"/>
  <c r="H39" i="1" s="1"/>
  <c r="F19" i="18"/>
  <c r="F39" i="1" s="1"/>
  <c r="I20" i="17"/>
  <c r="I24" i="16"/>
  <c r="I23" i="16"/>
  <c r="H22" i="16"/>
  <c r="H37" i="1" s="1"/>
  <c r="G22" i="16"/>
  <c r="G37" i="1" s="1"/>
  <c r="F22" i="16"/>
  <c r="I25" i="13"/>
  <c r="I24" i="13"/>
  <c r="H20" i="6"/>
  <c r="G20" i="6"/>
  <c r="G33" i="1" s="1"/>
  <c r="F37" i="1" l="1"/>
  <c r="I37" i="1" s="1"/>
  <c r="H33" i="1"/>
  <c r="I33" i="1" s="1"/>
  <c r="I20" i="6"/>
  <c r="I40" i="1"/>
  <c r="I38" i="1"/>
  <c r="I39" i="1"/>
  <c r="I21" i="13"/>
  <c r="I19" i="18"/>
  <c r="I19" i="17"/>
  <c r="I22" i="16"/>
  <c r="I23" i="11"/>
  <c r="I22" i="11"/>
  <c r="I21" i="11" s="1"/>
  <c r="H32" i="1" l="1"/>
  <c r="F32" i="1"/>
  <c r="G32" i="1"/>
  <c r="I32" i="1" l="1"/>
</calcChain>
</file>

<file path=xl/sharedStrings.xml><?xml version="1.0" encoding="utf-8"?>
<sst xmlns="http://schemas.openxmlformats.org/spreadsheetml/2006/main" count="477" uniqueCount="154">
  <si>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</si>
  <si>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</si>
  <si>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</si>
  <si>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</si>
  <si>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</si>
  <si>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</si>
  <si>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</si>
  <si>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</si>
  <si>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</si>
  <si>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</si>
  <si>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</si>
  <si>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</si>
  <si>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</si>
  <si>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</si>
  <si>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</si>
  <si>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</si>
  <si>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</si>
  <si>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</si>
  <si>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</si>
  <si>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</si>
  <si>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</si>
  <si>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</si>
  <si>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</si>
  <si>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</si>
  <si>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</si>
  <si>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</si>
  <si>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</si>
  <si>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</si>
  <si>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</si>
  <si>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</si>
  <si>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</si>
  <si>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</si>
  <si>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</si>
  <si>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</si>
  <si>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</si>
  <si>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</si>
  <si>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</si>
  <si>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</si>
  <si>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</si>
  <si>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</si>
  <si>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</si>
  <si>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</si>
  <si>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</si>
  <si>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</si>
  <si>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</si>
  <si>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</si>
  <si>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</si>
  <si>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</si>
  <si>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</si>
  <si>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</si>
  <si>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</si>
  <si>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</si>
  <si>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</si>
  <si>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</si>
  <si>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</si>
  <si>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</si>
  <si>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</si>
  <si>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</si>
  <si>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</si>
  <si>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</si>
  <si>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</si>
  <si>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</si>
  <si>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</si>
  <si>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</si>
  <si>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</si>
  <si>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</si>
  <si>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</si>
  <si>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</si>
  <si>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</si>
  <si>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</si>
  <si>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</si>
  <si>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</si>
  <si>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</si>
  <si>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</si>
  <si>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</si>
  <si>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</si>
  <si>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</si>
  <si>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</si>
  <si>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</si>
  <si>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</si>
  <si>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</si>
  <si>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</si>
  <si>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</si>
  <si>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</si>
  <si>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</si>
  <si>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</si>
  <si>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</si>
  <si>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</si>
  <si>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</si>
  <si>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</si>
  <si>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</si>
  <si>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</si>
  <si>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</si>
  <si>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</si>
  <si>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</si>
  <si>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</si>
  <si>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</si>
  <si>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</si>
  <si>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</si>
  <si>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</si>
  <si>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</si>
  <si>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</si>
  <si>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</si>
  <si>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</si>
  <si>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</si>
  <si>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 xml:space="preserve">Приложение  к приказу первого заместителя главы администрации-управляющего делами от "___"__________2025г. № ____          
</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</si>
  <si>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</si>
  <si>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</si>
  <si>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</si>
  <si>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</si>
  <si>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</si>
  <si>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</si>
  <si>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</si>
  <si>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</si>
  <si>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t>
  </si>
  <si>
    <t>Обеспечение представительских мероприятий ОМСУ</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</si>
  <si>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</si>
  <si>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</si>
  <si>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</si>
  <si>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</si>
  <si>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</si>
  <si>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</si>
  <si>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</si>
  <si>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</si>
  <si>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</si>
  <si>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</si>
  <si>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</si>
  <si>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</si>
  <si>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</si>
  <si>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Улучшение качества исполнения муниципальных функций, площадь отремонтированных зданий/помещений, кв.м.</t>
  </si>
  <si>
    <t>Приложение № 5</t>
  </si>
  <si>
    <t>Приложение № 6</t>
  </si>
  <si>
    <t>Приложение № 7</t>
  </si>
  <si>
    <t>Приложение № 8</t>
  </si>
  <si>
    <t>Приложение № 1</t>
  </si>
  <si>
    <t>Приложение № 2</t>
  </si>
  <si>
    <t>Приложение № 3</t>
  </si>
  <si>
    <t>Приложение № 4</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</si>
  <si>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t>
  </si>
  <si>
    <t>Поддержка общественных объединений ветеранов, количество проведенных мероприятий, ед.</t>
  </si>
  <si>
    <t>Поддержка общественных объединений инвалидов, количество проведенных мероприятий, ед.</t>
  </si>
  <si>
    <t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t>
  </si>
  <si>
    <t>Осуществление ОМСУ международного и межмуниципального сотрудничества, количество мероприятий, ед.</t>
  </si>
  <si>
    <t>Обеспечение представительских мероприятий ОМСУ, количество мероприятий, ед.</t>
  </si>
  <si>
    <t>Материально-техническое обеспечение избирательных участков, количество участков, ед.</t>
  </si>
  <si>
    <t>Членские взносы в ассоциации и союзы городов, количество соглашений о взаимодействии, ед.</t>
  </si>
  <si>
    <t>Привлечение сторонних организаций в целях осуществления муниципального контроля, количество контрольных мероприятий, ед.</t>
  </si>
  <si>
    <t>Привлечение сторонних организаций в целях осуществления осмотров некапитальных строений, сооружений, количество контрольных мероприятий, ед.</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</si>
  <si>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ед.</t>
  </si>
  <si>
    <t>Информационно-коммуникационное обеспечение деятельности органов местного самоуправления, количество рабочих мест, ед.</t>
  </si>
  <si>
    <t>Организация и ведение гражданской обороны в городском округе, количество мероприятий</t>
  </si>
  <si>
    <t>количество полученных услуг,ед.</t>
  </si>
  <si>
    <t>площадь территории, на которой проведены противоожарные мероприятия, кв.м.</t>
  </si>
  <si>
    <t>КГХиС (МКУ "КСЗ"), МКУ «Управление по делам ГОиЧС города Калининграда»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</si>
</sst>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9" formatCode="_-* #,##0.00_-;\-* #,##0.00_-;_-* &quot;-&quot;??_-;_-@_-"/>
  </numFmts>
  <fonts count="21" x14ac:knownFonts="1">
    <font>
      <sz val="12"/>
      <color theme="1"/>
      <name val="Times New Roman"/>
      <family val="2"/>
      <charset val="204"/>
    </font>
    <font>
      <sz val="11"/>
      <color theme="1"/>
      <name val="Calibri"/>
      <family val="2"/>
      <charset val="204"/>
      <scheme val="minor"/>
    </font>
    <font>
      <sz val="11"/>
      <color theme="1"/>
      <name val="Calibri"/>
      <family val="2"/>
      <charset val="204"/>
      <scheme val="minor"/>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
      <sz val="11"/>
      <name val="Calibri"/>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2">
    <xf numFmtId="0" fontId="0" fillId="0" borderId="0"/>
    <xf numFmtId="0" fontId="11" fillId="0" borderId="0"/>
    <xf numFmtId="0" fontId="13" fillId="0" borderId="0"/>
    <xf numFmtId="0" fontId="14" fillId="0" borderId="0"/>
    <xf numFmtId="0" fontId="14" fillId="0" borderId="0"/>
    <xf numFmtId="0" fontId="2" fillId="0" borderId="0"/>
    <xf numFmtId="0" fontId="20" fillId="0" borderId="0"/>
    <xf numFmtId="0" fontId="20" fillId="0" borderId="0"/>
    <xf numFmtId="43" fontId="20" fillId="0" borderId="0" applyFont="0" applyFill="0" applyBorder="0" applyAlignment="0" applyProtection="0"/>
    <xf numFmtId="0" fontId="20" fillId="0" borderId="0"/>
    <xf numFmtId="0" fontId="1" fillId="0" borderId="0"/>
    <xf numFmtId="169" fontId="20" fillId="0" borderId="0" applyFont="0" applyFill="0" applyBorder="0" applyAlignment="0" applyProtection="0"/>
  </cellStyleXfs>
  <cellXfs count="153">
    <xf numFmtId="0" fontId="0" fillId="0" borderId="0" xfId="0"/>
    <xf numFmtId="0" fontId="3" fillId="0" borderId="1" xfId="0" applyFont="1" applyBorder="1" applyAlignment="1">
      <alignment horizontal="justify" vertical="top" wrapText="1"/>
    </xf>
    <xf numFmtId="0" fontId="3" fillId="0" borderId="1" xfId="0" applyFont="1" applyBorder="1" applyAlignment="1">
      <alignment horizontal="center" wrapText="1"/>
    </xf>
    <xf numFmtId="0" fontId="3" fillId="0" borderId="1" xfId="0" applyFont="1" applyBorder="1" applyAlignment="1">
      <alignment wrapText="1"/>
    </xf>
    <xf numFmtId="0" fontId="3" fillId="0" borderId="1" xfId="0" applyFont="1" applyBorder="1" applyAlignment="1">
      <alignment horizontal="centerContinuous" vertical="center" wrapText="1"/>
    </xf>
    <xf numFmtId="0" fontId="0" fillId="0" borderId="0" xfId="0" applyAlignment="1">
      <alignment horizontal="centerContinuous" vertical="center"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4" fontId="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4" fontId="0" fillId="0" borderId="0" xfId="0" applyNumberFormat="1"/>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vertical="top" wrapText="1"/>
    </xf>
    <xf numFmtId="165" fontId="3"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0" fontId="3" fillId="0" borderId="0" xfId="0" applyFont="1" applyBorder="1" applyAlignment="1">
      <alignment vertical="top" wrapText="1"/>
    </xf>
    <xf numFmtId="0" fontId="3" fillId="0" borderId="1" xfId="0" applyFont="1" applyFill="1" applyBorder="1" applyAlignment="1">
      <alignment horizontal="center" vertical="top" wrapText="1"/>
    </xf>
    <xf numFmtId="1" fontId="6" fillId="0" borderId="1" xfId="0" applyNumberFormat="1" applyFont="1" applyBorder="1" applyAlignment="1" applyProtection="1">
      <alignment horizontal="left" vertical="center" wrapText="1"/>
      <protection hidden="1"/>
    </xf>
    <xf numFmtId="4" fontId="3"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vertical="top" wrapText="1"/>
    </xf>
    <xf numFmtId="16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49" fontId="3" fillId="0" borderId="1" xfId="0" applyNumberFormat="1" applyFont="1" applyBorder="1" applyAlignment="1">
      <alignment vertical="top" wrapText="1"/>
    </xf>
    <xf numFmtId="49" fontId="3" fillId="0" borderId="1" xfId="0" applyNumberFormat="1" applyFont="1" applyBorder="1" applyAlignment="1">
      <alignment wrapText="1"/>
    </xf>
    <xf numFmtId="49" fontId="3" fillId="0" borderId="1" xfId="0" applyNumberFormat="1" applyFont="1" applyBorder="1" applyAlignment="1">
      <alignment vertical="center" wrapText="1"/>
    </xf>
    <xf numFmtId="49" fontId="3" fillId="0" borderId="0" xfId="0" applyNumberFormat="1" applyFont="1" applyBorder="1" applyAlignment="1">
      <alignment vertical="top" wrapText="1"/>
    </xf>
    <xf numFmtId="0" fontId="3" fillId="0" borderId="1" xfId="0" applyFont="1" applyFill="1" applyBorder="1" applyAlignment="1">
      <alignment vertical="top" wrapText="1"/>
    </xf>
    <xf numFmtId="0" fontId="3" fillId="0" borderId="1" xfId="0" applyFont="1" applyBorder="1" applyAlignment="1">
      <alignment vertical="top" wrapText="1"/>
    </xf>
    <xf numFmtId="0" fontId="7" fillId="0" borderId="0" xfId="0" applyFont="1"/>
    <xf numFmtId="0" fontId="8" fillId="2" borderId="1" xfId="0" applyFont="1" applyFill="1" applyBorder="1" applyAlignment="1">
      <alignment horizontal="center" vertical="top" wrapText="1"/>
    </xf>
    <xf numFmtId="0" fontId="8" fillId="0" borderId="1" xfId="0" applyFont="1" applyFill="1" applyBorder="1" applyAlignment="1">
      <alignment horizontal="center" vertical="top" wrapText="1"/>
    </xf>
    <xf numFmtId="16" fontId="3" fillId="0" borderId="1" xfId="0" applyNumberFormat="1" applyFont="1" applyFill="1" applyBorder="1" applyAlignment="1">
      <alignment horizontal="center" vertical="top" wrapText="1"/>
    </xf>
    <xf numFmtId="0" fontId="8" fillId="3" borderId="1" xfId="0" applyFont="1" applyFill="1" applyBorder="1" applyAlignment="1">
      <alignment horizontal="center" wrapText="1"/>
    </xf>
    <xf numFmtId="0" fontId="8" fillId="3" borderId="1" xfId="0" applyFont="1" applyFill="1" applyBorder="1" applyAlignment="1">
      <alignment horizontal="center" vertical="top" wrapText="1"/>
    </xf>
    <xf numFmtId="4" fontId="9"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0" fontId="8" fillId="0" borderId="1" xfId="0" applyFont="1" applyBorder="1" applyAlignment="1">
      <alignment horizontal="center" wrapText="1"/>
    </xf>
    <xf numFmtId="0" fontId="10" fillId="0" borderId="0" xfId="0" applyFont="1"/>
    <xf numFmtId="0" fontId="15" fillId="0" borderId="0" xfId="0" applyFont="1"/>
    <xf numFmtId="0" fontId="6" fillId="0" borderId="1" xfId="0" applyFont="1" applyBorder="1" applyAlignment="1">
      <alignment horizontal="center" vertical="top" wrapText="1"/>
    </xf>
    <xf numFmtId="0" fontId="6" fillId="0" borderId="1" xfId="0" applyFont="1" applyBorder="1" applyAlignment="1">
      <alignment vertical="top" wrapText="1"/>
    </xf>
    <xf numFmtId="3"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16" fillId="0" borderId="0" xfId="0" applyFont="1"/>
    <xf numFmtId="165"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wrapText="1"/>
    </xf>
    <xf numFmtId="0" fontId="12" fillId="0" borderId="1" xfId="0" applyFont="1" applyBorder="1" applyAlignment="1">
      <alignment horizontal="centerContinuous" vertical="center" wrapText="1"/>
    </xf>
    <xf numFmtId="0" fontId="12" fillId="0" borderId="1" xfId="0" applyFont="1" applyBorder="1" applyAlignment="1">
      <alignment horizontal="center" wrapText="1"/>
    </xf>
    <xf numFmtId="0" fontId="12" fillId="0" borderId="1" xfId="0" applyFont="1" applyBorder="1" applyAlignment="1">
      <alignment horizontal="center" vertical="top" wrapText="1"/>
    </xf>
    <xf numFmtId="0" fontId="6" fillId="0" borderId="1" xfId="0" applyFont="1" applyBorder="1" applyAlignment="1">
      <alignment horizontal="center" vertical="center" wrapText="1"/>
    </xf>
    <xf numFmtId="0" fontId="12" fillId="0" borderId="1" xfId="0" applyFont="1" applyBorder="1" applyAlignment="1">
      <alignment wrapText="1"/>
    </xf>
    <xf numFmtId="4" fontId="1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top" wrapText="1"/>
    </xf>
    <xf numFmtId="164" fontId="3" fillId="0" borderId="1" xfId="0" applyNumberFormat="1"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vertical="top" wrapText="1"/>
    </xf>
    <xf numFmtId="0" fontId="3" fillId="0" borderId="1" xfId="0" applyFont="1" applyBorder="1" applyAlignment="1">
      <alignment horizontal="center" vertical="top" wrapText="1"/>
    </xf>
    <xf numFmtId="0" fontId="17" fillId="0" borderId="1" xfId="0" applyFont="1" applyBorder="1" applyAlignment="1">
      <alignment horizontal="center" vertical="center"/>
    </xf>
    <xf numFmtId="0" fontId="3" fillId="0" borderId="1" xfId="0" applyFont="1" applyBorder="1" applyAlignment="1">
      <alignment horizontal="center" vertical="center"/>
    </xf>
    <xf numFmtId="3"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18" fillId="0" borderId="0" xfId="0" applyFont="1"/>
    <xf numFmtId="0" fontId="18" fillId="0" borderId="0" xfId="0" applyFont="1" applyAlignment="1">
      <alignment horizontal="centerContinuous" vertical="center" wrapText="1"/>
    </xf>
    <xf numFmtId="0" fontId="6" fillId="0" borderId="1" xfId="0" applyNumberFormat="1" applyFont="1" applyBorder="1" applyAlignment="1">
      <alignment horizontal="center" vertical="center" wrapText="1"/>
    </xf>
    <xf numFmtId="0" fontId="0" fillId="0" borderId="0" xfId="0" applyBorder="1"/>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5" xfId="0" applyFont="1" applyBorder="1" applyAlignment="1">
      <alignment vertical="top" wrapText="1"/>
    </xf>
    <xf numFmtId="0" fontId="3" fillId="0" borderId="1" xfId="0"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4" fontId="6" fillId="4" borderId="1" xfId="0" applyNumberFormat="1" applyFont="1" applyFill="1" applyBorder="1" applyAlignment="1">
      <alignment horizontal="center" vertical="center"/>
    </xf>
    <xf numFmtId="4" fontId="3" fillId="4"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vertical="top" wrapText="1"/>
    </xf>
    <xf numFmtId="4" fontId="6" fillId="4" borderId="1" xfId="0" applyNumberFormat="1" applyFont="1" applyFill="1" applyBorder="1" applyAlignment="1">
      <alignment horizontal="center" vertical="center" wrapText="1"/>
    </xf>
    <xf numFmtId="164" fontId="6" fillId="4" borderId="1" xfId="1" applyNumberFormat="1" applyFont="1" applyFill="1" applyBorder="1" applyAlignment="1">
      <alignment horizontal="center" vertical="center" wrapText="1"/>
    </xf>
    <xf numFmtId="165" fontId="6" fillId="4" borderId="1" xfId="0" applyNumberFormat="1" applyFont="1" applyFill="1" applyBorder="1" applyAlignment="1">
      <alignment horizontal="center" vertical="center" wrapText="1"/>
    </xf>
    <xf numFmtId="3" fontId="6" fillId="4" borderId="1" xfId="0" applyNumberFormat="1" applyFont="1" applyFill="1" applyBorder="1" applyAlignment="1">
      <alignment horizontal="center" vertical="center" wrapText="1"/>
    </xf>
    <xf numFmtId="3" fontId="6" fillId="4"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8" fillId="2" borderId="2" xfId="0" applyFont="1" applyFill="1" applyBorder="1" applyAlignment="1">
      <alignment horizontal="center" wrapText="1"/>
    </xf>
    <xf numFmtId="0" fontId="8" fillId="2" borderId="4" xfId="0" applyFont="1" applyFill="1" applyBorder="1" applyAlignment="1">
      <alignment horizont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4" xfId="0" applyFont="1" applyFill="1" applyBorder="1" applyAlignment="1">
      <alignment horizontal="left" vertical="top" wrapText="1"/>
    </xf>
    <xf numFmtId="0" fontId="3" fillId="0" borderId="1" xfId="0" applyFont="1" applyFill="1" applyBorder="1" applyAlignment="1">
      <alignment vertical="top" wrapText="1"/>
    </xf>
    <xf numFmtId="0" fontId="8" fillId="3" borderId="5" xfId="0" applyFont="1" applyFill="1" applyBorder="1" applyAlignment="1">
      <alignment horizontal="center" vertical="top" wrapText="1"/>
    </xf>
    <xf numFmtId="0" fontId="8" fillId="3" borderId="7" xfId="0" applyFont="1" applyFill="1" applyBorder="1" applyAlignment="1">
      <alignment horizontal="center" vertical="top" wrapText="1"/>
    </xf>
    <xf numFmtId="0" fontId="8" fillId="3" borderId="5" xfId="0" applyFont="1" applyFill="1" applyBorder="1" applyAlignment="1">
      <alignment vertical="top" wrapText="1"/>
    </xf>
    <xf numFmtId="0" fontId="8" fillId="3" borderId="7" xfId="0" applyFont="1" applyFill="1" applyBorder="1" applyAlignment="1">
      <alignment vertical="top"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0" fillId="0" borderId="0" xfId="0" applyAlignment="1"/>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8" fillId="0" borderId="1" xfId="0" applyFont="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12" fillId="0" borderId="1" xfId="0" applyFont="1" applyBorder="1" applyAlignment="1">
      <alignment horizontal="center" vertical="top" wrapText="1"/>
    </xf>
    <xf numFmtId="0" fontId="12" fillId="0" borderId="1" xfId="0" applyFont="1" applyBorder="1" applyAlignment="1">
      <alignment vertical="top" wrapText="1"/>
    </xf>
    <xf numFmtId="49" fontId="3" fillId="0" borderId="5"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49" fontId="0" fillId="0" borderId="7" xfId="0" applyNumberFormat="1" applyBorder="1" applyAlignment="1"/>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0" fillId="0" borderId="7" xfId="0" applyBorder="1" applyAlignment="1">
      <alignment horizontal="lef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cellXfs>
  <cellStyles count="12">
    <cellStyle name="Обычный" xfId="0" builtinId="0"/>
    <cellStyle name="Обычный 12" xfId="2" xr:uid="{00000000-0005-0000-0000-000001000000}"/>
    <cellStyle name="Обычный 12 2" xfId="5" xr:uid="{C489233E-EFE6-4624-8222-84FBF9B00F44}"/>
    <cellStyle name="Обычный 12 3" xfId="10" xr:uid="{716F19A3-DF61-4FE9-88E2-B0695B6B2321}"/>
    <cellStyle name="Обычный 2" xfId="3" xr:uid="{00000000-0005-0000-0000-000002000000}"/>
    <cellStyle name="Обычный 2 2" xfId="7" xr:uid="{A3655A45-F283-4F72-981D-02E992D2B18C}"/>
    <cellStyle name="Обычный 3" xfId="9" xr:uid="{D698359E-7C32-4CC3-B6DD-F0ADFD569F0A}"/>
    <cellStyle name="Обычный 4" xfId="4" xr:uid="{00000000-0005-0000-0000-000003000000}"/>
    <cellStyle name="Обычный 5" xfId="6" xr:uid="{E00C4181-2666-48DD-9029-B9D264787459}"/>
    <cellStyle name="Обычный 7" xfId="1" xr:uid="{00000000-0005-0000-0000-000004000000}"/>
    <cellStyle name="Финансовый 2" xfId="8" xr:uid="{2A7987F4-CE87-4DA0-BF09-4F209E810D49}"/>
    <cellStyle name="Финансовый 2 2" xfId="11" xr:uid="{83793BF2-8C8E-49BA-8208-920782D87018}"/>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J40"/>
  <sheetViews>
    <sheetView topLeftCell="A28" zoomScale="84" zoomScaleNormal="84" zoomScaleSheetLayoutView="130" workbookViewId="0">
      <selection activeCell="J35" sqref="J35"/>
    </sheetView>
  </sheetViews>
  <sheetFormatPr defaultRowHeight="15.75" x14ac:dyDescent="0.25"/>
  <cols>
    <col min="1" max="1" width="16.25" style="21" customWidth="1"/>
    <col min="2" max="2" width="6.625" style="21" customWidth="1"/>
    <col min="3" max="3" width="34.5" style="21" customWidth="1"/>
    <col min="4" max="4" width="9.125" style="21" bestFit="1" customWidth="1"/>
    <col min="5" max="5" width="9" style="21" hidden="1" customWidth="1"/>
    <col min="6" max="6" width="11.125" style="21" customWidth="1"/>
    <col min="7" max="7" width="12.75" style="21" customWidth="1"/>
    <col min="8" max="9" width="11.75" style="21" customWidth="1"/>
    <col min="10" max="10" width="9.875" bestFit="1" customWidth="1"/>
  </cols>
  <sheetData>
    <row r="1" spans="1:9" x14ac:dyDescent="0.25">
      <c r="F1" s="95" t="s">
        <v>105</v>
      </c>
      <c r="G1" s="96"/>
      <c r="H1" s="96"/>
      <c r="I1" s="96"/>
    </row>
    <row r="2" spans="1:9" x14ac:dyDescent="0.25">
      <c r="F2" s="96"/>
      <c r="G2" s="96"/>
      <c r="H2" s="96"/>
      <c r="I2" s="96"/>
    </row>
    <row r="3" spans="1:9" ht="21.75" customHeight="1" x14ac:dyDescent="0.25">
      <c r="F3" s="96"/>
      <c r="G3" s="96"/>
      <c r="H3" s="96"/>
      <c r="I3" s="96"/>
    </row>
    <row r="4" spans="1:9" x14ac:dyDescent="0.25">
      <c r="F4" s="96"/>
      <c r="G4" s="96"/>
      <c r="H4" s="96"/>
      <c r="I4" s="96"/>
    </row>
    <row r="5" spans="1:9" ht="6" customHeight="1" x14ac:dyDescent="0.25">
      <c r="F5" s="96"/>
      <c r="G5" s="96"/>
      <c r="H5" s="96"/>
      <c r="I5" s="96"/>
    </row>
    <row r="6" spans="1:9" x14ac:dyDescent="0.25">
      <c r="A6" s="22" t="s">
        <v>19</v>
      </c>
      <c r="B6" s="22"/>
      <c r="C6" s="22"/>
      <c r="D6" s="22"/>
      <c r="E6" s="22"/>
      <c r="F6" s="22"/>
      <c r="G6" s="22"/>
      <c r="H6" s="22"/>
      <c r="I6" s="22"/>
    </row>
    <row r="7" spans="1:9" x14ac:dyDescent="0.25">
      <c r="A7" s="22" t="s">
        <v>103</v>
      </c>
      <c r="B7" s="22"/>
      <c r="C7" s="22"/>
      <c r="D7" s="22"/>
      <c r="E7" s="22"/>
      <c r="F7" s="22"/>
      <c r="G7" s="22"/>
      <c r="H7" s="22"/>
      <c r="I7" s="22"/>
    </row>
    <row r="8" spans="1:9" x14ac:dyDescent="0.25">
      <c r="A8" s="22" t="s">
        <v>36</v>
      </c>
      <c r="B8" s="22"/>
      <c r="C8" s="22"/>
      <c r="D8" s="22"/>
      <c r="E8" s="22"/>
      <c r="F8" s="22"/>
      <c r="G8" s="22"/>
      <c r="H8" s="22"/>
      <c r="I8" s="22"/>
    </row>
    <row r="9" spans="1:9" ht="21" customHeight="1" x14ac:dyDescent="0.25">
      <c r="A9" s="23" t="s">
        <v>0</v>
      </c>
      <c r="B9" s="119" t="s">
        <v>1</v>
      </c>
      <c r="C9" s="120"/>
      <c r="D9" s="120"/>
      <c r="E9" s="120"/>
      <c r="F9" s="120"/>
      <c r="G9" s="120"/>
      <c r="H9" s="120"/>
      <c r="I9" s="121"/>
    </row>
    <row r="10" spans="1:9" ht="57.75" customHeight="1" x14ac:dyDescent="0.25">
      <c r="A10" s="24" t="s">
        <v>2</v>
      </c>
      <c r="B10" s="106" t="s">
        <v>78</v>
      </c>
      <c r="C10" s="107"/>
      <c r="D10" s="107"/>
      <c r="E10" s="107"/>
      <c r="F10" s="107"/>
      <c r="G10" s="107"/>
      <c r="H10" s="107"/>
      <c r="I10" s="108"/>
    </row>
    <row r="11" spans="1:9" ht="111.75" customHeight="1" x14ac:dyDescent="0.25">
      <c r="A11" s="23" t="s">
        <v>3</v>
      </c>
      <c r="B11" s="106" t="s">
        <v>99</v>
      </c>
      <c r="C11" s="107"/>
      <c r="D11" s="107"/>
      <c r="E11" s="107"/>
      <c r="F11" s="107"/>
      <c r="G11" s="107"/>
      <c r="H11" s="107"/>
      <c r="I11" s="108"/>
    </row>
    <row r="12" spans="1:9" ht="15" customHeight="1" x14ac:dyDescent="0.25">
      <c r="A12" s="103" t="s">
        <v>4</v>
      </c>
      <c r="B12" s="106" t="s">
        <v>104</v>
      </c>
      <c r="C12" s="107"/>
      <c r="D12" s="107"/>
      <c r="E12" s="107"/>
      <c r="F12" s="107"/>
      <c r="G12" s="107"/>
      <c r="H12" s="107"/>
      <c r="I12" s="108"/>
    </row>
    <row r="13" spans="1:9" ht="17.25" customHeight="1" x14ac:dyDescent="0.25">
      <c r="A13" s="104"/>
      <c r="B13" s="106" t="s">
        <v>118</v>
      </c>
      <c r="C13" s="107"/>
      <c r="D13" s="107"/>
      <c r="E13" s="107"/>
      <c r="F13" s="107"/>
      <c r="G13" s="107"/>
      <c r="H13" s="107"/>
      <c r="I13" s="108"/>
    </row>
    <row r="14" spans="1:9" ht="14.25" customHeight="1" x14ac:dyDescent="0.25">
      <c r="A14" s="104"/>
      <c r="B14" s="106" t="s">
        <v>119</v>
      </c>
      <c r="C14" s="107"/>
      <c r="D14" s="107"/>
      <c r="E14" s="107"/>
      <c r="F14" s="107"/>
      <c r="G14" s="107"/>
      <c r="H14" s="107"/>
      <c r="I14" s="108"/>
    </row>
    <row r="15" spans="1:9" ht="15.75" customHeight="1" x14ac:dyDescent="0.25">
      <c r="A15" s="104"/>
      <c r="B15" s="106" t="s">
        <v>120</v>
      </c>
      <c r="C15" s="107"/>
      <c r="D15" s="107"/>
      <c r="E15" s="107"/>
      <c r="F15" s="107"/>
      <c r="G15" s="107"/>
      <c r="H15" s="107"/>
      <c r="I15" s="108"/>
    </row>
    <row r="16" spans="1:9" ht="12.75" customHeight="1" x14ac:dyDescent="0.25">
      <c r="A16" s="104"/>
      <c r="B16" s="106" t="s">
        <v>121</v>
      </c>
      <c r="C16" s="107"/>
      <c r="D16" s="107"/>
      <c r="E16" s="107"/>
      <c r="F16" s="107"/>
      <c r="G16" s="107"/>
      <c r="H16" s="107"/>
      <c r="I16" s="108"/>
    </row>
    <row r="17" spans="1:9" ht="12.75" customHeight="1" x14ac:dyDescent="0.25">
      <c r="A17" s="104"/>
      <c r="B17" s="106" t="s">
        <v>122</v>
      </c>
      <c r="C17" s="107"/>
      <c r="D17" s="107"/>
      <c r="E17" s="107"/>
      <c r="F17" s="107"/>
      <c r="G17" s="107"/>
      <c r="H17" s="107"/>
      <c r="I17" s="108"/>
    </row>
    <row r="18" spans="1:9" ht="15.75" customHeight="1" x14ac:dyDescent="0.25">
      <c r="A18" s="104"/>
      <c r="B18" s="106" t="s">
        <v>123</v>
      </c>
      <c r="C18" s="107"/>
      <c r="D18" s="107"/>
      <c r="E18" s="107"/>
      <c r="F18" s="107"/>
      <c r="G18" s="107"/>
      <c r="H18" s="107"/>
      <c r="I18" s="108"/>
    </row>
    <row r="19" spans="1:9" x14ac:dyDescent="0.25">
      <c r="A19" s="105"/>
      <c r="B19" s="106" t="s">
        <v>124</v>
      </c>
      <c r="C19" s="107"/>
      <c r="D19" s="107"/>
      <c r="E19" s="107"/>
      <c r="F19" s="107"/>
      <c r="G19" s="107"/>
      <c r="H19" s="107"/>
      <c r="I19" s="108"/>
    </row>
    <row r="20" spans="1:9" ht="51.75" customHeight="1" x14ac:dyDescent="0.25">
      <c r="A20" s="24" t="s">
        <v>5</v>
      </c>
      <c r="B20" s="106" t="s">
        <v>87</v>
      </c>
      <c r="C20" s="107"/>
      <c r="D20" s="107"/>
      <c r="E20" s="107"/>
      <c r="F20" s="107"/>
      <c r="G20" s="107"/>
      <c r="H20" s="107"/>
      <c r="I20" s="108"/>
    </row>
    <row r="21" spans="1:9" x14ac:dyDescent="0.25">
      <c r="A21" s="112" t="s">
        <v>6</v>
      </c>
      <c r="B21" s="113" t="s">
        <v>82</v>
      </c>
      <c r="C21" s="115" t="s">
        <v>7</v>
      </c>
      <c r="D21" s="117" t="s">
        <v>8</v>
      </c>
      <c r="E21" s="99" t="s">
        <v>9</v>
      </c>
      <c r="F21" s="100"/>
      <c r="G21" s="100"/>
      <c r="H21" s="100"/>
      <c r="I21" s="101"/>
    </row>
    <row r="22" spans="1:9" ht="25.5" x14ac:dyDescent="0.25">
      <c r="A22" s="112"/>
      <c r="B22" s="114"/>
      <c r="C22" s="116"/>
      <c r="D22" s="118"/>
      <c r="E22" s="40" t="s">
        <v>10</v>
      </c>
      <c r="F22" s="40">
        <v>2025</v>
      </c>
      <c r="G22" s="40">
        <v>2026</v>
      </c>
      <c r="H22" s="40">
        <v>2027</v>
      </c>
      <c r="I22" s="41" t="s">
        <v>11</v>
      </c>
    </row>
    <row r="23" spans="1:9" ht="29.45" customHeight="1" x14ac:dyDescent="0.25">
      <c r="A23" s="112"/>
      <c r="B23" s="37">
        <v>1</v>
      </c>
      <c r="C23" s="109" t="s">
        <v>79</v>
      </c>
      <c r="D23" s="110"/>
      <c r="E23" s="110"/>
      <c r="F23" s="110"/>
      <c r="G23" s="110"/>
      <c r="H23" s="110"/>
      <c r="I23" s="111"/>
    </row>
    <row r="24" spans="1:9" ht="51.75" customHeight="1" x14ac:dyDescent="0.25">
      <c r="A24" s="112"/>
      <c r="B24" s="39" t="s">
        <v>83</v>
      </c>
      <c r="C24" s="24" t="s">
        <v>81</v>
      </c>
      <c r="D24" s="25">
        <v>98</v>
      </c>
      <c r="E24" s="26" t="s">
        <v>12</v>
      </c>
      <c r="F24" s="25">
        <v>99</v>
      </c>
      <c r="G24" s="25">
        <v>99</v>
      </c>
      <c r="H24" s="25">
        <v>99</v>
      </c>
      <c r="I24" s="25">
        <v>100</v>
      </c>
    </row>
    <row r="25" spans="1:9" ht="38.25" customHeight="1" x14ac:dyDescent="0.25">
      <c r="A25" s="112"/>
      <c r="B25" s="39" t="s">
        <v>84</v>
      </c>
      <c r="C25" s="34" t="s">
        <v>72</v>
      </c>
      <c r="D25" s="25">
        <v>75.099999999999994</v>
      </c>
      <c r="E25" s="26" t="s">
        <v>12</v>
      </c>
      <c r="F25" s="25">
        <v>85</v>
      </c>
      <c r="G25" s="25">
        <v>90</v>
      </c>
      <c r="H25" s="25">
        <v>95</v>
      </c>
      <c r="I25" s="25">
        <v>98</v>
      </c>
    </row>
    <row r="26" spans="1:9" ht="29.45" customHeight="1" x14ac:dyDescent="0.25">
      <c r="A26" s="112"/>
      <c r="B26" s="37">
        <v>2</v>
      </c>
      <c r="C26" s="109" t="s">
        <v>38</v>
      </c>
      <c r="D26" s="110"/>
      <c r="E26" s="110"/>
      <c r="F26" s="110"/>
      <c r="G26" s="110"/>
      <c r="H26" s="110"/>
      <c r="I26" s="111"/>
    </row>
    <row r="27" spans="1:9" ht="36.75" customHeight="1" x14ac:dyDescent="0.25">
      <c r="A27" s="112"/>
      <c r="B27" s="18" t="s">
        <v>85</v>
      </c>
      <c r="C27" s="24" t="s">
        <v>86</v>
      </c>
      <c r="D27" s="25">
        <v>100</v>
      </c>
      <c r="E27" s="26" t="s">
        <v>12</v>
      </c>
      <c r="F27" s="25">
        <v>100</v>
      </c>
      <c r="G27" s="25">
        <v>100</v>
      </c>
      <c r="H27" s="25">
        <v>100</v>
      </c>
      <c r="I27" s="25">
        <v>100</v>
      </c>
    </row>
    <row r="28" spans="1:9" ht="25.5" customHeight="1" x14ac:dyDescent="0.25">
      <c r="A28" s="112"/>
      <c r="B28" s="38">
        <v>3</v>
      </c>
      <c r="C28" s="122" t="s">
        <v>80</v>
      </c>
      <c r="D28" s="123"/>
      <c r="E28" s="123"/>
      <c r="F28" s="123"/>
      <c r="G28" s="123"/>
      <c r="H28" s="123"/>
      <c r="I28" s="124"/>
    </row>
    <row r="29" spans="1:9" ht="38.25" x14ac:dyDescent="0.25">
      <c r="A29" s="112"/>
      <c r="B29" s="18" t="s">
        <v>88</v>
      </c>
      <c r="C29" s="62" t="s">
        <v>100</v>
      </c>
      <c r="D29" s="63">
        <v>765</v>
      </c>
      <c r="E29" s="61" t="s">
        <v>12</v>
      </c>
      <c r="F29" s="63">
        <v>850.73925597393543</v>
      </c>
      <c r="G29" s="63">
        <v>882.06553158514225</v>
      </c>
      <c r="H29" s="63">
        <v>911.71677098643272</v>
      </c>
      <c r="I29" s="63">
        <v>1209.5599900579468</v>
      </c>
    </row>
    <row r="30" spans="1:9" ht="37.5" customHeight="1" x14ac:dyDescent="0.25">
      <c r="A30" s="102" t="s">
        <v>13</v>
      </c>
      <c r="B30" s="117" t="s">
        <v>14</v>
      </c>
      <c r="C30" s="117" t="s">
        <v>15</v>
      </c>
      <c r="D30" s="117" t="s">
        <v>16</v>
      </c>
      <c r="E30" s="99" t="s">
        <v>17</v>
      </c>
      <c r="F30" s="100"/>
      <c r="G30" s="100"/>
      <c r="H30" s="100"/>
      <c r="I30" s="101"/>
    </row>
    <row r="31" spans="1:9" ht="16.5" customHeight="1" x14ac:dyDescent="0.25">
      <c r="A31" s="102"/>
      <c r="B31" s="118"/>
      <c r="C31" s="118"/>
      <c r="D31" s="118"/>
      <c r="E31" s="40" t="s">
        <v>10</v>
      </c>
      <c r="F31" s="40">
        <v>2025</v>
      </c>
      <c r="G31" s="40">
        <v>2026</v>
      </c>
      <c r="H31" s="40">
        <v>2027</v>
      </c>
      <c r="I31" s="41" t="s">
        <v>18</v>
      </c>
    </row>
    <row r="32" spans="1:9" x14ac:dyDescent="0.25">
      <c r="A32" s="102"/>
      <c r="B32" s="97" t="s">
        <v>18</v>
      </c>
      <c r="C32" s="98"/>
      <c r="D32" s="42" t="s">
        <v>12</v>
      </c>
      <c r="E32" s="42" t="s">
        <v>12</v>
      </c>
      <c r="F32" s="43">
        <f>SUM(F33:F40)</f>
        <v>783440.17</v>
      </c>
      <c r="G32" s="43">
        <f>SUM(G33:G40)</f>
        <v>580739.92999999993</v>
      </c>
      <c r="H32" s="43">
        <f>SUM(H33:H40)</f>
        <v>387895.36000000004</v>
      </c>
      <c r="I32" s="43">
        <f>SUM(F32:H32)</f>
        <v>1752075.4600000002</v>
      </c>
    </row>
    <row r="33" spans="1:10" ht="25.5" x14ac:dyDescent="0.25">
      <c r="A33" s="102"/>
      <c r="B33" s="26">
        <v>1</v>
      </c>
      <c r="C33" s="24" t="s">
        <v>39</v>
      </c>
      <c r="D33" s="27" t="s">
        <v>12</v>
      </c>
      <c r="E33" s="27" t="s">
        <v>12</v>
      </c>
      <c r="F33" s="85">
        <f>'Паспорт 1_01'!F20</f>
        <v>122659.21</v>
      </c>
      <c r="G33" s="85">
        <f>'Паспорт 1_01'!G20</f>
        <v>197634.99</v>
      </c>
      <c r="H33" s="85">
        <f>'Паспорт 1_01'!H20</f>
        <v>11000</v>
      </c>
      <c r="I33" s="20">
        <f t="shared" ref="I33:I40" si="0">SUM(F33:H33)</f>
        <v>331294.2</v>
      </c>
      <c r="J33" s="10"/>
    </row>
    <row r="34" spans="1:10" ht="25.5" x14ac:dyDescent="0.25">
      <c r="A34" s="102"/>
      <c r="B34" s="26">
        <v>2</v>
      </c>
      <c r="C34" s="24" t="s">
        <v>40</v>
      </c>
      <c r="D34" s="27" t="s">
        <v>12</v>
      </c>
      <c r="E34" s="27" t="s">
        <v>12</v>
      </c>
      <c r="F34" s="85">
        <f>'Паспорт 2_01'!F28</f>
        <v>392800.24000000005</v>
      </c>
      <c r="G34" s="85">
        <f>'Паспорт 2_01'!G28</f>
        <v>294403.63999999996</v>
      </c>
      <c r="H34" s="85">
        <f>'Паспорт 2_01'!H28</f>
        <v>292050.36</v>
      </c>
      <c r="I34" s="20">
        <f t="shared" si="0"/>
        <v>979254.24</v>
      </c>
    </row>
    <row r="35" spans="1:10" ht="38.25" x14ac:dyDescent="0.25">
      <c r="A35" s="102"/>
      <c r="B35" s="26">
        <v>3</v>
      </c>
      <c r="C35" s="24" t="s">
        <v>89</v>
      </c>
      <c r="D35" s="27" t="s">
        <v>12</v>
      </c>
      <c r="E35" s="27" t="s">
        <v>12</v>
      </c>
      <c r="F35" s="85">
        <f>'Паспорт Процессн мер 2'!F21</f>
        <v>35133.090000000004</v>
      </c>
      <c r="G35" s="85">
        <f>'Паспорт Процессн мер 2'!G21</f>
        <v>35431.24</v>
      </c>
      <c r="H35" s="85">
        <f>'Паспорт Процессн мер 2'!H21</f>
        <v>35133.090000000004</v>
      </c>
      <c r="I35" s="20">
        <f t="shared" si="0"/>
        <v>105697.42000000001</v>
      </c>
    </row>
    <row r="36" spans="1:10" ht="25.5" x14ac:dyDescent="0.25">
      <c r="A36" s="102"/>
      <c r="B36" s="26">
        <v>4</v>
      </c>
      <c r="C36" s="65" t="s">
        <v>41</v>
      </c>
      <c r="D36" s="27" t="s">
        <v>12</v>
      </c>
      <c r="E36" s="27"/>
      <c r="F36" s="85">
        <f>'Паспорт 2_03'!F20</f>
        <v>8733.92</v>
      </c>
      <c r="G36" s="85">
        <f>'Паспорт 2_03'!G20</f>
        <v>3666.46</v>
      </c>
      <c r="H36" s="85">
        <f>'Паспорт 2_03'!H20</f>
        <v>3886.45</v>
      </c>
      <c r="I36" s="20">
        <f t="shared" si="0"/>
        <v>16286.830000000002</v>
      </c>
    </row>
    <row r="37" spans="1:10" x14ac:dyDescent="0.25">
      <c r="A37" s="102"/>
      <c r="B37" s="26">
        <v>5</v>
      </c>
      <c r="C37" s="24" t="s">
        <v>42</v>
      </c>
      <c r="D37" s="27" t="s">
        <v>12</v>
      </c>
      <c r="E37" s="27" t="s">
        <v>12</v>
      </c>
      <c r="F37" s="85">
        <f>'Паспорт Процессн мер 4'!F22</f>
        <v>206459.77000000002</v>
      </c>
      <c r="G37" s="85">
        <f>'Паспорт Процессн мер 4'!G22</f>
        <v>31877.09</v>
      </c>
      <c r="H37" s="85">
        <f>'Паспорт Процессн мер 4'!H22</f>
        <v>28018.45</v>
      </c>
      <c r="I37" s="20">
        <f t="shared" si="0"/>
        <v>266355.31</v>
      </c>
    </row>
    <row r="38" spans="1:10" ht="25.5" x14ac:dyDescent="0.25">
      <c r="A38" s="102"/>
      <c r="B38" s="26">
        <v>6</v>
      </c>
      <c r="C38" s="24" t="s">
        <v>43</v>
      </c>
      <c r="D38" s="27" t="s">
        <v>12</v>
      </c>
      <c r="E38" s="27" t="s">
        <v>12</v>
      </c>
      <c r="F38" s="85">
        <f>'Паспорт Процессн мер 5'!F19</f>
        <v>3275</v>
      </c>
      <c r="G38" s="85">
        <f>'Паспорт Процессн мер 5'!G19</f>
        <v>3275</v>
      </c>
      <c r="H38" s="85">
        <f>'Паспорт Процессн мер 5'!H19</f>
        <v>3275</v>
      </c>
      <c r="I38" s="20">
        <f t="shared" si="0"/>
        <v>9825</v>
      </c>
    </row>
    <row r="39" spans="1:10" ht="25.5" x14ac:dyDescent="0.25">
      <c r="A39" s="102"/>
      <c r="B39" s="26">
        <v>7</v>
      </c>
      <c r="C39" s="24" t="s">
        <v>44</v>
      </c>
      <c r="D39" s="27" t="s">
        <v>12</v>
      </c>
      <c r="E39" s="27" t="s">
        <v>12</v>
      </c>
      <c r="F39" s="85">
        <f>'Паспорт Процессн мер 6'!F19</f>
        <v>1319.5</v>
      </c>
      <c r="G39" s="85">
        <v>1369.5</v>
      </c>
      <c r="H39" s="85">
        <f>'Паспорт Процессн мер 6'!H19</f>
        <v>1450</v>
      </c>
      <c r="I39" s="20">
        <f t="shared" si="0"/>
        <v>4139</v>
      </c>
    </row>
    <row r="40" spans="1:10" ht="31.5" customHeight="1" x14ac:dyDescent="0.25">
      <c r="A40" s="102"/>
      <c r="B40" s="26">
        <v>8</v>
      </c>
      <c r="C40" s="24" t="s">
        <v>125</v>
      </c>
      <c r="D40" s="27" t="s">
        <v>12</v>
      </c>
      <c r="E40" s="27" t="s">
        <v>12</v>
      </c>
      <c r="F40" s="20">
        <f>'Паспорт Процессн мер 7'!F21</f>
        <v>13059.439999999999</v>
      </c>
      <c r="G40" s="20">
        <f>'Паспорт Процессн мер 7'!G21</f>
        <v>13082.010000000002</v>
      </c>
      <c r="H40" s="20">
        <f>'Паспорт Процессн мер 7'!H21</f>
        <v>13082.010000000002</v>
      </c>
      <c r="I40" s="20">
        <f t="shared" si="0"/>
        <v>39223.460000000006</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
  <sheetViews>
    <sheetView zoomScale="93" zoomScaleNormal="93" zoomScaleSheetLayoutView="130" workbookViewId="0">
      <selection activeCell="F17" sqref="F17"/>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25" t="s">
        <v>134</v>
      </c>
      <c r="G1" s="125"/>
      <c r="H1" s="125"/>
      <c r="I1" s="125"/>
    </row>
    <row r="2" spans="1:10" x14ac:dyDescent="0.25">
      <c r="F2" t="s">
        <v>20</v>
      </c>
    </row>
    <row r="3" spans="1:10" ht="19.5" customHeight="1" x14ac:dyDescent="0.25">
      <c r="F3" t="s">
        <v>36</v>
      </c>
    </row>
    <row r="6" spans="1:10" s="46" customFormat="1" x14ac:dyDescent="0.25">
      <c r="A6" s="73" t="s">
        <v>19</v>
      </c>
      <c r="B6" s="73"/>
      <c r="C6" s="73"/>
      <c r="D6" s="73"/>
      <c r="E6" s="73"/>
      <c r="F6" s="73"/>
      <c r="G6" s="73"/>
      <c r="H6" s="73"/>
      <c r="I6" s="73"/>
      <c r="J6" s="72"/>
    </row>
    <row r="7" spans="1:10" s="46" customFormat="1" x14ac:dyDescent="0.25">
      <c r="A7" s="73" t="s">
        <v>30</v>
      </c>
      <c r="B7" s="73"/>
      <c r="C7" s="73"/>
      <c r="D7" s="73"/>
      <c r="E7" s="73"/>
      <c r="F7" s="73"/>
      <c r="G7" s="73"/>
      <c r="H7" s="73"/>
      <c r="I7" s="73"/>
      <c r="J7" s="72"/>
    </row>
    <row r="8" spans="1:10" s="46" customFormat="1" x14ac:dyDescent="0.25">
      <c r="A8" s="73" t="s">
        <v>45</v>
      </c>
      <c r="B8" s="73"/>
      <c r="C8" s="73"/>
      <c r="D8" s="73"/>
      <c r="E8" s="73"/>
      <c r="F8" s="73"/>
      <c r="G8" s="73"/>
      <c r="H8" s="73"/>
      <c r="I8" s="73"/>
      <c r="J8" s="72"/>
    </row>
    <row r="9" spans="1:10" x14ac:dyDescent="0.25">
      <c r="A9" s="72"/>
      <c r="B9" s="72"/>
      <c r="C9" s="72"/>
      <c r="D9" s="72"/>
      <c r="E9" s="72"/>
      <c r="F9" s="72"/>
      <c r="G9" s="72"/>
      <c r="H9" s="72"/>
      <c r="I9" s="72"/>
      <c r="J9" s="72"/>
    </row>
    <row r="10" spans="1:10" x14ac:dyDescent="0.25">
      <c r="A10" s="1" t="s">
        <v>0</v>
      </c>
      <c r="B10" s="129" t="s">
        <v>1</v>
      </c>
      <c r="C10" s="129"/>
      <c r="D10" s="129"/>
      <c r="E10" s="129"/>
      <c r="F10" s="129"/>
      <c r="G10" s="129"/>
      <c r="H10" s="129"/>
      <c r="I10" s="129"/>
    </row>
    <row r="11" spans="1:10" ht="41.25" customHeight="1" x14ac:dyDescent="0.25">
      <c r="A11" s="77" t="s">
        <v>2</v>
      </c>
      <c r="B11" s="112" t="s">
        <v>78</v>
      </c>
      <c r="C11" s="112"/>
      <c r="D11" s="112"/>
      <c r="E11" s="112"/>
      <c r="F11" s="112"/>
      <c r="G11" s="112"/>
      <c r="H11" s="112"/>
      <c r="I11" s="112"/>
    </row>
    <row r="12" spans="1:10" ht="39.75" customHeight="1" x14ac:dyDescent="0.25">
      <c r="A12" s="77" t="s">
        <v>21</v>
      </c>
      <c r="B12" s="112" t="s">
        <v>126</v>
      </c>
      <c r="C12" s="112"/>
      <c r="D12" s="112"/>
      <c r="E12" s="112"/>
      <c r="F12" s="112"/>
      <c r="G12" s="112"/>
      <c r="H12" s="112"/>
      <c r="I12" s="112"/>
    </row>
    <row r="13" spans="1:10" ht="27" customHeight="1" x14ac:dyDescent="0.25">
      <c r="A13" s="77" t="s">
        <v>22</v>
      </c>
      <c r="B13" s="130" t="s">
        <v>37</v>
      </c>
      <c r="C13" s="130"/>
      <c r="D13" s="130"/>
      <c r="E13" s="130"/>
      <c r="F13" s="130"/>
      <c r="G13" s="130"/>
      <c r="H13" s="130"/>
      <c r="I13" s="130"/>
    </row>
    <row r="14" spans="1:10" x14ac:dyDescent="0.25">
      <c r="A14" s="126" t="s">
        <v>23</v>
      </c>
      <c r="B14" s="127" t="s">
        <v>14</v>
      </c>
      <c r="C14" s="128" t="s">
        <v>24</v>
      </c>
      <c r="D14" s="127" t="s">
        <v>16</v>
      </c>
      <c r="E14" s="129" t="s">
        <v>25</v>
      </c>
      <c r="F14" s="129"/>
      <c r="G14" s="129"/>
      <c r="H14" s="129"/>
      <c r="I14" s="129"/>
    </row>
    <row r="15" spans="1:10" x14ac:dyDescent="0.25">
      <c r="A15" s="126"/>
      <c r="B15" s="127"/>
      <c r="C15" s="128"/>
      <c r="D15" s="127"/>
      <c r="E15" s="2" t="s">
        <v>10</v>
      </c>
      <c r="F15" s="2">
        <v>2025</v>
      </c>
      <c r="G15" s="2">
        <v>2026</v>
      </c>
      <c r="H15" s="2">
        <v>2027</v>
      </c>
      <c r="I15" s="2" t="s">
        <v>18</v>
      </c>
    </row>
    <row r="16" spans="1:10" ht="45" customHeight="1" x14ac:dyDescent="0.25">
      <c r="A16" s="126"/>
      <c r="B16" s="76" t="s">
        <v>26</v>
      </c>
      <c r="C16" s="77" t="s">
        <v>90</v>
      </c>
      <c r="D16" s="8" t="s">
        <v>12</v>
      </c>
      <c r="E16" s="8" t="s">
        <v>12</v>
      </c>
      <c r="F16" s="9">
        <v>0</v>
      </c>
      <c r="G16" s="9">
        <v>4</v>
      </c>
      <c r="H16" s="9">
        <v>0</v>
      </c>
      <c r="I16" s="9">
        <f>SUM(F16:H16)</f>
        <v>4</v>
      </c>
    </row>
    <row r="17" spans="1:10" ht="30.75" customHeight="1" x14ac:dyDescent="0.25">
      <c r="A17" s="126"/>
      <c r="B17" s="76" t="s">
        <v>27</v>
      </c>
      <c r="C17" s="77" t="s">
        <v>129</v>
      </c>
      <c r="D17" s="8" t="s">
        <v>12</v>
      </c>
      <c r="E17" s="8" t="s">
        <v>12</v>
      </c>
      <c r="F17" s="89">
        <v>1586.95</v>
      </c>
      <c r="G17" s="89">
        <v>1233.2</v>
      </c>
      <c r="H17" s="89">
        <v>4500</v>
      </c>
      <c r="I17" s="74">
        <v>1700</v>
      </c>
      <c r="J17" s="36"/>
    </row>
    <row r="18" spans="1:10" s="45" customFormat="1" ht="25.5" x14ac:dyDescent="0.25">
      <c r="A18" s="126" t="s">
        <v>13</v>
      </c>
      <c r="B18" s="127" t="s">
        <v>14</v>
      </c>
      <c r="C18" s="128" t="s">
        <v>28</v>
      </c>
      <c r="D18" s="127" t="s">
        <v>29</v>
      </c>
      <c r="E18" s="4" t="s">
        <v>17</v>
      </c>
      <c r="F18" s="4"/>
      <c r="G18" s="4"/>
      <c r="H18" s="4"/>
      <c r="I18" s="4"/>
    </row>
    <row r="19" spans="1:10" s="45" customFormat="1" x14ac:dyDescent="0.25">
      <c r="A19" s="126"/>
      <c r="B19" s="127"/>
      <c r="C19" s="128"/>
      <c r="D19" s="127"/>
      <c r="E19" s="2" t="s">
        <v>10</v>
      </c>
      <c r="F19" s="2">
        <v>2025</v>
      </c>
      <c r="G19" s="2">
        <v>2026</v>
      </c>
      <c r="H19" s="2">
        <v>2027</v>
      </c>
      <c r="I19" s="76" t="s">
        <v>18</v>
      </c>
    </row>
    <row r="20" spans="1:10" x14ac:dyDescent="0.25">
      <c r="A20" s="126"/>
      <c r="B20" s="2"/>
      <c r="C20" s="3" t="s">
        <v>18</v>
      </c>
      <c r="D20" s="8" t="s">
        <v>12</v>
      </c>
      <c r="E20" s="8" t="s">
        <v>12</v>
      </c>
      <c r="F20" s="8">
        <f>SUM(F21:F22)</f>
        <v>122659.21</v>
      </c>
      <c r="G20" s="8">
        <f>SUM(G21:G22)</f>
        <v>197634.99</v>
      </c>
      <c r="H20" s="8">
        <f>SUM(H21:H22)</f>
        <v>11000</v>
      </c>
      <c r="I20" s="8">
        <f>F20+G20+H20</f>
        <v>331294.2</v>
      </c>
    </row>
    <row r="21" spans="1:10" ht="25.5" x14ac:dyDescent="0.25">
      <c r="A21" s="126"/>
      <c r="B21" s="76" t="s">
        <v>26</v>
      </c>
      <c r="C21" s="77" t="s">
        <v>46</v>
      </c>
      <c r="D21" s="8" t="s">
        <v>12</v>
      </c>
      <c r="E21" s="8" t="s">
        <v>12</v>
      </c>
      <c r="F21" s="85">
        <v>94734.88</v>
      </c>
      <c r="G21" s="84">
        <v>173796.99</v>
      </c>
      <c r="H21" s="85">
        <v>0</v>
      </c>
      <c r="I21" s="85" t="s">
        <v>12</v>
      </c>
    </row>
    <row r="22" spans="1:10" x14ac:dyDescent="0.25">
      <c r="A22" s="126"/>
      <c r="B22" s="76" t="s">
        <v>27</v>
      </c>
      <c r="C22" s="77" t="s">
        <v>91</v>
      </c>
      <c r="D22" s="8" t="s">
        <v>12</v>
      </c>
      <c r="E22" s="8" t="s">
        <v>12</v>
      </c>
      <c r="F22" s="85">
        <v>27924.33</v>
      </c>
      <c r="G22" s="85">
        <v>23838</v>
      </c>
      <c r="H22" s="85">
        <v>11000</v>
      </c>
      <c r="I22" s="85" t="s">
        <v>12</v>
      </c>
    </row>
  </sheetData>
  <mergeCells count="14">
    <mergeCell ref="F1:I1"/>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tabSelected="1" topLeftCell="A21" zoomScale="96" zoomScaleNormal="96" zoomScaleSheetLayoutView="130" workbookViewId="0">
      <selection activeCell="G29" sqref="G29"/>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135</v>
      </c>
    </row>
    <row r="2" spans="1:9" x14ac:dyDescent="0.25">
      <c r="F2" t="s">
        <v>20</v>
      </c>
    </row>
    <row r="3" spans="1:9" x14ac:dyDescent="0.25">
      <c r="F3" t="s">
        <v>36</v>
      </c>
    </row>
    <row r="6" spans="1:9" s="46" customFormat="1" x14ac:dyDescent="0.25">
      <c r="A6" s="73" t="s">
        <v>19</v>
      </c>
      <c r="B6" s="73"/>
      <c r="C6" s="73"/>
      <c r="D6" s="73"/>
      <c r="E6" s="73"/>
      <c r="F6" s="73"/>
      <c r="G6" s="73"/>
      <c r="H6" s="73"/>
      <c r="I6" s="73"/>
    </row>
    <row r="7" spans="1:9" s="46" customFormat="1" x14ac:dyDescent="0.25">
      <c r="A7" s="73" t="s">
        <v>32</v>
      </c>
      <c r="B7" s="73"/>
      <c r="C7" s="73"/>
      <c r="D7" s="73"/>
      <c r="E7" s="73"/>
      <c r="F7" s="73"/>
      <c r="G7" s="73"/>
      <c r="H7" s="73"/>
      <c r="I7" s="73"/>
    </row>
    <row r="8" spans="1:9" s="46" customFormat="1" x14ac:dyDescent="0.25">
      <c r="A8" s="73" t="s">
        <v>47</v>
      </c>
      <c r="B8" s="73"/>
      <c r="C8" s="73"/>
      <c r="D8" s="73"/>
      <c r="E8" s="73"/>
      <c r="F8" s="73"/>
      <c r="G8" s="73"/>
      <c r="H8" s="73"/>
      <c r="I8" s="73"/>
    </row>
    <row r="9" spans="1:9" x14ac:dyDescent="0.25">
      <c r="A9" s="72"/>
      <c r="B9" s="72"/>
      <c r="C9" s="72"/>
      <c r="D9" s="72"/>
      <c r="E9" s="72"/>
      <c r="F9" s="72"/>
      <c r="G9" s="72"/>
      <c r="H9" s="72"/>
      <c r="I9" s="72"/>
    </row>
    <row r="10" spans="1:9" x14ac:dyDescent="0.25">
      <c r="A10" s="1" t="s">
        <v>0</v>
      </c>
      <c r="B10" s="129" t="s">
        <v>1</v>
      </c>
      <c r="C10" s="129"/>
      <c r="D10" s="129"/>
      <c r="E10" s="129"/>
      <c r="F10" s="129"/>
      <c r="G10" s="129"/>
      <c r="H10" s="129"/>
      <c r="I10" s="129"/>
    </row>
    <row r="11" spans="1:9" ht="38.25" x14ac:dyDescent="0.25">
      <c r="A11" s="35" t="s">
        <v>2</v>
      </c>
      <c r="B11" s="132" t="s">
        <v>93</v>
      </c>
      <c r="C11" s="133"/>
      <c r="D11" s="133"/>
      <c r="E11" s="133"/>
      <c r="F11" s="133"/>
      <c r="G11" s="133"/>
      <c r="H11" s="133"/>
      <c r="I11" s="134"/>
    </row>
    <row r="12" spans="1:9" ht="74.25" customHeight="1" x14ac:dyDescent="0.25">
      <c r="A12" s="35" t="s">
        <v>92</v>
      </c>
      <c r="B12" s="130" t="s">
        <v>128</v>
      </c>
      <c r="C12" s="130"/>
      <c r="D12" s="130"/>
      <c r="E12" s="130"/>
      <c r="F12" s="130"/>
      <c r="G12" s="130"/>
      <c r="H12" s="130"/>
      <c r="I12" s="130"/>
    </row>
    <row r="13" spans="1:9" x14ac:dyDescent="0.25">
      <c r="A13" s="35" t="s">
        <v>22</v>
      </c>
      <c r="B13" s="130" t="s">
        <v>37</v>
      </c>
      <c r="C13" s="130"/>
      <c r="D13" s="130"/>
      <c r="E13" s="130"/>
      <c r="F13" s="130"/>
      <c r="G13" s="130"/>
      <c r="H13" s="130"/>
      <c r="I13" s="130"/>
    </row>
    <row r="14" spans="1:9" x14ac:dyDescent="0.25">
      <c r="A14" s="129" t="s">
        <v>23</v>
      </c>
      <c r="B14" s="135" t="s">
        <v>14</v>
      </c>
      <c r="C14" s="136" t="s">
        <v>24</v>
      </c>
      <c r="D14" s="135" t="s">
        <v>8</v>
      </c>
      <c r="E14" s="137" t="s">
        <v>25</v>
      </c>
      <c r="F14" s="137"/>
      <c r="G14" s="137"/>
      <c r="H14" s="137"/>
      <c r="I14" s="137"/>
    </row>
    <row r="15" spans="1:9" ht="64.5" x14ac:dyDescent="0.25">
      <c r="A15" s="129"/>
      <c r="B15" s="135"/>
      <c r="C15" s="136"/>
      <c r="D15" s="135"/>
      <c r="E15" s="79" t="s">
        <v>10</v>
      </c>
      <c r="F15" s="79">
        <v>2025</v>
      </c>
      <c r="G15" s="79">
        <v>2026</v>
      </c>
      <c r="H15" s="79">
        <v>2027</v>
      </c>
      <c r="I15" s="44" t="s">
        <v>33</v>
      </c>
    </row>
    <row r="16" spans="1:9" s="51" customFormat="1" ht="25.5" x14ac:dyDescent="0.25">
      <c r="A16" s="129"/>
      <c r="B16" s="47">
        <v>1</v>
      </c>
      <c r="C16" s="48" t="s">
        <v>67</v>
      </c>
      <c r="D16" s="49">
        <v>98950</v>
      </c>
      <c r="E16" s="50" t="s">
        <v>12</v>
      </c>
      <c r="F16" s="91">
        <v>121626</v>
      </c>
      <c r="G16" s="91">
        <v>121626</v>
      </c>
      <c r="H16" s="91">
        <v>121626</v>
      </c>
      <c r="I16" s="49">
        <v>120292</v>
      </c>
    </row>
    <row r="17" spans="1:9" s="51" customFormat="1" ht="38.25" x14ac:dyDescent="0.25">
      <c r="A17" s="129"/>
      <c r="B17" s="47">
        <v>2</v>
      </c>
      <c r="C17" s="48" t="s">
        <v>71</v>
      </c>
      <c r="D17" s="52">
        <v>25100.6</v>
      </c>
      <c r="E17" s="50" t="s">
        <v>12</v>
      </c>
      <c r="F17" s="90">
        <v>26393.8</v>
      </c>
      <c r="G17" s="90">
        <v>26393.8</v>
      </c>
      <c r="H17" s="90">
        <v>26393.8</v>
      </c>
      <c r="I17" s="52">
        <v>26393.8</v>
      </c>
    </row>
    <row r="18" spans="1:9" s="51" customFormat="1" ht="38.25" x14ac:dyDescent="0.25">
      <c r="A18" s="129"/>
      <c r="B18" s="47">
        <v>3</v>
      </c>
      <c r="C18" s="48" t="s">
        <v>149</v>
      </c>
      <c r="D18" s="49">
        <v>781</v>
      </c>
      <c r="E18" s="50" t="s">
        <v>12</v>
      </c>
      <c r="F18" s="91">
        <v>781</v>
      </c>
      <c r="G18" s="91">
        <v>781</v>
      </c>
      <c r="H18" s="91">
        <v>781</v>
      </c>
      <c r="I18" s="49">
        <v>781</v>
      </c>
    </row>
    <row r="19" spans="1:9" s="51" customFormat="1" ht="51" x14ac:dyDescent="0.25">
      <c r="A19" s="129"/>
      <c r="B19" s="47">
        <v>4</v>
      </c>
      <c r="C19" s="19" t="s">
        <v>148</v>
      </c>
      <c r="D19" s="49">
        <v>15</v>
      </c>
      <c r="E19" s="50" t="s">
        <v>12</v>
      </c>
      <c r="F19" s="92">
        <v>10</v>
      </c>
      <c r="G19" s="92">
        <v>5</v>
      </c>
      <c r="H19" s="92">
        <v>5</v>
      </c>
      <c r="I19" s="49">
        <v>5</v>
      </c>
    </row>
    <row r="20" spans="1:9" s="51" customFormat="1" ht="51" x14ac:dyDescent="0.25">
      <c r="A20" s="129"/>
      <c r="B20" s="47">
        <v>5</v>
      </c>
      <c r="C20" s="19" t="s">
        <v>147</v>
      </c>
      <c r="D20" s="49">
        <v>20</v>
      </c>
      <c r="E20" s="50" t="s">
        <v>12</v>
      </c>
      <c r="F20" s="92">
        <v>35</v>
      </c>
      <c r="G20" s="92">
        <v>20</v>
      </c>
      <c r="H20" s="92">
        <v>20</v>
      </c>
      <c r="I20" s="49">
        <v>20</v>
      </c>
    </row>
    <row r="21" spans="1:9" s="51" customFormat="1" ht="38.25" x14ac:dyDescent="0.25">
      <c r="A21" s="129"/>
      <c r="B21" s="47">
        <v>6</v>
      </c>
      <c r="C21" s="48" t="s">
        <v>146</v>
      </c>
      <c r="D21" s="49">
        <v>15</v>
      </c>
      <c r="E21" s="50" t="s">
        <v>12</v>
      </c>
      <c r="F21" s="92">
        <v>27</v>
      </c>
      <c r="G21" s="92">
        <v>15</v>
      </c>
      <c r="H21" s="92">
        <v>15</v>
      </c>
      <c r="I21" s="49">
        <v>15</v>
      </c>
    </row>
    <row r="22" spans="1:9" s="51" customFormat="1" ht="38.25" x14ac:dyDescent="0.25">
      <c r="A22" s="129"/>
      <c r="B22" s="47">
        <v>7</v>
      </c>
      <c r="C22" s="71" t="s">
        <v>142</v>
      </c>
      <c r="D22" s="69">
        <v>13</v>
      </c>
      <c r="E22" s="70" t="s">
        <v>12</v>
      </c>
      <c r="F22" s="92">
        <v>18</v>
      </c>
      <c r="G22" s="92">
        <v>7</v>
      </c>
      <c r="H22" s="92">
        <v>7</v>
      </c>
      <c r="I22" s="69">
        <v>9</v>
      </c>
    </row>
    <row r="23" spans="1:9" s="51" customFormat="1" ht="26.25" x14ac:dyDescent="0.25">
      <c r="A23" s="129"/>
      <c r="B23" s="47">
        <v>8</v>
      </c>
      <c r="C23" s="54" t="s">
        <v>144</v>
      </c>
      <c r="D23" s="69">
        <v>200</v>
      </c>
      <c r="E23" s="70" t="s">
        <v>12</v>
      </c>
      <c r="F23" s="69">
        <v>0</v>
      </c>
      <c r="G23" s="69">
        <v>200</v>
      </c>
      <c r="H23" s="69">
        <v>0</v>
      </c>
      <c r="I23" s="69">
        <v>200</v>
      </c>
    </row>
    <row r="24" spans="1:9" s="51" customFormat="1" ht="25.5" x14ac:dyDescent="0.25">
      <c r="A24" s="129"/>
      <c r="B24" s="47">
        <v>9</v>
      </c>
      <c r="C24" s="48" t="s">
        <v>143</v>
      </c>
      <c r="D24" s="49">
        <v>42</v>
      </c>
      <c r="E24" s="50" t="s">
        <v>12</v>
      </c>
      <c r="F24" s="49">
        <v>44</v>
      </c>
      <c r="G24" s="49">
        <v>44</v>
      </c>
      <c r="H24" s="49">
        <v>44</v>
      </c>
      <c r="I24" s="49">
        <v>44</v>
      </c>
    </row>
    <row r="25" spans="1:9" s="51" customFormat="1" ht="25.5" x14ac:dyDescent="0.25">
      <c r="A25" s="129"/>
      <c r="B25" s="47">
        <v>10</v>
      </c>
      <c r="C25" s="48" t="s">
        <v>145</v>
      </c>
      <c r="D25" s="49">
        <v>4</v>
      </c>
      <c r="E25" s="50" t="s">
        <v>12</v>
      </c>
      <c r="F25" s="49">
        <v>5</v>
      </c>
      <c r="G25" s="49">
        <v>4</v>
      </c>
      <c r="H25" s="49">
        <v>4</v>
      </c>
      <c r="I25" s="49">
        <v>5</v>
      </c>
    </row>
    <row r="26" spans="1:9" s="51" customFormat="1" ht="25.5" x14ac:dyDescent="0.25">
      <c r="A26" s="131" t="s">
        <v>13</v>
      </c>
      <c r="B26" s="138" t="s">
        <v>14</v>
      </c>
      <c r="C26" s="139" t="s">
        <v>28</v>
      </c>
      <c r="D26" s="138" t="s">
        <v>29</v>
      </c>
      <c r="E26" s="55" t="s">
        <v>17</v>
      </c>
      <c r="F26" s="55"/>
      <c r="G26" s="55"/>
      <c r="H26" s="55"/>
      <c r="I26" s="55"/>
    </row>
    <row r="27" spans="1:9" s="51" customFormat="1" x14ac:dyDescent="0.25">
      <c r="A27" s="131"/>
      <c r="B27" s="138"/>
      <c r="C27" s="139"/>
      <c r="D27" s="138"/>
      <c r="E27" s="56" t="s">
        <v>10</v>
      </c>
      <c r="F27" s="56">
        <v>2025</v>
      </c>
      <c r="G27" s="56">
        <v>2026</v>
      </c>
      <c r="H27" s="56">
        <v>2027</v>
      </c>
      <c r="I27" s="57" t="s">
        <v>18</v>
      </c>
    </row>
    <row r="28" spans="1:9" s="51" customFormat="1" x14ac:dyDescent="0.25">
      <c r="A28" s="131"/>
      <c r="B28" s="56"/>
      <c r="C28" s="59" t="s">
        <v>18</v>
      </c>
      <c r="D28" s="60" t="s">
        <v>12</v>
      </c>
      <c r="E28" s="60" t="s">
        <v>12</v>
      </c>
      <c r="F28" s="60">
        <f>SUM(F29:F38)</f>
        <v>392800.24000000005</v>
      </c>
      <c r="G28" s="60">
        <f>SUM(G29:G38)</f>
        <v>294403.63999999996</v>
      </c>
      <c r="H28" s="60">
        <f>SUM(H29:H38)</f>
        <v>292050.36</v>
      </c>
      <c r="I28" s="60">
        <f>H28*10</f>
        <v>2920503.5999999996</v>
      </c>
    </row>
    <row r="29" spans="1:9" s="51" customFormat="1" ht="25.5" x14ac:dyDescent="0.25">
      <c r="A29" s="131"/>
      <c r="B29" s="58">
        <v>1</v>
      </c>
      <c r="C29" s="19" t="s">
        <v>66</v>
      </c>
      <c r="D29" s="50" t="s">
        <v>12</v>
      </c>
      <c r="E29" s="50" t="s">
        <v>12</v>
      </c>
      <c r="F29" s="16">
        <v>107883.16</v>
      </c>
      <c r="G29" s="16">
        <v>107374.58</v>
      </c>
      <c r="H29" s="16">
        <v>107374.58</v>
      </c>
      <c r="I29" s="50">
        <f t="shared" ref="I29:I38" si="0">SUM(F29:H29)</f>
        <v>322632.32000000001</v>
      </c>
    </row>
    <row r="30" spans="1:9" s="51" customFormat="1" ht="38.25" x14ac:dyDescent="0.25">
      <c r="A30" s="131"/>
      <c r="B30" s="58">
        <v>2</v>
      </c>
      <c r="C30" s="53" t="s">
        <v>68</v>
      </c>
      <c r="D30" s="50" t="s">
        <v>12</v>
      </c>
      <c r="E30" s="50" t="s">
        <v>12</v>
      </c>
      <c r="F30" s="84">
        <v>150410.14000000001</v>
      </c>
      <c r="G30" s="84">
        <v>149549.81</v>
      </c>
      <c r="H30" s="84">
        <v>149549.81</v>
      </c>
      <c r="I30" s="88">
        <f t="shared" si="0"/>
        <v>449509.76</v>
      </c>
    </row>
    <row r="31" spans="1:9" s="51" customFormat="1" ht="38.25" x14ac:dyDescent="0.25">
      <c r="A31" s="131"/>
      <c r="B31" s="64">
        <v>3</v>
      </c>
      <c r="C31" s="48" t="s">
        <v>113</v>
      </c>
      <c r="D31" s="68" t="s">
        <v>12</v>
      </c>
      <c r="E31" s="68" t="s">
        <v>12</v>
      </c>
      <c r="F31" s="85">
        <v>103229.26</v>
      </c>
      <c r="G31" s="85">
        <v>18778.73</v>
      </c>
      <c r="H31" s="85">
        <v>17141.25</v>
      </c>
      <c r="I31" s="88">
        <f t="shared" si="0"/>
        <v>139149.24</v>
      </c>
    </row>
    <row r="32" spans="1:9" s="51" customFormat="1" ht="38.25" x14ac:dyDescent="0.25">
      <c r="A32" s="131"/>
      <c r="B32" s="58">
        <v>4</v>
      </c>
      <c r="C32" s="19" t="s">
        <v>69</v>
      </c>
      <c r="D32" s="50" t="s">
        <v>12</v>
      </c>
      <c r="E32" s="50" t="s">
        <v>12</v>
      </c>
      <c r="F32" s="84">
        <v>23450</v>
      </c>
      <c r="G32" s="84">
        <v>11000</v>
      </c>
      <c r="H32" s="84">
        <v>11000</v>
      </c>
      <c r="I32" s="88">
        <f t="shared" si="0"/>
        <v>45450</v>
      </c>
    </row>
    <row r="33" spans="1:9" s="51" customFormat="1" ht="38.25" x14ac:dyDescent="0.25">
      <c r="A33" s="131"/>
      <c r="B33" s="82">
        <v>5</v>
      </c>
      <c r="C33" s="19" t="s">
        <v>127</v>
      </c>
      <c r="D33" s="50" t="s">
        <v>12</v>
      </c>
      <c r="E33" s="50" t="s">
        <v>12</v>
      </c>
      <c r="F33" s="84">
        <v>255.9</v>
      </c>
      <c r="G33" s="84">
        <v>150</v>
      </c>
      <c r="H33" s="84">
        <v>150</v>
      </c>
      <c r="I33" s="88">
        <f t="shared" si="0"/>
        <v>555.9</v>
      </c>
    </row>
    <row r="34" spans="1:9" s="51" customFormat="1" ht="25.5" x14ac:dyDescent="0.25">
      <c r="A34" s="131"/>
      <c r="B34" s="58">
        <v>5</v>
      </c>
      <c r="C34" s="19" t="s">
        <v>70</v>
      </c>
      <c r="D34" s="50" t="s">
        <v>12</v>
      </c>
      <c r="E34" s="50" t="s">
        <v>12</v>
      </c>
      <c r="F34" s="84">
        <v>350</v>
      </c>
      <c r="G34" s="84">
        <v>350</v>
      </c>
      <c r="H34" s="84">
        <v>350</v>
      </c>
      <c r="I34" s="88">
        <f t="shared" si="0"/>
        <v>1050</v>
      </c>
    </row>
    <row r="35" spans="1:9" s="51" customFormat="1" ht="25.5" x14ac:dyDescent="0.25">
      <c r="A35" s="131"/>
      <c r="B35" s="58">
        <v>7</v>
      </c>
      <c r="C35" s="53" t="s">
        <v>114</v>
      </c>
      <c r="D35" s="50" t="s">
        <v>12</v>
      </c>
      <c r="E35" s="50" t="s">
        <v>12</v>
      </c>
      <c r="F35" s="84">
        <v>2143</v>
      </c>
      <c r="G35" s="84">
        <v>1700</v>
      </c>
      <c r="H35" s="84">
        <v>1700</v>
      </c>
      <c r="I35" s="88">
        <f t="shared" si="0"/>
        <v>5543</v>
      </c>
    </row>
    <row r="36" spans="1:9" s="51" customFormat="1" ht="25.5" x14ac:dyDescent="0.25">
      <c r="A36" s="131"/>
      <c r="B36" s="58">
        <v>8</v>
      </c>
      <c r="C36" s="53" t="s">
        <v>73</v>
      </c>
      <c r="D36" s="50" t="s">
        <v>12</v>
      </c>
      <c r="E36" s="50" t="s">
        <v>12</v>
      </c>
      <c r="F36" s="84">
        <v>0</v>
      </c>
      <c r="G36" s="84">
        <v>715.8</v>
      </c>
      <c r="H36" s="84">
        <v>0</v>
      </c>
      <c r="I36" s="88">
        <f t="shared" si="0"/>
        <v>715.8</v>
      </c>
    </row>
    <row r="37" spans="1:9" s="51" customFormat="1" ht="18" customHeight="1" x14ac:dyDescent="0.25">
      <c r="A37" s="131"/>
      <c r="B37" s="58">
        <v>9</v>
      </c>
      <c r="C37" s="19" t="s">
        <v>115</v>
      </c>
      <c r="D37" s="50" t="s">
        <v>12</v>
      </c>
      <c r="E37" s="50" t="s">
        <v>12</v>
      </c>
      <c r="F37" s="84">
        <v>600</v>
      </c>
      <c r="G37" s="84">
        <v>600</v>
      </c>
      <c r="H37" s="84">
        <v>600</v>
      </c>
      <c r="I37" s="88">
        <f t="shared" si="0"/>
        <v>1800</v>
      </c>
    </row>
    <row r="38" spans="1:9" s="51" customFormat="1" ht="18.75" customHeight="1" x14ac:dyDescent="0.25">
      <c r="A38" s="131"/>
      <c r="B38" s="58">
        <v>10</v>
      </c>
      <c r="C38" s="19" t="s">
        <v>48</v>
      </c>
      <c r="D38" s="50" t="s">
        <v>12</v>
      </c>
      <c r="E38" s="50" t="s">
        <v>12</v>
      </c>
      <c r="F38" s="84">
        <v>4478.78</v>
      </c>
      <c r="G38" s="84">
        <v>4184.72</v>
      </c>
      <c r="H38" s="84">
        <v>4184.72</v>
      </c>
      <c r="I38" s="88">
        <f t="shared" si="0"/>
        <v>12848.220000000001</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topLeftCell="A16" zoomScaleNormal="100" zoomScaleSheetLayoutView="130" workbookViewId="0">
      <selection activeCell="D18" sqref="D18"/>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136</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48" t="s">
        <v>1</v>
      </c>
      <c r="C10" s="148"/>
      <c r="D10" s="148"/>
      <c r="E10" s="148"/>
      <c r="F10" s="148"/>
      <c r="G10" s="148"/>
      <c r="H10" s="148"/>
      <c r="I10" s="148"/>
    </row>
    <row r="11" spans="1:9" ht="33" customHeight="1" x14ac:dyDescent="0.25">
      <c r="A11" s="7" t="s">
        <v>2</v>
      </c>
      <c r="B11" s="149" t="s">
        <v>50</v>
      </c>
      <c r="C11" s="149"/>
      <c r="D11" s="149"/>
      <c r="E11" s="149"/>
      <c r="F11" s="149"/>
      <c r="G11" s="149"/>
      <c r="H11" s="149"/>
      <c r="I11" s="149"/>
    </row>
    <row r="12" spans="1:9" ht="30" customHeight="1" x14ac:dyDescent="0.25">
      <c r="A12" s="7" t="s">
        <v>21</v>
      </c>
      <c r="B12" s="149" t="s">
        <v>75</v>
      </c>
      <c r="C12" s="149"/>
      <c r="D12" s="149"/>
      <c r="E12" s="149"/>
      <c r="F12" s="149"/>
      <c r="G12" s="149"/>
      <c r="H12" s="149"/>
      <c r="I12" s="149"/>
    </row>
    <row r="13" spans="1:9" ht="48.6" customHeight="1" x14ac:dyDescent="0.25">
      <c r="A13" s="7" t="s">
        <v>22</v>
      </c>
      <c r="B13" s="149" t="s">
        <v>101</v>
      </c>
      <c r="C13" s="149"/>
      <c r="D13" s="149"/>
      <c r="E13" s="149"/>
      <c r="F13" s="149"/>
      <c r="G13" s="149"/>
      <c r="H13" s="149"/>
      <c r="I13" s="149"/>
    </row>
    <row r="14" spans="1:9" x14ac:dyDescent="0.25">
      <c r="A14" s="143" t="s">
        <v>23</v>
      </c>
      <c r="B14" s="127" t="s">
        <v>14</v>
      </c>
      <c r="C14" s="128" t="s">
        <v>24</v>
      </c>
      <c r="D14" s="127" t="s">
        <v>8</v>
      </c>
      <c r="E14" s="129" t="s">
        <v>25</v>
      </c>
      <c r="F14" s="129"/>
      <c r="G14" s="129"/>
      <c r="H14" s="129"/>
      <c r="I14" s="129"/>
    </row>
    <row r="15" spans="1:9" ht="64.5" x14ac:dyDescent="0.25">
      <c r="A15" s="144"/>
      <c r="B15" s="127"/>
      <c r="C15" s="128"/>
      <c r="D15" s="127"/>
      <c r="E15" s="78" t="s">
        <v>10</v>
      </c>
      <c r="F15" s="78">
        <v>2025</v>
      </c>
      <c r="G15" s="78">
        <v>2026</v>
      </c>
      <c r="H15" s="78">
        <v>2027</v>
      </c>
      <c r="I15" s="2" t="s">
        <v>33</v>
      </c>
    </row>
    <row r="16" spans="1:9" ht="51" x14ac:dyDescent="0.25">
      <c r="A16" s="144"/>
      <c r="B16" s="6" t="s">
        <v>26</v>
      </c>
      <c r="C16" s="77" t="s">
        <v>51</v>
      </c>
      <c r="D16" s="14">
        <v>823993.1</v>
      </c>
      <c r="E16" s="8" t="s">
        <v>12</v>
      </c>
      <c r="F16" s="14">
        <v>823993.1</v>
      </c>
      <c r="G16" s="14">
        <v>823993.1</v>
      </c>
      <c r="H16" s="14">
        <v>823993.1</v>
      </c>
      <c r="I16" s="14">
        <v>823993.1</v>
      </c>
    </row>
    <row r="17" spans="1:9" ht="51" x14ac:dyDescent="0.25">
      <c r="A17" s="144"/>
      <c r="B17" s="6" t="s">
        <v>27</v>
      </c>
      <c r="C17" s="77" t="s">
        <v>52</v>
      </c>
      <c r="D17" s="9">
        <v>3</v>
      </c>
      <c r="E17" s="8" t="s">
        <v>12</v>
      </c>
      <c r="F17" s="9">
        <v>3</v>
      </c>
      <c r="G17" s="9">
        <v>3</v>
      </c>
      <c r="H17" s="9">
        <v>3</v>
      </c>
      <c r="I17" s="9">
        <v>3</v>
      </c>
    </row>
    <row r="18" spans="1:9" ht="38.25" x14ac:dyDescent="0.25">
      <c r="A18" s="145"/>
      <c r="B18" s="66">
        <v>3</v>
      </c>
      <c r="C18" s="80" t="s">
        <v>112</v>
      </c>
      <c r="D18" s="9">
        <v>1</v>
      </c>
      <c r="E18" s="8" t="s">
        <v>12</v>
      </c>
      <c r="F18" s="9">
        <v>1</v>
      </c>
      <c r="G18" s="9">
        <v>1</v>
      </c>
      <c r="H18" s="9">
        <v>1</v>
      </c>
      <c r="I18" s="9">
        <v>1</v>
      </c>
    </row>
    <row r="19" spans="1:9" ht="26.45" customHeight="1" x14ac:dyDescent="0.25">
      <c r="A19" s="140" t="s">
        <v>13</v>
      </c>
      <c r="B19" s="127" t="s">
        <v>14</v>
      </c>
      <c r="C19" s="146" t="s">
        <v>28</v>
      </c>
      <c r="D19" s="127" t="s">
        <v>29</v>
      </c>
      <c r="E19" s="4" t="s">
        <v>17</v>
      </c>
      <c r="F19" s="4"/>
      <c r="G19" s="4"/>
      <c r="H19" s="4"/>
      <c r="I19" s="4"/>
    </row>
    <row r="20" spans="1:9" x14ac:dyDescent="0.25">
      <c r="A20" s="141"/>
      <c r="B20" s="127"/>
      <c r="C20" s="147"/>
      <c r="D20" s="127"/>
      <c r="E20" s="2" t="s">
        <v>10</v>
      </c>
      <c r="F20" s="2">
        <v>2025</v>
      </c>
      <c r="G20" s="2">
        <v>2026</v>
      </c>
      <c r="H20" s="2">
        <v>2027</v>
      </c>
      <c r="I20" s="76" t="s">
        <v>18</v>
      </c>
    </row>
    <row r="21" spans="1:9" x14ac:dyDescent="0.25">
      <c r="A21" s="141"/>
      <c r="B21" s="2"/>
      <c r="C21" s="3" t="s">
        <v>18</v>
      </c>
      <c r="D21" s="8" t="s">
        <v>12</v>
      </c>
      <c r="E21" s="8" t="s">
        <v>12</v>
      </c>
      <c r="F21" s="8">
        <f>SUM(F22:F24)</f>
        <v>35133.090000000004</v>
      </c>
      <c r="G21" s="8">
        <f t="shared" ref="G21:I21" si="0">SUM(G22:G24)</f>
        <v>35431.24</v>
      </c>
      <c r="H21" s="8">
        <f t="shared" si="0"/>
        <v>35133.090000000004</v>
      </c>
      <c r="I21" s="8">
        <f t="shared" si="0"/>
        <v>105697.42</v>
      </c>
    </row>
    <row r="22" spans="1:9" ht="51" x14ac:dyDescent="0.25">
      <c r="A22" s="141"/>
      <c r="B22" s="6" t="s">
        <v>26</v>
      </c>
      <c r="C22" s="19" t="s">
        <v>110</v>
      </c>
      <c r="D22" s="8" t="s">
        <v>12</v>
      </c>
      <c r="E22" s="8" t="s">
        <v>12</v>
      </c>
      <c r="F22" s="8">
        <v>19072.79</v>
      </c>
      <c r="G22" s="8">
        <v>19072.79</v>
      </c>
      <c r="H22" s="8">
        <v>19072.79</v>
      </c>
      <c r="I22" s="8">
        <f t="shared" ref="I22:I23" si="1">SUM(F22:H22)</f>
        <v>57218.37</v>
      </c>
    </row>
    <row r="23" spans="1:9" ht="38.25" x14ac:dyDescent="0.25">
      <c r="A23" s="141"/>
      <c r="B23" s="6" t="s">
        <v>27</v>
      </c>
      <c r="C23" s="19" t="s">
        <v>53</v>
      </c>
      <c r="D23" s="8" t="s">
        <v>12</v>
      </c>
      <c r="E23" s="8" t="s">
        <v>12</v>
      </c>
      <c r="F23" s="8">
        <v>16020</v>
      </c>
      <c r="G23" s="8">
        <v>16020</v>
      </c>
      <c r="H23" s="8">
        <v>16020</v>
      </c>
      <c r="I23" s="8">
        <f t="shared" si="1"/>
        <v>48060</v>
      </c>
    </row>
    <row r="24" spans="1:9" ht="25.5" x14ac:dyDescent="0.25">
      <c r="A24" s="142"/>
      <c r="B24" s="67">
        <v>3</v>
      </c>
      <c r="C24" s="77" t="s">
        <v>111</v>
      </c>
      <c r="D24" s="8" t="s">
        <v>12</v>
      </c>
      <c r="E24" s="8" t="s">
        <v>12</v>
      </c>
      <c r="F24" s="68">
        <v>40.299999999999997</v>
      </c>
      <c r="G24" s="68">
        <v>338.45</v>
      </c>
      <c r="H24" s="68">
        <v>40.299999999999997</v>
      </c>
      <c r="I24" s="68">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
  <sheetViews>
    <sheetView topLeftCell="A13" zoomScale="93" zoomScaleNormal="93" zoomScaleSheetLayoutView="130" workbookViewId="0">
      <selection activeCell="F22" sqref="F22"/>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137</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129" t="s">
        <v>1</v>
      </c>
      <c r="C10" s="129"/>
      <c r="D10" s="129"/>
      <c r="E10" s="129"/>
      <c r="F10" s="129"/>
      <c r="G10" s="129"/>
      <c r="H10" s="129"/>
      <c r="I10" s="129"/>
    </row>
    <row r="11" spans="1:9" ht="32.25" customHeight="1" x14ac:dyDescent="0.25">
      <c r="A11" s="77" t="s">
        <v>2</v>
      </c>
      <c r="B11" s="112" t="s">
        <v>78</v>
      </c>
      <c r="C11" s="112"/>
      <c r="D11" s="112"/>
      <c r="E11" s="112"/>
      <c r="F11" s="112"/>
      <c r="G11" s="112"/>
      <c r="H11" s="112"/>
      <c r="I11" s="112"/>
    </row>
    <row r="12" spans="1:9" ht="29.25" customHeight="1" x14ac:dyDescent="0.25">
      <c r="A12" s="77" t="s">
        <v>92</v>
      </c>
      <c r="B12" s="130" t="s">
        <v>94</v>
      </c>
      <c r="C12" s="130"/>
      <c r="D12" s="130"/>
      <c r="E12" s="130"/>
      <c r="F12" s="130"/>
      <c r="G12" s="130"/>
      <c r="H12" s="130"/>
      <c r="I12" s="130"/>
    </row>
    <row r="13" spans="1:9" ht="25.5" customHeight="1" x14ac:dyDescent="0.25">
      <c r="A13" s="77" t="s">
        <v>22</v>
      </c>
      <c r="B13" s="130" t="s">
        <v>95</v>
      </c>
      <c r="C13" s="130"/>
      <c r="D13" s="130"/>
      <c r="E13" s="130"/>
      <c r="F13" s="130"/>
      <c r="G13" s="130"/>
      <c r="H13" s="130"/>
      <c r="I13" s="130"/>
    </row>
    <row r="14" spans="1:9" x14ac:dyDescent="0.25">
      <c r="A14" s="126" t="s">
        <v>23</v>
      </c>
      <c r="B14" s="127" t="s">
        <v>14</v>
      </c>
      <c r="C14" s="128" t="s">
        <v>24</v>
      </c>
      <c r="D14" s="127" t="s">
        <v>8</v>
      </c>
      <c r="E14" s="129" t="s">
        <v>25</v>
      </c>
      <c r="F14" s="129"/>
      <c r="G14" s="129"/>
      <c r="H14" s="129"/>
      <c r="I14" s="129"/>
    </row>
    <row r="15" spans="1:9" ht="64.5" x14ac:dyDescent="0.25">
      <c r="A15" s="126"/>
      <c r="B15" s="127"/>
      <c r="C15" s="128"/>
      <c r="D15" s="127"/>
      <c r="E15" s="83" t="s">
        <v>10</v>
      </c>
      <c r="F15" s="83">
        <v>2025</v>
      </c>
      <c r="G15" s="83">
        <v>2026</v>
      </c>
      <c r="H15" s="83">
        <v>2027</v>
      </c>
      <c r="I15" s="2" t="s">
        <v>33</v>
      </c>
    </row>
    <row r="16" spans="1:9" ht="42.75" customHeight="1" x14ac:dyDescent="0.25">
      <c r="A16" s="126"/>
      <c r="B16" s="76">
        <v>1</v>
      </c>
      <c r="C16" s="77" t="s">
        <v>96</v>
      </c>
      <c r="D16" s="9">
        <v>812</v>
      </c>
      <c r="E16" s="8" t="s">
        <v>12</v>
      </c>
      <c r="F16" s="9">
        <v>850</v>
      </c>
      <c r="G16" s="9">
        <v>850</v>
      </c>
      <c r="H16" s="9">
        <v>850</v>
      </c>
      <c r="I16" s="9">
        <v>850</v>
      </c>
    </row>
    <row r="17" spans="1:9" ht="45.75" customHeight="1" x14ac:dyDescent="0.25">
      <c r="A17" s="126"/>
      <c r="B17" s="76">
        <v>2</v>
      </c>
      <c r="C17" s="77" t="s">
        <v>97</v>
      </c>
      <c r="D17" s="9">
        <v>0</v>
      </c>
      <c r="E17" s="8" t="s">
        <v>12</v>
      </c>
      <c r="F17" s="9">
        <v>150</v>
      </c>
      <c r="G17" s="9">
        <v>0</v>
      </c>
      <c r="H17" s="9">
        <v>0</v>
      </c>
      <c r="I17" s="9">
        <v>150</v>
      </c>
    </row>
    <row r="18" spans="1:9" ht="26.45" customHeight="1" x14ac:dyDescent="0.25">
      <c r="A18" s="127" t="s">
        <v>13</v>
      </c>
      <c r="B18" s="127" t="s">
        <v>14</v>
      </c>
      <c r="C18" s="128" t="s">
        <v>28</v>
      </c>
      <c r="D18" s="127" t="s">
        <v>29</v>
      </c>
      <c r="E18" s="4" t="s">
        <v>17</v>
      </c>
      <c r="F18" s="4"/>
      <c r="G18" s="4"/>
      <c r="H18" s="4"/>
      <c r="I18" s="4"/>
    </row>
    <row r="19" spans="1:9" x14ac:dyDescent="0.25">
      <c r="A19" s="127"/>
      <c r="B19" s="127"/>
      <c r="C19" s="128"/>
      <c r="D19" s="127"/>
      <c r="E19" s="2" t="s">
        <v>10</v>
      </c>
      <c r="F19" s="2">
        <v>2025</v>
      </c>
      <c r="G19" s="2">
        <v>2026</v>
      </c>
      <c r="H19" s="2">
        <v>2027</v>
      </c>
      <c r="I19" s="76" t="s">
        <v>18</v>
      </c>
    </row>
    <row r="20" spans="1:9" x14ac:dyDescent="0.25">
      <c r="A20" s="127"/>
      <c r="B20" s="2"/>
      <c r="C20" s="3" t="s">
        <v>18</v>
      </c>
      <c r="D20" s="8" t="s">
        <v>12</v>
      </c>
      <c r="E20" s="8" t="s">
        <v>12</v>
      </c>
      <c r="F20" s="8">
        <f>SUM(F21:F22)</f>
        <v>8733.92</v>
      </c>
      <c r="G20" s="8">
        <f>SUM(G21:G22)</f>
        <v>3666.46</v>
      </c>
      <c r="H20" s="8">
        <f>SUM(H21:H22)</f>
        <v>3886.45</v>
      </c>
      <c r="I20" s="8">
        <f>SUM(F20:H20)</f>
        <v>16286.830000000002</v>
      </c>
    </row>
    <row r="21" spans="1:9" ht="25.5" x14ac:dyDescent="0.25">
      <c r="A21" s="127"/>
      <c r="B21" s="76">
        <v>1</v>
      </c>
      <c r="C21" s="77" t="s">
        <v>55</v>
      </c>
      <c r="D21" s="8" t="s">
        <v>12</v>
      </c>
      <c r="E21" s="8" t="s">
        <v>12</v>
      </c>
      <c r="F21" s="8">
        <v>3458.92</v>
      </c>
      <c r="G21" s="8">
        <v>3666.46</v>
      </c>
      <c r="H21" s="16">
        <v>3886.45</v>
      </c>
      <c r="I21" s="8">
        <f>SUM(F21:H21)</f>
        <v>11011.83</v>
      </c>
    </row>
    <row r="22" spans="1:9" ht="25.5" x14ac:dyDescent="0.25">
      <c r="A22" s="127"/>
      <c r="B22" s="76">
        <v>2</v>
      </c>
      <c r="C22" s="77" t="s">
        <v>98</v>
      </c>
      <c r="D22" s="8" t="s">
        <v>12</v>
      </c>
      <c r="E22" s="8" t="s">
        <v>12</v>
      </c>
      <c r="F22" s="85">
        <v>5275</v>
      </c>
      <c r="G22" s="8">
        <v>0</v>
      </c>
      <c r="H22" s="16">
        <v>0</v>
      </c>
      <c r="I22" s="8">
        <f>SUM(F22:H22)</f>
        <v>5275</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topLeftCell="A16" zoomScaleNormal="100" zoomScaleSheetLayoutView="130" workbookViewId="0">
      <selection activeCell="E17" sqref="E17"/>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130</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30" t="s">
        <v>1</v>
      </c>
      <c r="C10" s="130"/>
      <c r="D10" s="130"/>
      <c r="E10" s="130"/>
      <c r="F10" s="130"/>
      <c r="G10" s="130"/>
      <c r="H10" s="130"/>
      <c r="I10" s="130"/>
    </row>
    <row r="11" spans="1:9" ht="25.5" x14ac:dyDescent="0.25">
      <c r="A11" s="77" t="s">
        <v>2</v>
      </c>
      <c r="B11" s="130" t="s">
        <v>50</v>
      </c>
      <c r="C11" s="130"/>
      <c r="D11" s="130"/>
      <c r="E11" s="130"/>
      <c r="F11" s="130"/>
      <c r="G11" s="130"/>
      <c r="H11" s="130"/>
      <c r="I11" s="130"/>
    </row>
    <row r="12" spans="1:9" x14ac:dyDescent="0.25">
      <c r="A12" s="77" t="s">
        <v>21</v>
      </c>
      <c r="B12" s="130" t="s">
        <v>153</v>
      </c>
      <c r="C12" s="130"/>
      <c r="D12" s="130"/>
      <c r="E12" s="130"/>
      <c r="F12" s="130"/>
      <c r="G12" s="130"/>
      <c r="H12" s="130"/>
      <c r="I12" s="130"/>
    </row>
    <row r="13" spans="1:9" ht="30.6" customHeight="1" x14ac:dyDescent="0.25">
      <c r="A13" s="77" t="s">
        <v>22</v>
      </c>
      <c r="B13" s="130" t="s">
        <v>57</v>
      </c>
      <c r="C13" s="130"/>
      <c r="D13" s="130"/>
      <c r="E13" s="130"/>
      <c r="F13" s="130"/>
      <c r="G13" s="130"/>
      <c r="H13" s="130"/>
      <c r="I13" s="130"/>
    </row>
    <row r="14" spans="1:9" ht="15.75" customHeight="1" x14ac:dyDescent="0.25">
      <c r="A14" s="150" t="s">
        <v>23</v>
      </c>
      <c r="B14" s="127" t="s">
        <v>14</v>
      </c>
      <c r="C14" s="128" t="s">
        <v>24</v>
      </c>
      <c r="D14" s="127" t="s">
        <v>8</v>
      </c>
      <c r="E14" s="129" t="s">
        <v>25</v>
      </c>
      <c r="F14" s="129"/>
      <c r="G14" s="129"/>
      <c r="H14" s="129"/>
      <c r="I14" s="129"/>
    </row>
    <row r="15" spans="1:9" ht="64.5" x14ac:dyDescent="0.25">
      <c r="A15" s="151"/>
      <c r="B15" s="127"/>
      <c r="C15" s="128"/>
      <c r="D15" s="127"/>
      <c r="E15" s="83" t="s">
        <v>10</v>
      </c>
      <c r="F15" s="83">
        <v>2025</v>
      </c>
      <c r="G15" s="83">
        <v>2026</v>
      </c>
      <c r="H15" s="83">
        <v>2027</v>
      </c>
      <c r="I15" s="2" t="s">
        <v>33</v>
      </c>
    </row>
    <row r="16" spans="1:9" ht="38.25" x14ac:dyDescent="0.25">
      <c r="A16" s="151"/>
      <c r="B16" s="76" t="s">
        <v>26</v>
      </c>
      <c r="C16" s="77" t="s">
        <v>150</v>
      </c>
      <c r="D16" s="9">
        <v>80</v>
      </c>
      <c r="E16" s="8" t="s">
        <v>12</v>
      </c>
      <c r="F16" s="9">
        <v>22</v>
      </c>
      <c r="G16" s="9">
        <v>4</v>
      </c>
      <c r="H16" s="9">
        <v>4</v>
      </c>
      <c r="I16" s="9">
        <v>4</v>
      </c>
    </row>
    <row r="17" spans="1:9" ht="25.5" x14ac:dyDescent="0.25">
      <c r="A17" s="151"/>
      <c r="B17" s="150" t="s">
        <v>27</v>
      </c>
      <c r="C17" s="77" t="s">
        <v>117</v>
      </c>
      <c r="D17" s="8" t="s">
        <v>12</v>
      </c>
      <c r="E17" s="8" t="s">
        <v>12</v>
      </c>
      <c r="F17" s="8" t="s">
        <v>12</v>
      </c>
      <c r="G17" s="8" t="s">
        <v>12</v>
      </c>
      <c r="H17" s="8" t="s">
        <v>12</v>
      </c>
      <c r="I17" s="8" t="s">
        <v>12</v>
      </c>
    </row>
    <row r="18" spans="1:9" x14ac:dyDescent="0.25">
      <c r="A18" s="151"/>
      <c r="B18" s="151"/>
      <c r="C18" s="87" t="s">
        <v>151</v>
      </c>
      <c r="D18" s="9">
        <v>83</v>
      </c>
      <c r="E18" s="8" t="s">
        <v>12</v>
      </c>
      <c r="F18" s="93">
        <v>93</v>
      </c>
      <c r="G18" s="9">
        <v>113</v>
      </c>
      <c r="H18" s="9">
        <v>113</v>
      </c>
      <c r="I18" s="9">
        <v>113</v>
      </c>
    </row>
    <row r="19" spans="1:9" ht="38.25" x14ac:dyDescent="0.25">
      <c r="A19" s="152"/>
      <c r="B19" s="152"/>
      <c r="C19" s="87" t="s">
        <v>152</v>
      </c>
      <c r="D19" s="9">
        <v>964120</v>
      </c>
      <c r="E19" s="8" t="s">
        <v>12</v>
      </c>
      <c r="F19" s="9">
        <v>964120</v>
      </c>
      <c r="G19" s="9">
        <v>964120</v>
      </c>
      <c r="H19" s="9">
        <v>964120</v>
      </c>
      <c r="I19" s="9">
        <v>964120</v>
      </c>
    </row>
    <row r="20" spans="1:9" ht="26.45" customHeight="1" x14ac:dyDescent="0.25">
      <c r="A20" s="126" t="s">
        <v>13</v>
      </c>
      <c r="B20" s="127" t="s">
        <v>14</v>
      </c>
      <c r="C20" s="146" t="s">
        <v>28</v>
      </c>
      <c r="D20" s="127" t="s">
        <v>29</v>
      </c>
      <c r="E20" s="4" t="s">
        <v>17</v>
      </c>
      <c r="F20" s="4"/>
      <c r="G20" s="4"/>
      <c r="H20" s="4"/>
      <c r="I20" s="4"/>
    </row>
    <row r="21" spans="1:9" x14ac:dyDescent="0.25">
      <c r="A21" s="126"/>
      <c r="B21" s="127"/>
      <c r="C21" s="147"/>
      <c r="D21" s="127"/>
      <c r="E21" s="2" t="s">
        <v>10</v>
      </c>
      <c r="F21" s="2">
        <v>2025</v>
      </c>
      <c r="G21" s="2">
        <v>2026</v>
      </c>
      <c r="H21" s="2">
        <v>2027</v>
      </c>
      <c r="I21" s="76" t="s">
        <v>18</v>
      </c>
    </row>
    <row r="22" spans="1:9" x14ac:dyDescent="0.25">
      <c r="A22" s="126"/>
      <c r="B22" s="2"/>
      <c r="C22" s="3" t="s">
        <v>18</v>
      </c>
      <c r="D22" s="8" t="s">
        <v>12</v>
      </c>
      <c r="E22" s="8" t="s">
        <v>12</v>
      </c>
      <c r="F22" s="8">
        <f>SUM(F23:F24)</f>
        <v>206459.77000000002</v>
      </c>
      <c r="G22" s="8">
        <f>SUM(G23:G24)</f>
        <v>31877.09</v>
      </c>
      <c r="H22" s="8">
        <f>SUM(H23:H24)</f>
        <v>28018.45</v>
      </c>
      <c r="I22" s="8">
        <f>SUM(F22:H22)</f>
        <v>266355.31</v>
      </c>
    </row>
    <row r="23" spans="1:9" ht="66" customHeight="1" x14ac:dyDescent="0.25">
      <c r="A23" s="126"/>
      <c r="B23" s="76" t="s">
        <v>26</v>
      </c>
      <c r="C23" s="77" t="s">
        <v>116</v>
      </c>
      <c r="D23" s="8" t="s">
        <v>12</v>
      </c>
      <c r="E23" s="85" t="s">
        <v>12</v>
      </c>
      <c r="F23" s="85">
        <v>155614.94</v>
      </c>
      <c r="G23" s="85">
        <f>22903.29+7000</f>
        <v>29903.29</v>
      </c>
      <c r="H23" s="85">
        <v>26044.65</v>
      </c>
      <c r="I23" s="85">
        <f t="shared" ref="I23:I24" si="0">SUM(F23:H23)</f>
        <v>211562.88</v>
      </c>
    </row>
    <row r="24" spans="1:9" ht="25.5" x14ac:dyDescent="0.25">
      <c r="A24" s="126"/>
      <c r="B24" s="76" t="s">
        <v>27</v>
      </c>
      <c r="C24" s="77" t="s">
        <v>117</v>
      </c>
      <c r="D24" s="8" t="s">
        <v>12</v>
      </c>
      <c r="E24" s="85" t="s">
        <v>12</v>
      </c>
      <c r="F24" s="84">
        <v>50844.83</v>
      </c>
      <c r="G24" s="85">
        <v>1973.8</v>
      </c>
      <c r="H24" s="85">
        <v>1973.8</v>
      </c>
      <c r="I24" s="85">
        <f t="shared" si="0"/>
        <v>54792.430000000008</v>
      </c>
    </row>
  </sheetData>
  <mergeCells count="14">
    <mergeCell ref="A20:A24"/>
    <mergeCell ref="B20:B21"/>
    <mergeCell ref="C20:C21"/>
    <mergeCell ref="D20:D21"/>
    <mergeCell ref="B10:I10"/>
    <mergeCell ref="B11:I11"/>
    <mergeCell ref="B12:I12"/>
    <mergeCell ref="B13:I13"/>
    <mergeCell ref="B14:B15"/>
    <mergeCell ref="C14:C15"/>
    <mergeCell ref="D14:D15"/>
    <mergeCell ref="E14:I14"/>
    <mergeCell ref="B17:B19"/>
    <mergeCell ref="A14:A19"/>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5"/>
  <sheetViews>
    <sheetView topLeftCell="A10" zoomScaleNormal="100" zoomScaleSheetLayoutView="130" workbookViewId="0">
      <selection activeCell="F16" sqref="F16"/>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131</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129" t="s">
        <v>1</v>
      </c>
      <c r="C10" s="129"/>
      <c r="D10" s="129"/>
      <c r="E10" s="129"/>
      <c r="F10" s="129"/>
      <c r="G10" s="129"/>
      <c r="H10" s="129"/>
      <c r="I10" s="129"/>
    </row>
    <row r="11" spans="1:9" ht="25.5" x14ac:dyDescent="0.25">
      <c r="A11" s="77" t="s">
        <v>2</v>
      </c>
      <c r="B11" s="130" t="s">
        <v>50</v>
      </c>
      <c r="C11" s="130"/>
      <c r="D11" s="130"/>
      <c r="E11" s="130"/>
      <c r="F11" s="130"/>
      <c r="G11" s="130"/>
      <c r="H11" s="130"/>
      <c r="I11" s="130"/>
    </row>
    <row r="12" spans="1:9" ht="12.75" customHeight="1" x14ac:dyDescent="0.25">
      <c r="A12" s="77" t="s">
        <v>21</v>
      </c>
      <c r="B12" s="130" t="s">
        <v>74</v>
      </c>
      <c r="C12" s="130"/>
      <c r="D12" s="130"/>
      <c r="E12" s="130"/>
      <c r="F12" s="130"/>
      <c r="G12" s="130"/>
      <c r="H12" s="130"/>
      <c r="I12" s="130"/>
    </row>
    <row r="13" spans="1:9" ht="31.15" customHeight="1" x14ac:dyDescent="0.25">
      <c r="A13" s="77" t="s">
        <v>22</v>
      </c>
      <c r="B13" s="130" t="s">
        <v>59</v>
      </c>
      <c r="C13" s="130"/>
      <c r="D13" s="130"/>
      <c r="E13" s="130"/>
      <c r="F13" s="130"/>
      <c r="G13" s="130"/>
      <c r="H13" s="130"/>
      <c r="I13" s="130"/>
    </row>
    <row r="14" spans="1:9" ht="15.75" customHeight="1" x14ac:dyDescent="0.25">
      <c r="A14" s="150" t="s">
        <v>23</v>
      </c>
      <c r="B14" s="127" t="s">
        <v>14</v>
      </c>
      <c r="C14" s="128" t="s">
        <v>24</v>
      </c>
      <c r="D14" s="127" t="s">
        <v>8</v>
      </c>
      <c r="E14" s="129" t="s">
        <v>25</v>
      </c>
      <c r="F14" s="129"/>
      <c r="G14" s="129"/>
      <c r="H14" s="129"/>
      <c r="I14" s="129"/>
    </row>
    <row r="15" spans="1:9" ht="64.5" x14ac:dyDescent="0.25">
      <c r="A15" s="151"/>
      <c r="B15" s="127"/>
      <c r="C15" s="128"/>
      <c r="D15" s="127"/>
      <c r="E15" s="78" t="s">
        <v>10</v>
      </c>
      <c r="F15" s="78">
        <v>2025</v>
      </c>
      <c r="G15" s="78">
        <v>2026</v>
      </c>
      <c r="H15" s="78">
        <v>2027</v>
      </c>
      <c r="I15" s="2" t="s">
        <v>33</v>
      </c>
    </row>
    <row r="16" spans="1:9" ht="29.25" customHeight="1" x14ac:dyDescent="0.25">
      <c r="A16" s="151"/>
      <c r="B16" s="76" t="s">
        <v>26</v>
      </c>
      <c r="C16" s="77" t="s">
        <v>108</v>
      </c>
      <c r="D16" s="9">
        <v>180</v>
      </c>
      <c r="E16" s="8" t="s">
        <v>12</v>
      </c>
      <c r="F16" s="9">
        <v>160</v>
      </c>
      <c r="G16" s="9">
        <v>160</v>
      </c>
      <c r="H16" s="9">
        <v>160</v>
      </c>
      <c r="I16" s="9">
        <v>160</v>
      </c>
    </row>
    <row r="17" spans="1:12" ht="25.5" x14ac:dyDescent="0.25">
      <c r="A17" s="150" t="s">
        <v>13</v>
      </c>
      <c r="B17" s="127" t="s">
        <v>14</v>
      </c>
      <c r="C17" s="146" t="s">
        <v>28</v>
      </c>
      <c r="D17" s="127" t="s">
        <v>29</v>
      </c>
      <c r="E17" s="4" t="s">
        <v>17</v>
      </c>
      <c r="F17" s="4"/>
      <c r="G17" s="4"/>
      <c r="H17" s="4"/>
      <c r="I17" s="4"/>
    </row>
    <row r="18" spans="1:12" x14ac:dyDescent="0.25">
      <c r="A18" s="151"/>
      <c r="B18" s="127"/>
      <c r="C18" s="147"/>
      <c r="D18" s="127"/>
      <c r="E18" s="2" t="s">
        <v>10</v>
      </c>
      <c r="F18" s="2">
        <v>2025</v>
      </c>
      <c r="G18" s="2">
        <v>2026</v>
      </c>
      <c r="H18" s="2">
        <v>2027</v>
      </c>
      <c r="I18" s="76" t="s">
        <v>18</v>
      </c>
    </row>
    <row r="19" spans="1:12" ht="23.25" customHeight="1" x14ac:dyDescent="0.25">
      <c r="A19" s="151"/>
      <c r="B19" s="2"/>
      <c r="C19" s="81" t="s">
        <v>18</v>
      </c>
      <c r="D19" s="8" t="s">
        <v>12</v>
      </c>
      <c r="E19" s="8" t="s">
        <v>12</v>
      </c>
      <c r="F19" s="8">
        <f>SUM(F20:F20)</f>
        <v>3275</v>
      </c>
      <c r="G19" s="8">
        <f>SUM(G20:G20)</f>
        <v>3275</v>
      </c>
      <c r="H19" s="8">
        <f>SUM(H20:H20)</f>
        <v>3275</v>
      </c>
      <c r="I19" s="8">
        <f>SUM(F19:H19)</f>
        <v>9825</v>
      </c>
    </row>
    <row r="20" spans="1:12" ht="32.25" customHeight="1" x14ac:dyDescent="0.25">
      <c r="A20" s="152"/>
      <c r="B20" s="76" t="s">
        <v>26</v>
      </c>
      <c r="C20" s="77" t="s">
        <v>107</v>
      </c>
      <c r="D20" s="8" t="s">
        <v>12</v>
      </c>
      <c r="E20" s="8" t="s">
        <v>12</v>
      </c>
      <c r="F20" s="8">
        <v>3275</v>
      </c>
      <c r="G20" s="8">
        <v>3275</v>
      </c>
      <c r="H20" s="8">
        <v>3275</v>
      </c>
      <c r="I20" s="8">
        <f t="shared" ref="I20" si="0">SUM(F20:H20)</f>
        <v>9825</v>
      </c>
    </row>
    <row r="21" spans="1:12" x14ac:dyDescent="0.25">
      <c r="K21" s="75"/>
      <c r="L21" s="75"/>
    </row>
    <row r="22" spans="1:12" x14ac:dyDescent="0.25">
      <c r="K22" s="75"/>
      <c r="L22" s="75"/>
    </row>
    <row r="23" spans="1:12" x14ac:dyDescent="0.25">
      <c r="K23" s="75"/>
      <c r="L23" s="75"/>
    </row>
    <row r="24" spans="1:12" x14ac:dyDescent="0.25">
      <c r="K24" s="75"/>
      <c r="L24" s="75"/>
    </row>
    <row r="25" spans="1:12" x14ac:dyDescent="0.25">
      <c r="K25" s="75"/>
      <c r="L25" s="75"/>
    </row>
  </sheetData>
  <mergeCells count="13">
    <mergeCell ref="B10:I10"/>
    <mergeCell ref="B11:I11"/>
    <mergeCell ref="B12:I12"/>
    <mergeCell ref="B13:I13"/>
    <mergeCell ref="B14:B15"/>
    <mergeCell ref="C14:C15"/>
    <mergeCell ref="D14:D15"/>
    <mergeCell ref="E14:I14"/>
    <mergeCell ref="A17:A20"/>
    <mergeCell ref="A14:A16"/>
    <mergeCell ref="B17:B18"/>
    <mergeCell ref="C17:C18"/>
    <mergeCell ref="D17:D18"/>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1"/>
  <sheetViews>
    <sheetView zoomScaleNormal="100" zoomScaleSheetLayoutView="130" workbookViewId="0">
      <selection activeCell="E14" sqref="E14:I14"/>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132</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129" t="s">
        <v>1</v>
      </c>
      <c r="C10" s="129"/>
      <c r="D10" s="129"/>
      <c r="E10" s="129"/>
      <c r="F10" s="129"/>
      <c r="G10" s="129"/>
      <c r="H10" s="129"/>
      <c r="I10" s="129"/>
    </row>
    <row r="11" spans="1:9" ht="25.5" x14ac:dyDescent="0.25">
      <c r="A11" s="12" t="s">
        <v>2</v>
      </c>
      <c r="B11" s="130" t="s">
        <v>61</v>
      </c>
      <c r="C11" s="130"/>
      <c r="D11" s="130"/>
      <c r="E11" s="130"/>
      <c r="F11" s="130"/>
      <c r="G11" s="130"/>
      <c r="H11" s="130"/>
      <c r="I11" s="130"/>
    </row>
    <row r="12" spans="1:9" x14ac:dyDescent="0.25">
      <c r="A12" s="12" t="s">
        <v>21</v>
      </c>
      <c r="B12" s="130" t="s">
        <v>31</v>
      </c>
      <c r="C12" s="130"/>
      <c r="D12" s="130"/>
      <c r="E12" s="130"/>
      <c r="F12" s="130"/>
      <c r="G12" s="130"/>
      <c r="H12" s="130"/>
      <c r="I12" s="130"/>
    </row>
    <row r="13" spans="1:9" x14ac:dyDescent="0.25">
      <c r="A13" s="12" t="s">
        <v>22</v>
      </c>
      <c r="B13" s="130" t="s">
        <v>62</v>
      </c>
      <c r="C13" s="130"/>
      <c r="D13" s="130"/>
      <c r="E13" s="130"/>
      <c r="F13" s="130"/>
      <c r="G13" s="130"/>
      <c r="H13" s="130"/>
      <c r="I13" s="130"/>
    </row>
    <row r="14" spans="1:9" x14ac:dyDescent="0.25">
      <c r="A14" s="126" t="s">
        <v>23</v>
      </c>
      <c r="B14" s="127" t="s">
        <v>14</v>
      </c>
      <c r="C14" s="128" t="s">
        <v>24</v>
      </c>
      <c r="D14" s="127" t="s">
        <v>8</v>
      </c>
      <c r="E14" s="129" t="s">
        <v>25</v>
      </c>
      <c r="F14" s="129"/>
      <c r="G14" s="129"/>
      <c r="H14" s="129"/>
      <c r="I14" s="129"/>
    </row>
    <row r="15" spans="1:9" ht="64.5" x14ac:dyDescent="0.25">
      <c r="A15" s="126"/>
      <c r="B15" s="127"/>
      <c r="C15" s="128"/>
      <c r="D15" s="127"/>
      <c r="E15" s="86" t="s">
        <v>10</v>
      </c>
      <c r="F15" s="86">
        <v>2025</v>
      </c>
      <c r="G15" s="86">
        <v>2026</v>
      </c>
      <c r="H15" s="86">
        <v>2027</v>
      </c>
      <c r="I15" s="2" t="s">
        <v>33</v>
      </c>
    </row>
    <row r="16" spans="1:9" ht="41.25" customHeight="1" x14ac:dyDescent="0.25">
      <c r="A16" s="126"/>
      <c r="B16" s="11" t="s">
        <v>26</v>
      </c>
      <c r="C16" s="12" t="s">
        <v>109</v>
      </c>
      <c r="D16" s="9">
        <v>94</v>
      </c>
      <c r="E16" s="8" t="s">
        <v>12</v>
      </c>
      <c r="F16" s="9">
        <v>146</v>
      </c>
      <c r="G16" s="9">
        <v>152</v>
      </c>
      <c r="H16" s="9">
        <v>152</v>
      </c>
      <c r="I16" s="9">
        <v>200</v>
      </c>
    </row>
    <row r="17" spans="1:9" ht="26.45" customHeight="1" x14ac:dyDescent="0.25">
      <c r="A17" s="126" t="s">
        <v>13</v>
      </c>
      <c r="B17" s="127" t="s">
        <v>14</v>
      </c>
      <c r="C17" s="146" t="s">
        <v>28</v>
      </c>
      <c r="D17" s="127" t="s">
        <v>29</v>
      </c>
      <c r="E17" s="4" t="s">
        <v>17</v>
      </c>
      <c r="F17" s="4"/>
      <c r="G17" s="4"/>
      <c r="H17" s="4"/>
      <c r="I17" s="4"/>
    </row>
    <row r="18" spans="1:9" x14ac:dyDescent="0.25">
      <c r="A18" s="126"/>
      <c r="B18" s="127"/>
      <c r="C18" s="147"/>
      <c r="D18" s="127"/>
      <c r="E18" s="2" t="s">
        <v>10</v>
      </c>
      <c r="F18" s="2">
        <v>2025</v>
      </c>
      <c r="G18" s="2">
        <v>2026</v>
      </c>
      <c r="H18" s="2">
        <v>2027</v>
      </c>
      <c r="I18" s="11" t="s">
        <v>18</v>
      </c>
    </row>
    <row r="19" spans="1:9" x14ac:dyDescent="0.25">
      <c r="A19" s="126"/>
      <c r="B19" s="2"/>
      <c r="C19" s="3" t="s">
        <v>18</v>
      </c>
      <c r="D19" s="8" t="s">
        <v>12</v>
      </c>
      <c r="E19" s="8" t="s">
        <v>12</v>
      </c>
      <c r="F19" s="8">
        <f>SUM(F20:F20)</f>
        <v>1319.5</v>
      </c>
      <c r="G19" s="8">
        <f>SUM(G20:G20)</f>
        <v>1369.5</v>
      </c>
      <c r="H19" s="8">
        <f>SUM(H20:H20)</f>
        <v>1450</v>
      </c>
      <c r="I19" s="8">
        <f>SUM(F19:H19)</f>
        <v>4139</v>
      </c>
    </row>
    <row r="20" spans="1:9" ht="38.25" customHeight="1" x14ac:dyDescent="0.25">
      <c r="A20" s="126"/>
      <c r="B20" s="11" t="s">
        <v>26</v>
      </c>
      <c r="C20" s="13" t="s">
        <v>44</v>
      </c>
      <c r="D20" s="8" t="s">
        <v>12</v>
      </c>
      <c r="E20" s="8" t="s">
        <v>12</v>
      </c>
      <c r="F20" s="8">
        <v>1319.5</v>
      </c>
      <c r="G20" s="8">
        <v>1369.5</v>
      </c>
      <c r="H20" s="8">
        <v>1450</v>
      </c>
      <c r="I20" s="8">
        <f t="shared" ref="I20" si="0">SUM(F20:H20)</f>
        <v>4139</v>
      </c>
    </row>
    <row r="21" spans="1:9" x14ac:dyDescent="0.25">
      <c r="C21" s="17"/>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5"/>
  <sheetViews>
    <sheetView topLeftCell="A10" zoomScaleNormal="100" zoomScaleSheetLayoutView="130" workbookViewId="0">
      <selection activeCell="F16" sqref="F16:H16"/>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133</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102</v>
      </c>
      <c r="B8" s="5"/>
      <c r="C8" s="5"/>
      <c r="D8" s="5"/>
      <c r="E8" s="5"/>
      <c r="F8" s="5"/>
      <c r="G8" s="5"/>
      <c r="H8" s="5"/>
      <c r="I8" s="5"/>
    </row>
    <row r="9" spans="1:13" x14ac:dyDescent="0.25">
      <c r="A9" s="1" t="s">
        <v>0</v>
      </c>
      <c r="B9" s="129" t="s">
        <v>1</v>
      </c>
      <c r="C9" s="129"/>
      <c r="D9" s="129"/>
      <c r="E9" s="129"/>
      <c r="F9" s="129"/>
      <c r="G9" s="129"/>
      <c r="H9" s="129"/>
      <c r="I9" s="129"/>
    </row>
    <row r="10" spans="1:13" ht="25.5" x14ac:dyDescent="0.25">
      <c r="A10" s="12" t="s">
        <v>2</v>
      </c>
      <c r="B10" s="130" t="s">
        <v>77</v>
      </c>
      <c r="C10" s="130"/>
      <c r="D10" s="130"/>
      <c r="E10" s="130"/>
      <c r="F10" s="130"/>
      <c r="G10" s="130"/>
      <c r="H10" s="130"/>
      <c r="I10" s="130"/>
    </row>
    <row r="11" spans="1:13" x14ac:dyDescent="0.25">
      <c r="A11" s="12" t="s">
        <v>21</v>
      </c>
      <c r="B11" s="130" t="s">
        <v>76</v>
      </c>
      <c r="C11" s="130"/>
      <c r="D11" s="130"/>
      <c r="E11" s="130"/>
      <c r="F11" s="130"/>
      <c r="G11" s="130"/>
      <c r="H11" s="130"/>
      <c r="I11" s="130"/>
    </row>
    <row r="12" spans="1:13" ht="30.6" customHeight="1" x14ac:dyDescent="0.25">
      <c r="A12" s="12" t="s">
        <v>22</v>
      </c>
      <c r="B12" s="130" t="s">
        <v>63</v>
      </c>
      <c r="C12" s="130"/>
      <c r="D12" s="130"/>
      <c r="E12" s="130"/>
      <c r="F12" s="130"/>
      <c r="G12" s="130"/>
      <c r="H12" s="130"/>
      <c r="I12" s="130"/>
    </row>
    <row r="13" spans="1:13" x14ac:dyDescent="0.25">
      <c r="A13" s="143" t="s">
        <v>23</v>
      </c>
      <c r="B13" s="127" t="s">
        <v>14</v>
      </c>
      <c r="C13" s="128" t="s">
        <v>24</v>
      </c>
      <c r="D13" s="127" t="s">
        <v>8</v>
      </c>
      <c r="E13" s="129" t="s">
        <v>25</v>
      </c>
      <c r="F13" s="129"/>
      <c r="G13" s="129"/>
      <c r="H13" s="129"/>
      <c r="I13" s="129"/>
    </row>
    <row r="14" spans="1:13" ht="64.5" x14ac:dyDescent="0.25">
      <c r="A14" s="144"/>
      <c r="B14" s="127"/>
      <c r="C14" s="128"/>
      <c r="D14" s="127"/>
      <c r="E14" s="2" t="s">
        <v>10</v>
      </c>
      <c r="F14" s="2">
        <v>2025</v>
      </c>
      <c r="G14" s="2">
        <v>2026</v>
      </c>
      <c r="H14" s="2">
        <v>2027</v>
      </c>
      <c r="I14" s="2" t="s">
        <v>33</v>
      </c>
    </row>
    <row r="15" spans="1:13" ht="196.5" customHeight="1" x14ac:dyDescent="0.25">
      <c r="A15" s="144"/>
      <c r="B15" s="28">
        <v>1</v>
      </c>
      <c r="C15" s="30" t="s">
        <v>106</v>
      </c>
      <c r="D15" s="78">
        <v>4</v>
      </c>
      <c r="E15" s="29" t="s">
        <v>12</v>
      </c>
      <c r="F15" s="29">
        <v>4</v>
      </c>
      <c r="G15" s="29">
        <v>4</v>
      </c>
      <c r="H15" s="29">
        <v>4</v>
      </c>
      <c r="I15" s="29">
        <v>4</v>
      </c>
      <c r="M15" s="33"/>
    </row>
    <row r="16" spans="1:13" ht="90" customHeight="1" x14ac:dyDescent="0.25">
      <c r="A16" s="144"/>
      <c r="B16" s="28">
        <v>2</v>
      </c>
      <c r="C16" s="30" t="s">
        <v>141</v>
      </c>
      <c r="D16" s="78">
        <v>3000</v>
      </c>
      <c r="E16" s="29" t="s">
        <v>12</v>
      </c>
      <c r="F16" s="94">
        <v>37440</v>
      </c>
      <c r="G16" s="94">
        <v>37440</v>
      </c>
      <c r="H16" s="94">
        <v>37440</v>
      </c>
      <c r="I16" s="29">
        <v>8500</v>
      </c>
    </row>
    <row r="17" spans="1:9" ht="45" customHeight="1" x14ac:dyDescent="0.25">
      <c r="A17" s="144"/>
      <c r="B17" s="11" t="s">
        <v>34</v>
      </c>
      <c r="C17" s="12" t="s">
        <v>139</v>
      </c>
      <c r="D17" s="9">
        <v>1000</v>
      </c>
      <c r="E17" s="8" t="s">
        <v>12</v>
      </c>
      <c r="F17" s="9">
        <v>1589</v>
      </c>
      <c r="G17" s="9">
        <v>50</v>
      </c>
      <c r="H17" s="9">
        <v>50</v>
      </c>
      <c r="I17" s="9">
        <v>50</v>
      </c>
    </row>
    <row r="18" spans="1:9" ht="38.25" x14ac:dyDescent="0.25">
      <c r="A18" s="144"/>
      <c r="B18" s="11" t="s">
        <v>35</v>
      </c>
      <c r="C18" s="12" t="s">
        <v>140</v>
      </c>
      <c r="D18" s="9">
        <v>150</v>
      </c>
      <c r="E18" s="8" t="s">
        <v>12</v>
      </c>
      <c r="F18" s="9">
        <v>222</v>
      </c>
      <c r="G18" s="9">
        <v>5</v>
      </c>
      <c r="H18" s="9">
        <v>5</v>
      </c>
      <c r="I18" s="9">
        <v>5</v>
      </c>
    </row>
    <row r="19" spans="1:9" ht="26.45" customHeight="1" x14ac:dyDescent="0.25">
      <c r="A19" s="126" t="s">
        <v>13</v>
      </c>
      <c r="B19" s="127" t="s">
        <v>14</v>
      </c>
      <c r="C19" s="146" t="s">
        <v>28</v>
      </c>
      <c r="D19" s="127" t="s">
        <v>29</v>
      </c>
      <c r="E19" s="4" t="s">
        <v>17</v>
      </c>
      <c r="F19" s="4"/>
      <c r="G19" s="4"/>
      <c r="H19" s="4"/>
      <c r="I19" s="4"/>
    </row>
    <row r="20" spans="1:9" x14ac:dyDescent="0.25">
      <c r="A20" s="126"/>
      <c r="B20" s="127"/>
      <c r="C20" s="147"/>
      <c r="D20" s="127"/>
      <c r="E20" s="2" t="s">
        <v>10</v>
      </c>
      <c r="F20" s="2">
        <v>2025</v>
      </c>
      <c r="G20" s="2">
        <v>2026</v>
      </c>
      <c r="H20" s="2">
        <v>2027</v>
      </c>
      <c r="I20" s="11" t="s">
        <v>18</v>
      </c>
    </row>
    <row r="21" spans="1:9" x14ac:dyDescent="0.25">
      <c r="A21" s="126"/>
      <c r="B21" s="2"/>
      <c r="C21" s="3" t="s">
        <v>18</v>
      </c>
      <c r="D21" s="8" t="s">
        <v>12</v>
      </c>
      <c r="E21" s="8" t="s">
        <v>12</v>
      </c>
      <c r="F21" s="8">
        <f>SUM(F22:F25)</f>
        <v>13059.439999999999</v>
      </c>
      <c r="G21" s="8">
        <f t="shared" ref="G21:H21" si="0">SUM(G22:G25)</f>
        <v>13082.010000000002</v>
      </c>
      <c r="H21" s="8">
        <f t="shared" si="0"/>
        <v>13082.010000000002</v>
      </c>
      <c r="I21" s="8">
        <f>SUM(F21:H21)</f>
        <v>39223.460000000006</v>
      </c>
    </row>
    <row r="22" spans="1:9" ht="196.5" customHeight="1" x14ac:dyDescent="0.25">
      <c r="A22" s="126"/>
      <c r="B22" s="2">
        <v>1</v>
      </c>
      <c r="C22" s="31" t="s">
        <v>138</v>
      </c>
      <c r="D22" s="8" t="str">
        <f t="shared" ref="D22:E22" si="1">D24</f>
        <v>х</v>
      </c>
      <c r="E22" s="8" t="str">
        <f t="shared" si="1"/>
        <v>х</v>
      </c>
      <c r="F22" s="8">
        <v>1000</v>
      </c>
      <c r="G22" s="8">
        <v>1000</v>
      </c>
      <c r="H22" s="8">
        <v>1000</v>
      </c>
      <c r="I22" s="8">
        <v>3000</v>
      </c>
    </row>
    <row r="23" spans="1:9" ht="107.25" customHeight="1" x14ac:dyDescent="0.25">
      <c r="A23" s="126"/>
      <c r="B23" s="2">
        <v>2</v>
      </c>
      <c r="C23" s="32" t="str">
        <f t="shared" ref="C23" si="2">C16</f>
        <v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v>
      </c>
      <c r="D23" s="8" t="str">
        <f t="shared" ref="D23:E23" si="3">D24</f>
        <v>х</v>
      </c>
      <c r="E23" s="8" t="str">
        <f t="shared" si="3"/>
        <v>х</v>
      </c>
      <c r="F23" s="8">
        <v>7688</v>
      </c>
      <c r="G23" s="8">
        <v>7688</v>
      </c>
      <c r="H23" s="8">
        <v>7688</v>
      </c>
      <c r="I23" s="8">
        <f>F23+G23+H23</f>
        <v>23064</v>
      </c>
    </row>
    <row r="24" spans="1:9" ht="38.25" x14ac:dyDescent="0.25">
      <c r="A24" s="126"/>
      <c r="B24" s="11" t="s">
        <v>34</v>
      </c>
      <c r="C24" s="12" t="s">
        <v>64</v>
      </c>
      <c r="D24" s="8" t="s">
        <v>12</v>
      </c>
      <c r="E24" s="8" t="s">
        <v>12</v>
      </c>
      <c r="F24" s="15">
        <v>2647.56</v>
      </c>
      <c r="G24" s="15">
        <v>2670.13</v>
      </c>
      <c r="H24" s="15">
        <v>2670.13</v>
      </c>
      <c r="I24" s="8">
        <f t="shared" ref="I24:I25" si="4">SUM(F24:H24)</f>
        <v>7987.8200000000006</v>
      </c>
    </row>
    <row r="25" spans="1:9" ht="38.25" x14ac:dyDescent="0.25">
      <c r="A25" s="126"/>
      <c r="B25" s="11" t="s">
        <v>35</v>
      </c>
      <c r="C25" s="12" t="s">
        <v>65</v>
      </c>
      <c r="D25" s="8" t="s">
        <v>12</v>
      </c>
      <c r="E25" s="8" t="s">
        <v>12</v>
      </c>
      <c r="F25" s="15">
        <v>1723.88</v>
      </c>
      <c r="G25" s="15">
        <v>1723.88</v>
      </c>
      <c r="H25" s="15">
        <v>1723.88</v>
      </c>
      <c r="I25" s="8">
        <f t="shared" si="4"/>
        <v>5171.6400000000003</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Попов Евгений Николаевич</cp:lastModifiedBy>
  <cp:lastPrinted>2025-04-11T09:38:41Z</cp:lastPrinted>
  <dcterms:created xsi:type="dcterms:W3CDTF">2024-10-14T13:39:53Z</dcterms:created>
  <dcterms:modified xsi:type="dcterms:W3CDTF">2025-11-10T09:56:44Z</dcterms:modified>
</cp:coreProperties>
</file>