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ocal\Desktop\Мои документы\документы\2025\МП\МП 2025-2027\приказ\"/>
    </mc:Choice>
  </mc:AlternateContent>
  <bookViews>
    <workbookView xWindow="570" yWindow="30" windowWidth="22005" windowHeight="9000" tabRatio="847" activeTab="8"/>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 name="Лист2" sheetId="2" r:id="rId10"/>
    <sheet name="Лист3" sheetId="3" r:id="rId11"/>
    <sheet name="Лист7" sheetId="12" r:id="rId12"/>
  </sheets>
  <definedNames>
    <definedName name="_xlnm.Print_Area" localSheetId="0">'Паспорт МП'!$A$1:$I$41</definedName>
  </definedNames>
  <calcPr calcId="152511"/>
</workbook>
</file>

<file path=xl/calcChain.xml><?xml version="1.0" encoding="utf-8"?>
<calcChain xmlns="http://schemas.openxmlformats.org/spreadsheetml/2006/main">
  <c r="H40" i="1" l="1"/>
  <c r="G40" i="1"/>
  <c r="F40" i="1"/>
  <c r="H22" i="13" l="1"/>
  <c r="G22" i="13"/>
  <c r="F22" i="13"/>
  <c r="F21" i="16"/>
  <c r="C30" i="10" l="1"/>
  <c r="H36" i="1" l="1"/>
  <c r="G36" i="1"/>
  <c r="F36" i="1"/>
  <c r="I36" i="1" s="1"/>
  <c r="H35" i="1"/>
  <c r="G35" i="1"/>
  <c r="F35" i="1"/>
  <c r="I30" i="10"/>
  <c r="I35" i="10"/>
  <c r="I34" i="10"/>
  <c r="I33" i="10"/>
  <c r="I32" i="10"/>
  <c r="I31" i="10"/>
  <c r="F36" i="10"/>
  <c r="I36" i="10" s="1"/>
  <c r="H20" i="15"/>
  <c r="G20" i="15"/>
  <c r="F20" i="15"/>
  <c r="I29" i="10"/>
  <c r="I28" i="10"/>
  <c r="G37" i="1"/>
  <c r="H21" i="16"/>
  <c r="G21" i="16"/>
  <c r="I22" i="15"/>
  <c r="I21" i="15"/>
  <c r="I21" i="11"/>
  <c r="H21" i="11"/>
  <c r="G21" i="11"/>
  <c r="I24" i="11"/>
  <c r="F21" i="11"/>
  <c r="I20" i="6"/>
  <c r="I35" i="1" l="1"/>
  <c r="I20" i="15"/>
  <c r="I24" i="13" l="1"/>
  <c r="I16" i="6" l="1"/>
  <c r="H27" i="10" l="1"/>
  <c r="G27" i="10"/>
  <c r="G34" i="1" s="1"/>
  <c r="F27" i="10"/>
  <c r="F34" i="1" s="1"/>
  <c r="I27" i="10" l="1"/>
  <c r="H34" i="1"/>
  <c r="I34" i="1" s="1"/>
  <c r="C23" i="13"/>
  <c r="D24" i="13"/>
  <c r="E24" i="13"/>
  <c r="D23" i="13"/>
  <c r="E23" i="13"/>
  <c r="C24" i="13"/>
  <c r="G23" i="17" l="1"/>
  <c r="G38" i="1" s="1"/>
  <c r="H23" i="17"/>
  <c r="H38" i="1" s="1"/>
  <c r="F23" i="17"/>
  <c r="F38" i="1" s="1"/>
  <c r="I27" i="17"/>
  <c r="I28" i="17"/>
  <c r="F20" i="6"/>
  <c r="I20" i="18"/>
  <c r="H19" i="18"/>
  <c r="H39" i="1" s="1"/>
  <c r="G19" i="18"/>
  <c r="G39" i="1" s="1"/>
  <c r="F19" i="18"/>
  <c r="F39" i="1" s="1"/>
  <c r="I26" i="17"/>
  <c r="I25" i="17"/>
  <c r="I24" i="17"/>
  <c r="I22" i="16"/>
  <c r="I21" i="16"/>
  <c r="H20" i="16"/>
  <c r="G20" i="16"/>
  <c r="F20" i="16"/>
  <c r="F37" i="1" s="1"/>
  <c r="I37" i="1" s="1"/>
  <c r="I26" i="13"/>
  <c r="I25" i="13"/>
  <c r="H20" i="6"/>
  <c r="H33" i="1" s="1"/>
  <c r="I33" i="1" s="1"/>
  <c r="G20" i="6"/>
  <c r="I40" i="1" l="1"/>
  <c r="I38" i="1"/>
  <c r="I39" i="1"/>
  <c r="I22" i="13"/>
  <c r="I19" i="18"/>
  <c r="I23" i="17"/>
  <c r="I20" i="16"/>
  <c r="I23" i="11"/>
  <c r="I22" i="11"/>
  <c r="H32" i="1"/>
  <c r="G32" i="1" l="1"/>
  <c r="F32" i="1" l="1"/>
  <c r="I32" i="1" s="1"/>
</calcChain>
</file>

<file path=xl/comments1.xml><?xml version="1.0" encoding="utf-8"?>
<comments xmlns="http://schemas.openxmlformats.org/spreadsheetml/2006/main">
  <authors>
    <author>Охотникова Ольга Леонидовна</author>
  </authors>
  <commentList>
    <comment ref="I32" authorId="0" shapeId="0">
      <text>
        <r>
          <rPr>
            <b/>
            <sz val="9"/>
            <color indexed="81"/>
            <rFont val="Tahoma"/>
            <family val="2"/>
            <charset val="204"/>
          </rPr>
          <t>Охотникова Ольга Леонидовна:</t>
        </r>
        <r>
          <rPr>
            <sz val="9"/>
            <color indexed="81"/>
            <rFont val="Tahoma"/>
            <family val="2"/>
            <charset val="204"/>
          </rPr>
          <t xml:space="preserve">
&lt;5&gt; Указывается  сумма  финансового  обеспечения на весь период  реализации
муниципальной программы.
</t>
        </r>
      </text>
    </comment>
  </commentList>
</comments>
</file>

<file path=xl/sharedStrings.xml><?xml version="1.0" encoding="utf-8"?>
<sst xmlns="http://schemas.openxmlformats.org/spreadsheetml/2006/main" count="493" uniqueCount="152">
  <si>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</si>
  <si>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</si>
  <si>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</si>
  <si>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</si>
  <si>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</si>
  <si>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</si>
  <si>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</si>
  <si>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</si>
  <si>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</si>
  <si>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</si>
  <si>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</si>
  <si>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</si>
  <si>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</si>
  <si>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</si>
  <si>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</si>
  <si>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</si>
  <si>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</si>
  <si>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</si>
  <si>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</si>
  <si>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</si>
  <si>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 xml:space="preserve">Приложение </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</si>
  <si>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</si>
  <si>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</si>
  <si>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</si>
  <si>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</si>
  <si>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</si>
  <si>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</si>
  <si>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</si>
  <si>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</si>
  <si>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</si>
  <si>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</si>
  <si>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</si>
  <si>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</si>
  <si>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</si>
  <si>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</si>
  <si>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</si>
  <si>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</si>
  <si>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5.</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</si>
  <si>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</si>
  <si>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</si>
  <si>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</si>
  <si>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</si>
  <si>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</si>
  <si>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</si>
  <si>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</si>
  <si>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</si>
  <si>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</si>
  <si>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</si>
  <si>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</si>
  <si>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</si>
  <si>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</si>
  <si>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</si>
  <si>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</si>
  <si>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</si>
  <si>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</si>
  <si>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Опубликование муниципальных правовых актов и иных официальных документов</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</si>
  <si>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</si>
  <si>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</si>
  <si>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</si>
  <si>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</si>
  <si>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</si>
  <si>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Обеспечение первичных мер пожарной безопасности на территории городского округа, количество пожарно-технических мероприятий, единиц</t>
  </si>
  <si>
    <t>Обеспечение территориальной и гражданской обороны, количество функционирующих аварийно-спасательных служб, единиц</t>
  </si>
  <si>
    <t>Обеспечение первичных мер пожарной безопасности на территории городского округа</t>
  </si>
  <si>
    <t>Обеспечение территориальной и гражданской обороны</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</si>
  <si>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</si>
  <si>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</si>
  <si>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Поощрение почетными грамотами и благодарственными письмами городского Совета депутатов Калининграда, единиц</t>
  </si>
  <si>
    <t>Поощрения почетными грамотами и благодарностями главы администрации городского округа «Город Калининград», единиц</t>
  </si>
  <si>
    <t>Поощрения почетными грамотами и благодарностями главы городского округа «Город Калининград», единиц</t>
  </si>
  <si>
    <t>Поощрения почетными грамотами и благодарностями главы администрации городского округа «Город Калининград»</t>
  </si>
  <si>
    <t>Поощрения почетными грамотами и благодарностями главы городского округа «Город Калининград»</t>
  </si>
  <si>
    <t>Поощрение почетными грамотами и благодарственными письмами городского Совета депутатов Калининграда</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</si>
  <si>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</si>
  <si>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</si>
  <si>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</si>
  <si>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</si>
  <si>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</si>
  <si>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</si>
  <si>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</si>
  <si>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</si>
  <si>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</si>
  <si>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 xml:space="preserve">Материально-техническое обеспечение представительских мероприятий органами местного самоуправления </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</si>
  <si>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</si>
  <si>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</si>
  <si>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</si>
  <si>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Содействие развитию малого и среднего предпринимательства, количество участников, человек</t>
  </si>
  <si>
    <t>Содействие развитию малого и среднего предпринимательства</t>
  </si>
  <si>
    <t>Удовлетворенность населения деятельностью органа местного самоуправления, процент</t>
  </si>
  <si>
    <t>Выплата денежного вознаграждения при награждении медалью «За заслуги перед городом Калининградом»</t>
  </si>
  <si>
    <t>Выплата денежного вознаграждения при награждении медалью «За заслуги перед городом Калининградом», количество выплат, единиц</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</si>
  <si>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</si>
  <si>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</si>
  <si>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</si>
  <si>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</si>
  <si>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</si>
  <si>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</si>
  <si>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</si>
  <si>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</si>
  <si>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</si>
  <si>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</si>
  <si>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</si>
  <si>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</si>
  <si>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</si>
  <si>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</si>
  <si>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</si>
  <si>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</si>
  <si>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</si>
  <si>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</si>
  <si>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</si>
  <si>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 площадь отремонтированных помещений, кв.м.</t>
  </si>
  <si>
    <t>Улучшение качества исполнения муниципальных функций</t>
  </si>
  <si>
    <t>Участники</t>
  </si>
  <si>
    <t>Материально-техническое обеспечение мероприятий и представительских функций, связанных с осуществлением органами местного самоуправления международных и межмуниципальных связей (сотрудничества)</t>
  </si>
  <si>
    <t>Информационно-коммуникационное обеспечение деятельности органов местного самоуправления, количество рабочих мест, шт.</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</si>
  <si>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шт.</t>
  </si>
  <si>
    <t>Привлечение сторонних организаций в целях осуществления муниципального контроля, количество контрольных мероприятий, шт.</t>
  </si>
  <si>
    <t>Материально-техническое обеспечение мероприятий и представительских функций, связанных с осуществлением органами местного самоуправления международных и межмуниципальных связей (сотрудничества), количество мероприятий, шт.</t>
  </si>
  <si>
    <t>Материально-техническое обеспечение избирательных участков, количество участков, шт</t>
  </si>
  <si>
    <t>Материально-техническое обеспечение представительских мероприятий органами местного самоуправления, количество мероприятий, шт.</t>
  </si>
  <si>
    <t>Членские взносы в ассоциации и союзы городов, количество соглашений о взаимодействии, шт.</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</si>
  <si>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</si>
  <si>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</si>
  <si>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</si>
  <si>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</si>
  <si>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</si>
  <si>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</si>
  <si>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</si>
  <si>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</si>
  <si>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Осуществление полномочий по составлению (изменению) списков кандидатов в присяжные заседатели федеральных судов общей юрисдикции в РФ, количество услуг, единиц</t>
  </si>
  <si>
    <t>КГХиС, МКУ «Управление по делам ГОиЧС города Калининграда»</t>
  </si>
  <si>
    <t>Поддержка общественных объединений и дружин</t>
  </si>
  <si>
    <t>Приложение</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</si>
  <si>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</si>
  <si>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</si>
  <si>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Выплата денежного вознаграждения при награждении почетным знаком «За заслуги перед городом Калининградом», количество выплат, единиц</t>
  </si>
  <si>
    <t>Выплата денежного вознаграждения при награждении почетным знаком «За заслуги перед городом Калининградом»</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</si>
  <si>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</si>
  <si>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</si>
  <si>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</si>
  <si>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1. Материально-техническое обеспечение органов местного самоуправления</t>
  </si>
  <si>
    <t>2. Информационное сопровождение деятельности органов местного самоуправления</t>
  </si>
  <si>
    <t>3. Информатизация муниципального управления</t>
  </si>
  <si>
    <t>4. Гражданская оборона</t>
  </si>
  <si>
    <t>5. Поощрения за заслуги в развитии городского округа</t>
  </si>
  <si>
    <t>6. Поддержка малого и среднего предпринимательства</t>
  </si>
  <si>
    <t>7. Поддержка общественных объединений</t>
  </si>
  <si>
    <t xml:space="preserve">Приложение  к приказу первого заместителя главы администрации-управляющего делами от "___"__________2025г. № ____          
</t>
  </si>
  <si>
    <t>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совместно с правоохранительными органами</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</si>
  <si>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</si>
  <si>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Предоставление субсидий общественным объединениям инвалидов, количество организаций-получателей субсидий, количество человек, принявших участие в мероприятиях, чел.</t>
  </si>
  <si>
    <t>Предоставление субсидий общественным объединениям ветеранов, количество организаций-получателей субсидий,  количество человек, принявших участие в мероприятиях, чел.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</si>
</sst>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0"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sz val="9"/>
      <color indexed="81"/>
      <name val="Tahoma"/>
      <family val="2"/>
      <charset val="204"/>
    </font>
    <font>
      <b/>
      <sz val="9"/>
      <color indexed="81"/>
      <name val="Tahoma"/>
      <family val="2"/>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1" fillId="0" borderId="0"/>
    <xf numFmtId="0" fontId="13" fillId="0" borderId="0"/>
    <xf numFmtId="0" fontId="14" fillId="0" borderId="0"/>
    <xf numFmtId="0" fontId="14" fillId="0" borderId="0"/>
  </cellStyleXfs>
  <cellXfs count="153">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vertical="top"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0" fontId="1" fillId="0" borderId="1" xfId="0" applyFont="1" applyFill="1" applyBorder="1" applyAlignment="1">
      <alignment horizontal="center" vertical="top" wrapText="1"/>
    </xf>
    <xf numFmtId="4" fontId="4" fillId="2"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3" fontId="1" fillId="0" borderId="1" xfId="0" applyNumberFormat="1" applyFont="1" applyFill="1" applyBorder="1" applyAlignment="1">
      <alignment horizontal="center" vertical="center"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49" fontId="1" fillId="0" borderId="1" xfId="0" applyNumberFormat="1" applyFont="1" applyBorder="1" applyAlignment="1">
      <alignment vertical="top" wrapText="1"/>
    </xf>
    <xf numFmtId="49" fontId="1" fillId="0" borderId="1" xfId="0" applyNumberFormat="1" applyFont="1" applyBorder="1" applyAlignment="1">
      <alignment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1" fontId="3" fillId="0" borderId="1" xfId="0" applyNumberFormat="1" applyFont="1" applyBorder="1" applyAlignment="1" applyProtection="1">
      <alignment horizontal="left" vertical="center" wrapText="1"/>
      <protection hidden="1"/>
    </xf>
    <xf numFmtId="0" fontId="1" fillId="0" borderId="1" xfId="0" applyFont="1" applyFill="1" applyBorder="1" applyAlignment="1">
      <alignment vertical="top" wrapText="1"/>
    </xf>
    <xf numFmtId="0" fontId="1" fillId="0" borderId="1" xfId="0" applyFont="1" applyBorder="1" applyAlignment="1">
      <alignment vertical="top" wrapText="1"/>
    </xf>
    <xf numFmtId="0" fontId="5" fillId="0" borderId="0" xfId="0" applyFont="1"/>
    <xf numFmtId="0" fontId="6" fillId="3"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6" fillId="4" borderId="1" xfId="0" applyFont="1" applyFill="1" applyBorder="1" applyAlignment="1">
      <alignment horizontal="center" wrapText="1"/>
    </xf>
    <xf numFmtId="0" fontId="6" fillId="4" borderId="1" xfId="0" applyFont="1" applyFill="1" applyBorder="1" applyAlignment="1">
      <alignment horizontal="center" vertical="top" wrapText="1"/>
    </xf>
    <xf numFmtId="4" fontId="9" fillId="3"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10" fillId="0" borderId="0" xfId="0" applyFont="1"/>
    <xf numFmtId="0" fontId="15" fillId="0" borderId="0" xfId="0" applyFont="1"/>
    <xf numFmtId="0" fontId="4" fillId="0" borderId="1" xfId="0" applyFont="1" applyBorder="1" applyAlignment="1">
      <alignment horizontal="center" vertical="top" wrapText="1"/>
    </xf>
    <xf numFmtId="0" fontId="4" fillId="0" borderId="1" xfId="0" applyFont="1" applyBorder="1" applyAlignment="1">
      <alignment vertical="top"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6"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4" fontId="4" fillId="0" borderId="1" xfId="0" applyNumberFormat="1" applyFont="1" applyFill="1" applyBorder="1" applyAlignment="1">
      <alignment horizontal="center" vertical="center"/>
    </xf>
    <xf numFmtId="0" fontId="12" fillId="0" borderId="1" xfId="0" applyFont="1" applyBorder="1" applyAlignment="1">
      <alignment horizontal="centerContinuous" vertical="center" wrapText="1"/>
    </xf>
    <xf numFmtId="0" fontId="12" fillId="0" borderId="1" xfId="0" applyFont="1" applyBorder="1" applyAlignment="1">
      <alignment horizontal="center" wrapText="1"/>
    </xf>
    <xf numFmtId="0" fontId="12"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0" borderId="1" xfId="0" applyFont="1" applyBorder="1" applyAlignment="1">
      <alignment wrapText="1"/>
    </xf>
    <xf numFmtId="4" fontId="1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 fillId="0" borderId="5" xfId="0" applyFont="1" applyBorder="1" applyAlignment="1">
      <alignment vertical="top" wrapText="1"/>
    </xf>
    <xf numFmtId="0" fontId="1" fillId="0" borderId="1" xfId="0" applyFont="1" applyBorder="1" applyAlignment="1">
      <alignment vertical="top" wrapText="1"/>
    </xf>
    <xf numFmtId="0" fontId="17"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8" fillId="0" borderId="0" xfId="0" applyFont="1"/>
    <xf numFmtId="0" fontId="18"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4" fontId="1" fillId="0" borderId="0" xfId="0" applyNumberFormat="1" applyFont="1" applyFill="1" applyBorder="1" applyAlignment="1">
      <alignment horizontal="center" vertical="center" wrapText="1"/>
    </xf>
    <xf numFmtId="0" fontId="0" fillId="0" borderId="0" xfId="0" applyBorder="1"/>
    <xf numFmtId="4" fontId="4" fillId="2" borderId="0" xfId="0" applyNumberFormat="1" applyFont="1" applyFill="1" applyBorder="1" applyAlignment="1">
      <alignment horizontal="center" vertical="center"/>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3" borderId="2" xfId="0" applyFont="1" applyFill="1" applyBorder="1" applyAlignment="1">
      <alignment horizontal="center" wrapText="1"/>
    </xf>
    <xf numFmtId="0" fontId="6" fillId="3" borderId="4" xfId="0" applyFont="1" applyFill="1" applyBorder="1" applyAlignment="1">
      <alignment horizont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1" fillId="0" borderId="1" xfId="0" applyFont="1" applyFill="1" applyBorder="1" applyAlignment="1">
      <alignment vertical="top" wrapText="1"/>
    </xf>
    <xf numFmtId="0" fontId="6" fillId="4" borderId="5" xfId="0" applyFont="1" applyFill="1" applyBorder="1" applyAlignment="1">
      <alignment horizontal="center" vertical="top" wrapText="1"/>
    </xf>
    <xf numFmtId="0" fontId="6" fillId="4" borderId="7" xfId="0" applyFont="1" applyFill="1" applyBorder="1" applyAlignment="1">
      <alignment horizontal="center" vertical="top" wrapText="1"/>
    </xf>
    <xf numFmtId="0" fontId="6" fillId="4" borderId="5" xfId="0" applyFont="1" applyFill="1" applyBorder="1" applyAlignment="1">
      <alignment vertical="top" wrapText="1"/>
    </xf>
    <xf numFmtId="0" fontId="6" fillId="4" borderId="7" xfId="0" applyFont="1" applyFill="1" applyBorder="1" applyAlignment="1">
      <alignment vertical="top"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8" fillId="0" borderId="1" xfId="0" applyFont="1" applyBorder="1" applyAlignment="1">
      <alignment horizontal="center" vertical="center" wrapText="1"/>
    </xf>
    <xf numFmtId="0" fontId="18" fillId="0" borderId="1" xfId="0" applyFont="1" applyFill="1" applyBorder="1" applyAlignment="1">
      <alignment vertical="top" wrapText="1"/>
    </xf>
    <xf numFmtId="0" fontId="18" fillId="0" borderId="1" xfId="0" applyFont="1" applyBorder="1" applyAlignment="1">
      <alignment horizontal="left"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1" xfId="0" applyFont="1"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2" fillId="0" borderId="1" xfId="0" applyFont="1" applyBorder="1" applyAlignment="1">
      <alignment horizontal="center" vertical="top" wrapText="1"/>
    </xf>
    <xf numFmtId="0" fontId="12" fillId="0" borderId="1" xfId="0" applyFont="1" applyBorder="1" applyAlignment="1">
      <alignment vertical="top"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9" fillId="0" borderId="1" xfId="0" applyFont="1" applyBorder="1" applyAlignment="1">
      <alignment horizontal="center" vertical="center" wrapText="1"/>
    </xf>
    <xf numFmtId="0" fontId="19" fillId="0" borderId="1" xfId="0" applyFont="1" applyFill="1" applyBorder="1" applyAlignment="1">
      <alignment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5">
    <cellStyle name="Обычный" xfId="0" builtinId="0"/>
    <cellStyle name="Обычный 12" xfId="2"/>
    <cellStyle name="Обычный 2" xfId="3"/>
    <cellStyle name="Обычный 4" xfId="4"/>
    <cellStyle name="Обычный 7" xfId="1"/>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40"/>
  <sheetViews>
    <sheetView topLeftCell="A28" zoomScale="84" zoomScaleNormal="84" zoomScaleSheetLayoutView="130" workbookViewId="0">
      <selection activeCell="O16" sqref="O16"/>
    </sheetView>
  </sheetViews>
  <sheetFormatPr defaultRowHeight="15.75" x14ac:dyDescent="0.25"/>
  <cols>
    <col min="1" max="1" width="16.25" style="27" customWidth="1"/>
    <col min="2" max="2" width="6.625" style="27" customWidth="1"/>
    <col min="3" max="3" width="34.5" style="27" customWidth="1"/>
    <col min="4" max="4" width="9.125" style="27" bestFit="1" customWidth="1"/>
    <col min="5" max="5" width="9" style="27" hidden="1" customWidth="1"/>
    <col min="6" max="6" width="11.125" style="27" customWidth="1"/>
    <col min="7" max="7" width="12.75" style="27" customWidth="1"/>
    <col min="8" max="9" width="11.75" style="27" customWidth="1"/>
    <col min="10" max="10" width="9.875" bestFit="1" customWidth="1"/>
  </cols>
  <sheetData>
    <row r="1" spans="1:9" x14ac:dyDescent="0.25">
      <c r="F1" s="91" t="s">
        <v>147</v>
      </c>
      <c r="G1" s="92"/>
      <c r="H1" s="92"/>
      <c r="I1" s="92"/>
    </row>
    <row r="2" spans="1:9" x14ac:dyDescent="0.25">
      <c r="F2" s="92"/>
      <c r="G2" s="92"/>
      <c r="H2" s="92"/>
      <c r="I2" s="92"/>
    </row>
    <row r="3" spans="1:9" ht="21.75" customHeight="1" x14ac:dyDescent="0.25">
      <c r="F3" s="92"/>
      <c r="G3" s="92"/>
      <c r="H3" s="92"/>
      <c r="I3" s="92"/>
    </row>
    <row r="4" spans="1:9" x14ac:dyDescent="0.25">
      <c r="F4" s="92"/>
      <c r="G4" s="92"/>
      <c r="H4" s="92"/>
      <c r="I4" s="92"/>
    </row>
    <row r="5" spans="1:9" ht="6" customHeight="1" x14ac:dyDescent="0.25">
      <c r="F5" s="92"/>
      <c r="G5" s="92"/>
      <c r="H5" s="92"/>
      <c r="I5" s="92"/>
    </row>
    <row r="6" spans="1:9" x14ac:dyDescent="0.25">
      <c r="A6" s="28" t="s">
        <v>19</v>
      </c>
      <c r="B6" s="28"/>
      <c r="C6" s="28"/>
      <c r="D6" s="28"/>
      <c r="E6" s="28"/>
      <c r="F6" s="28"/>
      <c r="G6" s="28"/>
      <c r="H6" s="28"/>
      <c r="I6" s="28"/>
    </row>
    <row r="7" spans="1:9" x14ac:dyDescent="0.25">
      <c r="A7" s="28" t="s">
        <v>138</v>
      </c>
      <c r="B7" s="28"/>
      <c r="C7" s="28"/>
      <c r="D7" s="28"/>
      <c r="E7" s="28"/>
      <c r="F7" s="28"/>
      <c r="G7" s="28"/>
      <c r="H7" s="28"/>
      <c r="I7" s="28"/>
    </row>
    <row r="8" spans="1:9" x14ac:dyDescent="0.25">
      <c r="A8" s="28" t="s">
        <v>38</v>
      </c>
      <c r="B8" s="28"/>
      <c r="C8" s="28"/>
      <c r="D8" s="28"/>
      <c r="E8" s="28"/>
      <c r="F8" s="28"/>
      <c r="G8" s="28"/>
      <c r="H8" s="28"/>
      <c r="I8" s="28"/>
    </row>
    <row r="9" spans="1:9" ht="21" customHeight="1" x14ac:dyDescent="0.25">
      <c r="A9" s="29" t="s">
        <v>0</v>
      </c>
      <c r="B9" s="115" t="s">
        <v>1</v>
      </c>
      <c r="C9" s="116"/>
      <c r="D9" s="116"/>
      <c r="E9" s="116"/>
      <c r="F9" s="116"/>
      <c r="G9" s="116"/>
      <c r="H9" s="116"/>
      <c r="I9" s="117"/>
    </row>
    <row r="10" spans="1:9" ht="57.75" customHeight="1" x14ac:dyDescent="0.25">
      <c r="A10" s="30" t="s">
        <v>2</v>
      </c>
      <c r="B10" s="102" t="s">
        <v>96</v>
      </c>
      <c r="C10" s="103"/>
      <c r="D10" s="103"/>
      <c r="E10" s="103"/>
      <c r="F10" s="103"/>
      <c r="G10" s="103"/>
      <c r="H10" s="103"/>
      <c r="I10" s="104"/>
    </row>
    <row r="11" spans="1:9" ht="111.75" customHeight="1" x14ac:dyDescent="0.25">
      <c r="A11" s="29" t="s">
        <v>3</v>
      </c>
      <c r="B11" s="102" t="s">
        <v>127</v>
      </c>
      <c r="C11" s="103"/>
      <c r="D11" s="103"/>
      <c r="E11" s="103"/>
      <c r="F11" s="103"/>
      <c r="G11" s="103"/>
      <c r="H11" s="103"/>
      <c r="I11" s="104"/>
    </row>
    <row r="12" spans="1:9" ht="19.5" customHeight="1" x14ac:dyDescent="0.25">
      <c r="A12" s="99" t="s">
        <v>4</v>
      </c>
      <c r="B12" s="102" t="s">
        <v>139</v>
      </c>
      <c r="C12" s="103"/>
      <c r="D12" s="103"/>
      <c r="E12" s="103"/>
      <c r="F12" s="103"/>
      <c r="G12" s="103"/>
      <c r="H12" s="103"/>
      <c r="I12" s="104"/>
    </row>
    <row r="13" spans="1:9" ht="18.75" customHeight="1" x14ac:dyDescent="0.25">
      <c r="A13" s="100"/>
      <c r="B13" s="102" t="s">
        <v>140</v>
      </c>
      <c r="C13" s="103"/>
      <c r="D13" s="103"/>
      <c r="E13" s="103"/>
      <c r="F13" s="103"/>
      <c r="G13" s="103"/>
      <c r="H13" s="103"/>
      <c r="I13" s="104"/>
    </row>
    <row r="14" spans="1:9" ht="26.25" customHeight="1" x14ac:dyDescent="0.25">
      <c r="A14" s="100"/>
      <c r="B14" s="102" t="s">
        <v>141</v>
      </c>
      <c r="C14" s="103"/>
      <c r="D14" s="103"/>
      <c r="E14" s="103"/>
      <c r="F14" s="103"/>
      <c r="G14" s="103"/>
      <c r="H14" s="103"/>
      <c r="I14" s="104"/>
    </row>
    <row r="15" spans="1:9" ht="21.75" customHeight="1" x14ac:dyDescent="0.25">
      <c r="A15" s="100"/>
      <c r="B15" s="102" t="s">
        <v>142</v>
      </c>
      <c r="C15" s="103"/>
      <c r="D15" s="103"/>
      <c r="E15" s="103"/>
      <c r="F15" s="103"/>
      <c r="G15" s="103"/>
      <c r="H15" s="103"/>
      <c r="I15" s="104"/>
    </row>
    <row r="16" spans="1:9" ht="20.25" customHeight="1" x14ac:dyDescent="0.25">
      <c r="A16" s="100"/>
      <c r="B16" s="102" t="s">
        <v>143</v>
      </c>
      <c r="C16" s="103"/>
      <c r="D16" s="103"/>
      <c r="E16" s="103"/>
      <c r="F16" s="103"/>
      <c r="G16" s="103"/>
      <c r="H16" s="103"/>
      <c r="I16" s="104"/>
    </row>
    <row r="17" spans="1:9" ht="12.75" customHeight="1" x14ac:dyDescent="0.25">
      <c r="A17" s="100"/>
      <c r="B17" s="102" t="s">
        <v>144</v>
      </c>
      <c r="C17" s="103"/>
      <c r="D17" s="103"/>
      <c r="E17" s="103"/>
      <c r="F17" s="103"/>
      <c r="G17" s="103"/>
      <c r="H17" s="103"/>
      <c r="I17" s="104"/>
    </row>
    <row r="18" spans="1:9" ht="23.25" customHeight="1" x14ac:dyDescent="0.25">
      <c r="A18" s="100"/>
      <c r="B18" s="102" t="s">
        <v>145</v>
      </c>
      <c r="C18" s="103"/>
      <c r="D18" s="103"/>
      <c r="E18" s="103"/>
      <c r="F18" s="103"/>
      <c r="G18" s="103"/>
      <c r="H18" s="103"/>
      <c r="I18" s="104"/>
    </row>
    <row r="19" spans="1:9" x14ac:dyDescent="0.25">
      <c r="A19" s="101"/>
      <c r="B19" s="102" t="s">
        <v>146</v>
      </c>
      <c r="C19" s="103"/>
      <c r="D19" s="103"/>
      <c r="E19" s="103"/>
      <c r="F19" s="103"/>
      <c r="G19" s="103"/>
      <c r="H19" s="103"/>
      <c r="I19" s="104"/>
    </row>
    <row r="20" spans="1:9" ht="51.75" customHeight="1" x14ac:dyDescent="0.25">
      <c r="A20" s="30" t="s">
        <v>5</v>
      </c>
      <c r="B20" s="102" t="s">
        <v>105</v>
      </c>
      <c r="C20" s="103"/>
      <c r="D20" s="103"/>
      <c r="E20" s="103"/>
      <c r="F20" s="103"/>
      <c r="G20" s="103"/>
      <c r="H20" s="103"/>
      <c r="I20" s="104"/>
    </row>
    <row r="21" spans="1:9" x14ac:dyDescent="0.25">
      <c r="A21" s="108" t="s">
        <v>6</v>
      </c>
      <c r="B21" s="109" t="s">
        <v>100</v>
      </c>
      <c r="C21" s="111" t="s">
        <v>7</v>
      </c>
      <c r="D21" s="113" t="s">
        <v>8</v>
      </c>
      <c r="E21" s="95" t="s">
        <v>9</v>
      </c>
      <c r="F21" s="96"/>
      <c r="G21" s="96"/>
      <c r="H21" s="96"/>
      <c r="I21" s="97"/>
    </row>
    <row r="22" spans="1:9" ht="25.5" x14ac:dyDescent="0.25">
      <c r="A22" s="108"/>
      <c r="B22" s="110"/>
      <c r="C22" s="112"/>
      <c r="D22" s="114"/>
      <c r="E22" s="47" t="s">
        <v>10</v>
      </c>
      <c r="F22" s="47">
        <v>2025</v>
      </c>
      <c r="G22" s="47">
        <v>2026</v>
      </c>
      <c r="H22" s="47">
        <v>2027</v>
      </c>
      <c r="I22" s="48" t="s">
        <v>11</v>
      </c>
    </row>
    <row r="23" spans="1:9" ht="29.45" customHeight="1" x14ac:dyDescent="0.25">
      <c r="A23" s="108"/>
      <c r="B23" s="44">
        <v>1</v>
      </c>
      <c r="C23" s="105" t="s">
        <v>97</v>
      </c>
      <c r="D23" s="106"/>
      <c r="E23" s="106"/>
      <c r="F23" s="106"/>
      <c r="G23" s="106"/>
      <c r="H23" s="106"/>
      <c r="I23" s="107"/>
    </row>
    <row r="24" spans="1:9" ht="51.75" customHeight="1" x14ac:dyDescent="0.25">
      <c r="A24" s="108"/>
      <c r="B24" s="46" t="s">
        <v>101</v>
      </c>
      <c r="C24" s="30" t="s">
        <v>99</v>
      </c>
      <c r="D24" s="31">
        <v>98</v>
      </c>
      <c r="E24" s="32" t="s">
        <v>12</v>
      </c>
      <c r="F24" s="31">
        <v>99</v>
      </c>
      <c r="G24" s="31">
        <v>99</v>
      </c>
      <c r="H24" s="31">
        <v>99</v>
      </c>
      <c r="I24" s="31">
        <v>100</v>
      </c>
    </row>
    <row r="25" spans="1:9" ht="38.25" customHeight="1" x14ac:dyDescent="0.25">
      <c r="A25" s="108"/>
      <c r="B25" s="46" t="s">
        <v>102</v>
      </c>
      <c r="C25" s="41" t="s">
        <v>88</v>
      </c>
      <c r="D25" s="31">
        <v>75.099999999999994</v>
      </c>
      <c r="E25" s="32" t="s">
        <v>12</v>
      </c>
      <c r="F25" s="31">
        <v>85</v>
      </c>
      <c r="G25" s="31">
        <v>90</v>
      </c>
      <c r="H25" s="31">
        <v>95</v>
      </c>
      <c r="I25" s="31">
        <v>98</v>
      </c>
    </row>
    <row r="26" spans="1:9" ht="29.45" customHeight="1" x14ac:dyDescent="0.25">
      <c r="A26" s="108"/>
      <c r="B26" s="44">
        <v>2</v>
      </c>
      <c r="C26" s="105" t="s">
        <v>40</v>
      </c>
      <c r="D26" s="106"/>
      <c r="E26" s="106"/>
      <c r="F26" s="106"/>
      <c r="G26" s="106"/>
      <c r="H26" s="106"/>
      <c r="I26" s="107"/>
    </row>
    <row r="27" spans="1:9" ht="36.75" customHeight="1" x14ac:dyDescent="0.25">
      <c r="A27" s="108"/>
      <c r="B27" s="21" t="s">
        <v>103</v>
      </c>
      <c r="C27" s="30" t="s">
        <v>104</v>
      </c>
      <c r="D27" s="31">
        <v>100</v>
      </c>
      <c r="E27" s="32" t="s">
        <v>12</v>
      </c>
      <c r="F27" s="31">
        <v>100</v>
      </c>
      <c r="G27" s="31">
        <v>100</v>
      </c>
      <c r="H27" s="31">
        <v>100</v>
      </c>
      <c r="I27" s="31">
        <v>100</v>
      </c>
    </row>
    <row r="28" spans="1:9" ht="25.5" customHeight="1" x14ac:dyDescent="0.25">
      <c r="A28" s="108"/>
      <c r="B28" s="45">
        <v>3</v>
      </c>
      <c r="C28" s="118" t="s">
        <v>98</v>
      </c>
      <c r="D28" s="119"/>
      <c r="E28" s="119"/>
      <c r="F28" s="119"/>
      <c r="G28" s="119"/>
      <c r="H28" s="119"/>
      <c r="I28" s="120"/>
    </row>
    <row r="29" spans="1:9" ht="38.25" x14ac:dyDescent="0.25">
      <c r="A29" s="108"/>
      <c r="B29" s="21" t="s">
        <v>106</v>
      </c>
      <c r="C29" s="70" t="s">
        <v>128</v>
      </c>
      <c r="D29" s="71">
        <v>765</v>
      </c>
      <c r="E29" s="69" t="s">
        <v>12</v>
      </c>
      <c r="F29" s="71">
        <v>850.73925597393543</v>
      </c>
      <c r="G29" s="71">
        <v>882.06553158514225</v>
      </c>
      <c r="H29" s="71">
        <v>911.71677098643272</v>
      </c>
      <c r="I29" s="71">
        <v>1209.5599900579468</v>
      </c>
    </row>
    <row r="30" spans="1:9" ht="37.5" customHeight="1" x14ac:dyDescent="0.25">
      <c r="A30" s="98" t="s">
        <v>13</v>
      </c>
      <c r="B30" s="113" t="s">
        <v>14</v>
      </c>
      <c r="C30" s="113" t="s">
        <v>15</v>
      </c>
      <c r="D30" s="113" t="s">
        <v>16</v>
      </c>
      <c r="E30" s="95" t="s">
        <v>17</v>
      </c>
      <c r="F30" s="96"/>
      <c r="G30" s="96"/>
      <c r="H30" s="96"/>
      <c r="I30" s="97"/>
    </row>
    <row r="31" spans="1:9" ht="16.5" customHeight="1" x14ac:dyDescent="0.25">
      <c r="A31" s="98"/>
      <c r="B31" s="114"/>
      <c r="C31" s="114"/>
      <c r="D31" s="114"/>
      <c r="E31" s="47" t="s">
        <v>10</v>
      </c>
      <c r="F31" s="47">
        <v>2025</v>
      </c>
      <c r="G31" s="47">
        <v>2026</v>
      </c>
      <c r="H31" s="47">
        <v>2027</v>
      </c>
      <c r="I31" s="48" t="s">
        <v>18</v>
      </c>
    </row>
    <row r="32" spans="1:9" x14ac:dyDescent="0.25">
      <c r="A32" s="98"/>
      <c r="B32" s="93" t="s">
        <v>18</v>
      </c>
      <c r="C32" s="94"/>
      <c r="D32" s="49" t="s">
        <v>12</v>
      </c>
      <c r="E32" s="49" t="s">
        <v>12</v>
      </c>
      <c r="F32" s="50">
        <f>SUM(F33:F40)</f>
        <v>463769.66499999998</v>
      </c>
      <c r="G32" s="50">
        <f>SUM(G33:G40)</f>
        <v>406705.875</v>
      </c>
      <c r="H32" s="50">
        <f>SUM(H33:H40)</f>
        <v>391743.99500000005</v>
      </c>
      <c r="I32" s="50">
        <f t="shared" ref="I32:I40" si="0">SUM(F32:H32)</f>
        <v>1262219.5350000001</v>
      </c>
    </row>
    <row r="33" spans="1:10" ht="25.5" x14ac:dyDescent="0.25">
      <c r="A33" s="98"/>
      <c r="B33" s="32">
        <v>1</v>
      </c>
      <c r="C33" s="30" t="s">
        <v>41</v>
      </c>
      <c r="D33" s="33" t="s">
        <v>12</v>
      </c>
      <c r="E33" s="33" t="s">
        <v>12</v>
      </c>
      <c r="F33" s="26">
        <v>26431.75</v>
      </c>
      <c r="G33" s="26">
        <v>25217.919999999998</v>
      </c>
      <c r="H33" s="26">
        <f>'Паспорт 1_01'!H20</f>
        <v>11000</v>
      </c>
      <c r="I33" s="26">
        <f t="shared" si="0"/>
        <v>62649.67</v>
      </c>
      <c r="J33" s="10"/>
    </row>
    <row r="34" spans="1:10" ht="25.5" x14ac:dyDescent="0.25">
      <c r="A34" s="98"/>
      <c r="B34" s="32">
        <v>2</v>
      </c>
      <c r="C34" s="30" t="s">
        <v>42</v>
      </c>
      <c r="D34" s="33" t="s">
        <v>12</v>
      </c>
      <c r="E34" s="33" t="s">
        <v>12</v>
      </c>
      <c r="F34" s="26">
        <f>'Паспорт 2_01'!F27</f>
        <v>321551.59499999997</v>
      </c>
      <c r="G34" s="26">
        <f>'Паспорт 2_01'!G27</f>
        <v>292756.15499999997</v>
      </c>
      <c r="H34" s="26">
        <f>'Паспорт 2_01'!H27</f>
        <v>292040.35499999998</v>
      </c>
      <c r="I34" s="26">
        <f t="shared" si="0"/>
        <v>906348.10499999998</v>
      </c>
    </row>
    <row r="35" spans="1:10" ht="38.25" x14ac:dyDescent="0.25">
      <c r="A35" s="98"/>
      <c r="B35" s="32">
        <v>3</v>
      </c>
      <c r="C35" s="30" t="s">
        <v>107</v>
      </c>
      <c r="D35" s="33" t="s">
        <v>12</v>
      </c>
      <c r="E35" s="33" t="s">
        <v>12</v>
      </c>
      <c r="F35" s="26">
        <f>'Паспорт Процессн мер 2'!F21</f>
        <v>35133.090000000004</v>
      </c>
      <c r="G35" s="26">
        <f>'Паспорт Процессн мер 2'!G21</f>
        <v>35431.24</v>
      </c>
      <c r="H35" s="26">
        <f>'Паспорт Процессн мер 2'!H21</f>
        <v>35133.090000000004</v>
      </c>
      <c r="I35" s="26">
        <f t="shared" si="0"/>
        <v>105697.42000000001</v>
      </c>
    </row>
    <row r="36" spans="1:10" x14ac:dyDescent="0.25">
      <c r="A36" s="98"/>
      <c r="B36" s="32">
        <v>4</v>
      </c>
      <c r="C36" s="73" t="s">
        <v>43</v>
      </c>
      <c r="D36" s="33" t="s">
        <v>12</v>
      </c>
      <c r="E36" s="33"/>
      <c r="F36" s="26">
        <f>'Паспорт 2_03'!F20</f>
        <v>5318.92</v>
      </c>
      <c r="G36" s="26">
        <f>'Паспорт 2_03'!G20</f>
        <v>3666.46</v>
      </c>
      <c r="H36" s="26">
        <f>'Паспорт 2_03'!H20</f>
        <v>3886.45</v>
      </c>
      <c r="I36" s="26">
        <f t="shared" si="0"/>
        <v>12871.830000000002</v>
      </c>
    </row>
    <row r="37" spans="1:10" x14ac:dyDescent="0.25">
      <c r="A37" s="98"/>
      <c r="B37" s="32">
        <v>5</v>
      </c>
      <c r="C37" s="30" t="s">
        <v>44</v>
      </c>
      <c r="D37" s="33" t="s">
        <v>12</v>
      </c>
      <c r="E37" s="33" t="s">
        <v>12</v>
      </c>
      <c r="F37" s="26">
        <f>'Паспорт Процессн мер 4'!F20</f>
        <v>57627.3</v>
      </c>
      <c r="G37" s="26">
        <f>'Паспорт Процессн мер 4'!G20</f>
        <v>31877.09</v>
      </c>
      <c r="H37" s="26">
        <v>31877.09</v>
      </c>
      <c r="I37" s="26">
        <f t="shared" si="0"/>
        <v>121381.48</v>
      </c>
    </row>
    <row r="38" spans="1:10" ht="25.5" x14ac:dyDescent="0.25">
      <c r="A38" s="98"/>
      <c r="B38" s="32">
        <v>6</v>
      </c>
      <c r="C38" s="30" t="s">
        <v>45</v>
      </c>
      <c r="D38" s="33" t="s">
        <v>12</v>
      </c>
      <c r="E38" s="33" t="s">
        <v>12</v>
      </c>
      <c r="F38" s="26">
        <f>'Паспорт Процессн мер 5'!F23</f>
        <v>3275</v>
      </c>
      <c r="G38" s="26">
        <f>'Паспорт Процессн мер 5'!G23</f>
        <v>3275</v>
      </c>
      <c r="H38" s="26">
        <f>'Паспорт Процессн мер 5'!H23</f>
        <v>3275</v>
      </c>
      <c r="I38" s="26">
        <f t="shared" si="0"/>
        <v>9825</v>
      </c>
    </row>
    <row r="39" spans="1:10" ht="25.5" x14ac:dyDescent="0.25">
      <c r="A39" s="98"/>
      <c r="B39" s="32">
        <v>7</v>
      </c>
      <c r="C39" s="30" t="s">
        <v>46</v>
      </c>
      <c r="D39" s="33" t="s">
        <v>12</v>
      </c>
      <c r="E39" s="33" t="s">
        <v>12</v>
      </c>
      <c r="F39" s="26">
        <f>'Паспорт Процессн мер 6'!F19</f>
        <v>1350</v>
      </c>
      <c r="G39" s="26">
        <f>'Паспорт Процессн мер 6'!G19</f>
        <v>1400</v>
      </c>
      <c r="H39" s="26">
        <f>'Паспорт Процессн мер 6'!H19</f>
        <v>1450</v>
      </c>
      <c r="I39" s="26">
        <f t="shared" si="0"/>
        <v>4200</v>
      </c>
    </row>
    <row r="40" spans="1:10" ht="31.5" customHeight="1" x14ac:dyDescent="0.25">
      <c r="A40" s="98"/>
      <c r="B40" s="32">
        <v>8</v>
      </c>
      <c r="C40" s="30" t="s">
        <v>131</v>
      </c>
      <c r="D40" s="33" t="s">
        <v>12</v>
      </c>
      <c r="E40" s="33" t="s">
        <v>12</v>
      </c>
      <c r="F40" s="26">
        <f>'Паспорт Процессн мер 7'!F22</f>
        <v>13082.010000000002</v>
      </c>
      <c r="G40" s="26">
        <f>'Паспорт Процессн мер 7'!G22</f>
        <v>13082.010000000002</v>
      </c>
      <c r="H40" s="26">
        <f>'Паспорт Процессн мер 7'!H22</f>
        <v>13082.010000000002</v>
      </c>
      <c r="I40" s="26">
        <f t="shared" si="0"/>
        <v>39246.030000000006</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7" sqref="K17"/>
    </sheetView>
  </sheetViews>
  <sheetFormatPr defaultRowHeight="15.7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93" zoomScaleNormal="93" zoomScaleSheetLayoutView="130" workbookViewId="0">
      <selection activeCell="I30" sqref="I30"/>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21" t="s">
        <v>132</v>
      </c>
      <c r="G1" s="121"/>
      <c r="H1" s="121"/>
      <c r="I1" s="121"/>
    </row>
    <row r="2" spans="1:10" x14ac:dyDescent="0.25">
      <c r="F2" t="s">
        <v>21</v>
      </c>
    </row>
    <row r="3" spans="1:10" ht="19.5" customHeight="1" x14ac:dyDescent="0.25">
      <c r="F3" t="s">
        <v>38</v>
      </c>
    </row>
    <row r="6" spans="1:10" s="53" customFormat="1" x14ac:dyDescent="0.25">
      <c r="A6" s="86" t="s">
        <v>19</v>
      </c>
      <c r="B6" s="86"/>
      <c r="C6" s="86"/>
      <c r="D6" s="86"/>
      <c r="E6" s="86"/>
      <c r="F6" s="86"/>
      <c r="G6" s="86"/>
      <c r="H6" s="86"/>
      <c r="I6" s="86"/>
      <c r="J6" s="85"/>
    </row>
    <row r="7" spans="1:10" s="53" customFormat="1" x14ac:dyDescent="0.25">
      <c r="A7" s="86" t="s">
        <v>31</v>
      </c>
      <c r="B7" s="86"/>
      <c r="C7" s="86"/>
      <c r="D7" s="86"/>
      <c r="E7" s="86"/>
      <c r="F7" s="86"/>
      <c r="G7" s="86"/>
      <c r="H7" s="86"/>
      <c r="I7" s="86"/>
      <c r="J7" s="85"/>
    </row>
    <row r="8" spans="1:10" s="53" customFormat="1" x14ac:dyDescent="0.25">
      <c r="A8" s="86" t="s">
        <v>47</v>
      </c>
      <c r="B8" s="86"/>
      <c r="C8" s="86"/>
      <c r="D8" s="86"/>
      <c r="E8" s="86"/>
      <c r="F8" s="86"/>
      <c r="G8" s="86"/>
      <c r="H8" s="86"/>
      <c r="I8" s="86"/>
      <c r="J8" s="85"/>
    </row>
    <row r="9" spans="1:10" x14ac:dyDescent="0.25">
      <c r="A9" s="85"/>
      <c r="B9" s="85"/>
      <c r="C9" s="85"/>
      <c r="D9" s="85"/>
      <c r="E9" s="85"/>
      <c r="F9" s="85"/>
      <c r="G9" s="85"/>
      <c r="H9" s="85"/>
      <c r="I9" s="85"/>
      <c r="J9" s="85"/>
    </row>
    <row r="10" spans="1:10" x14ac:dyDescent="0.25">
      <c r="A10" s="1" t="s">
        <v>0</v>
      </c>
      <c r="B10" s="125" t="s">
        <v>1</v>
      </c>
      <c r="C10" s="125"/>
      <c r="D10" s="125"/>
      <c r="E10" s="125"/>
      <c r="F10" s="125"/>
      <c r="G10" s="125"/>
      <c r="H10" s="125"/>
      <c r="I10" s="125"/>
    </row>
    <row r="11" spans="1:10" ht="41.25" customHeight="1" x14ac:dyDescent="0.25">
      <c r="A11" s="84" t="s">
        <v>2</v>
      </c>
      <c r="B11" s="126" t="s">
        <v>96</v>
      </c>
      <c r="C11" s="126"/>
      <c r="D11" s="126"/>
      <c r="E11" s="126"/>
      <c r="F11" s="126"/>
      <c r="G11" s="126"/>
      <c r="H11" s="126"/>
      <c r="I11" s="126"/>
    </row>
    <row r="12" spans="1:10" ht="39.75" customHeight="1" x14ac:dyDescent="0.25">
      <c r="A12" s="84" t="s">
        <v>22</v>
      </c>
      <c r="B12" s="126" t="s">
        <v>108</v>
      </c>
      <c r="C12" s="126"/>
      <c r="D12" s="126"/>
      <c r="E12" s="126"/>
      <c r="F12" s="126"/>
      <c r="G12" s="126"/>
      <c r="H12" s="126"/>
      <c r="I12" s="126"/>
    </row>
    <row r="13" spans="1:10" ht="27" customHeight="1" x14ac:dyDescent="0.25">
      <c r="A13" s="84" t="s">
        <v>23</v>
      </c>
      <c r="B13" s="127" t="s">
        <v>39</v>
      </c>
      <c r="C13" s="127"/>
      <c r="D13" s="127"/>
      <c r="E13" s="127"/>
      <c r="F13" s="127"/>
      <c r="G13" s="127"/>
      <c r="H13" s="127"/>
      <c r="I13" s="127"/>
    </row>
    <row r="14" spans="1:10" x14ac:dyDescent="0.25">
      <c r="A14" s="122" t="s">
        <v>24</v>
      </c>
      <c r="B14" s="123" t="s">
        <v>14</v>
      </c>
      <c r="C14" s="124" t="s">
        <v>25</v>
      </c>
      <c r="D14" s="123" t="s">
        <v>16</v>
      </c>
      <c r="E14" s="128" t="s">
        <v>26</v>
      </c>
      <c r="F14" s="128"/>
      <c r="G14" s="128"/>
      <c r="H14" s="128"/>
      <c r="I14" s="128"/>
    </row>
    <row r="15" spans="1:10" x14ac:dyDescent="0.25">
      <c r="A15" s="122"/>
      <c r="B15" s="123"/>
      <c r="C15" s="124"/>
      <c r="D15" s="123"/>
      <c r="E15" s="2" t="s">
        <v>10</v>
      </c>
      <c r="F15" s="2">
        <v>2025</v>
      </c>
      <c r="G15" s="2">
        <v>2026</v>
      </c>
      <c r="H15" s="2">
        <v>2027</v>
      </c>
      <c r="I15" s="2" t="s">
        <v>18</v>
      </c>
    </row>
    <row r="16" spans="1:10" ht="38.25" x14ac:dyDescent="0.25">
      <c r="A16" s="122"/>
      <c r="B16" s="83" t="s">
        <v>27</v>
      </c>
      <c r="C16" s="84" t="s">
        <v>109</v>
      </c>
      <c r="D16" s="8" t="s">
        <v>12</v>
      </c>
      <c r="E16" s="8" t="s">
        <v>12</v>
      </c>
      <c r="F16" s="9">
        <v>1</v>
      </c>
      <c r="G16" s="9">
        <v>1</v>
      </c>
      <c r="H16" s="9">
        <v>0</v>
      </c>
      <c r="I16" s="9">
        <f>SUM(F16:H16)</f>
        <v>2</v>
      </c>
    </row>
    <row r="17" spans="1:10" ht="25.5" x14ac:dyDescent="0.25">
      <c r="A17" s="122"/>
      <c r="B17" s="83" t="s">
        <v>28</v>
      </c>
      <c r="C17" s="84" t="s">
        <v>110</v>
      </c>
      <c r="D17" s="8" t="s">
        <v>12</v>
      </c>
      <c r="E17" s="8" t="s">
        <v>12</v>
      </c>
      <c r="F17" s="56">
        <v>900</v>
      </c>
      <c r="G17" s="56">
        <v>800</v>
      </c>
      <c r="H17" s="56">
        <v>0</v>
      </c>
      <c r="I17" s="87">
        <v>1700</v>
      </c>
      <c r="J17" s="43"/>
    </row>
    <row r="18" spans="1:10" s="52" customFormat="1" ht="25.5" x14ac:dyDescent="0.25">
      <c r="A18" s="122" t="s">
        <v>13</v>
      </c>
      <c r="B18" s="123" t="s">
        <v>14</v>
      </c>
      <c r="C18" s="124" t="s">
        <v>29</v>
      </c>
      <c r="D18" s="123" t="s">
        <v>30</v>
      </c>
      <c r="E18" s="4" t="s">
        <v>17</v>
      </c>
      <c r="F18" s="4"/>
      <c r="G18" s="4"/>
      <c r="H18" s="4"/>
      <c r="I18" s="4"/>
    </row>
    <row r="19" spans="1:10" s="52" customFormat="1" x14ac:dyDescent="0.25">
      <c r="A19" s="122"/>
      <c r="B19" s="123"/>
      <c r="C19" s="124"/>
      <c r="D19" s="123"/>
      <c r="E19" s="2" t="s">
        <v>10</v>
      </c>
      <c r="F19" s="2">
        <v>2025</v>
      </c>
      <c r="G19" s="2">
        <v>2026</v>
      </c>
      <c r="H19" s="2">
        <v>2027</v>
      </c>
      <c r="I19" s="83" t="s">
        <v>18</v>
      </c>
    </row>
    <row r="20" spans="1:10" x14ac:dyDescent="0.25">
      <c r="A20" s="122"/>
      <c r="B20" s="2"/>
      <c r="C20" s="3" t="s">
        <v>18</v>
      </c>
      <c r="D20" s="8" t="s">
        <v>12</v>
      </c>
      <c r="E20" s="8" t="s">
        <v>12</v>
      </c>
      <c r="F20" s="8">
        <f>SUM(F21:F22)</f>
        <v>26431.75</v>
      </c>
      <c r="G20" s="8">
        <f>SUM(G21:G22)</f>
        <v>25217.919999999998</v>
      </c>
      <c r="H20" s="8">
        <f>SUM(H21:H22)</f>
        <v>11000</v>
      </c>
      <c r="I20" s="8">
        <f>F20+G20+H20</f>
        <v>62649.67</v>
      </c>
    </row>
    <row r="21" spans="1:10" ht="25.5" x14ac:dyDescent="0.25">
      <c r="A21" s="122"/>
      <c r="B21" s="83" t="s">
        <v>27</v>
      </c>
      <c r="C21" s="84" t="s">
        <v>48</v>
      </c>
      <c r="D21" s="8" t="s">
        <v>12</v>
      </c>
      <c r="E21" s="8" t="s">
        <v>12</v>
      </c>
      <c r="F21" s="8">
        <v>15431.75</v>
      </c>
      <c r="G21" s="18">
        <v>14217.92</v>
      </c>
      <c r="H21" s="8">
        <v>0</v>
      </c>
      <c r="I21" s="8" t="s">
        <v>12</v>
      </c>
    </row>
    <row r="22" spans="1:10" x14ac:dyDescent="0.25">
      <c r="A22" s="122"/>
      <c r="B22" s="83" t="s">
        <v>28</v>
      </c>
      <c r="C22" s="84" t="s">
        <v>111</v>
      </c>
      <c r="D22" s="8" t="s">
        <v>12</v>
      </c>
      <c r="E22" s="8" t="s">
        <v>12</v>
      </c>
      <c r="F22" s="8">
        <v>11000</v>
      </c>
      <c r="G22" s="8">
        <v>11000</v>
      </c>
      <c r="H22" s="8">
        <v>11000</v>
      </c>
      <c r="I22" s="8" t="s">
        <v>12</v>
      </c>
    </row>
  </sheetData>
  <mergeCells count="14">
    <mergeCell ref="F1:I1"/>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3" zoomScale="96" zoomScaleNormal="96" zoomScaleSheetLayoutView="130" workbookViewId="0">
      <selection activeCell="C43" sqref="C43"/>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20</v>
      </c>
    </row>
    <row r="2" spans="1:9" x14ac:dyDescent="0.25">
      <c r="F2" t="s">
        <v>21</v>
      </c>
    </row>
    <row r="3" spans="1:9" x14ac:dyDescent="0.25">
      <c r="F3" t="s">
        <v>38</v>
      </c>
    </row>
    <row r="6" spans="1:9" s="53" customFormat="1" x14ac:dyDescent="0.25">
      <c r="A6" s="86" t="s">
        <v>19</v>
      </c>
      <c r="B6" s="86"/>
      <c r="C6" s="86"/>
      <c r="D6" s="86"/>
      <c r="E6" s="86"/>
      <c r="F6" s="86"/>
      <c r="G6" s="86"/>
      <c r="H6" s="86"/>
      <c r="I6" s="86"/>
    </row>
    <row r="7" spans="1:9" s="53" customFormat="1" x14ac:dyDescent="0.25">
      <c r="A7" s="86" t="s">
        <v>33</v>
      </c>
      <c r="B7" s="86"/>
      <c r="C7" s="86"/>
      <c r="D7" s="86"/>
      <c r="E7" s="86"/>
      <c r="F7" s="86"/>
      <c r="G7" s="86"/>
      <c r="H7" s="86"/>
      <c r="I7" s="86"/>
    </row>
    <row r="8" spans="1:9" s="53" customFormat="1" x14ac:dyDescent="0.25">
      <c r="A8" s="86" t="s">
        <v>49</v>
      </c>
      <c r="B8" s="86"/>
      <c r="C8" s="86"/>
      <c r="D8" s="86"/>
      <c r="E8" s="86"/>
      <c r="F8" s="86"/>
      <c r="G8" s="86"/>
      <c r="H8" s="86"/>
      <c r="I8" s="86"/>
    </row>
    <row r="9" spans="1:9" x14ac:dyDescent="0.25">
      <c r="A9" s="85"/>
      <c r="B9" s="85"/>
      <c r="C9" s="85"/>
      <c r="D9" s="85"/>
      <c r="E9" s="85"/>
      <c r="F9" s="85"/>
      <c r="G9" s="85"/>
      <c r="H9" s="85"/>
      <c r="I9" s="85"/>
    </row>
    <row r="10" spans="1:9" x14ac:dyDescent="0.25">
      <c r="A10" s="1" t="s">
        <v>0</v>
      </c>
      <c r="B10" s="128" t="s">
        <v>1</v>
      </c>
      <c r="C10" s="128"/>
      <c r="D10" s="128"/>
      <c r="E10" s="128"/>
      <c r="F10" s="128"/>
      <c r="G10" s="128"/>
      <c r="H10" s="128"/>
      <c r="I10" s="128"/>
    </row>
    <row r="11" spans="1:9" ht="38.25" x14ac:dyDescent="0.25">
      <c r="A11" s="42" t="s">
        <v>2</v>
      </c>
      <c r="B11" s="130" t="s">
        <v>121</v>
      </c>
      <c r="C11" s="131"/>
      <c r="D11" s="131"/>
      <c r="E11" s="131"/>
      <c r="F11" s="131"/>
      <c r="G11" s="131"/>
      <c r="H11" s="131"/>
      <c r="I11" s="132"/>
    </row>
    <row r="12" spans="1:9" ht="90.75" customHeight="1" x14ac:dyDescent="0.25">
      <c r="A12" s="42" t="s">
        <v>112</v>
      </c>
      <c r="B12" s="133" t="s">
        <v>133</v>
      </c>
      <c r="C12" s="133"/>
      <c r="D12" s="133"/>
      <c r="E12" s="133"/>
      <c r="F12" s="133"/>
      <c r="G12" s="133"/>
      <c r="H12" s="133"/>
      <c r="I12" s="133"/>
    </row>
    <row r="13" spans="1:9" x14ac:dyDescent="0.25">
      <c r="A13" s="42" t="s">
        <v>23</v>
      </c>
      <c r="B13" s="134" t="s">
        <v>39</v>
      </c>
      <c r="C13" s="134"/>
      <c r="D13" s="134"/>
      <c r="E13" s="134"/>
      <c r="F13" s="134"/>
      <c r="G13" s="134"/>
      <c r="H13" s="134"/>
      <c r="I13" s="134"/>
    </row>
    <row r="14" spans="1:9" x14ac:dyDescent="0.25">
      <c r="A14" s="128" t="s">
        <v>24</v>
      </c>
      <c r="B14" s="135" t="s">
        <v>14</v>
      </c>
      <c r="C14" s="136" t="s">
        <v>25</v>
      </c>
      <c r="D14" s="135" t="s">
        <v>8</v>
      </c>
      <c r="E14" s="137" t="s">
        <v>26</v>
      </c>
      <c r="F14" s="137"/>
      <c r="G14" s="137"/>
      <c r="H14" s="137"/>
      <c r="I14" s="137"/>
    </row>
    <row r="15" spans="1:9" ht="64.5" x14ac:dyDescent="0.25">
      <c r="A15" s="128"/>
      <c r="B15" s="135"/>
      <c r="C15" s="136"/>
      <c r="D15" s="135"/>
      <c r="E15" s="51" t="s">
        <v>10</v>
      </c>
      <c r="F15" s="51">
        <v>2025</v>
      </c>
      <c r="G15" s="51">
        <v>2026</v>
      </c>
      <c r="H15" s="51">
        <v>2027</v>
      </c>
      <c r="I15" s="51" t="s">
        <v>34</v>
      </c>
    </row>
    <row r="16" spans="1:9" s="58" customFormat="1" ht="25.5" x14ac:dyDescent="0.25">
      <c r="A16" s="128"/>
      <c r="B16" s="54">
        <v>1</v>
      </c>
      <c r="C16" s="55" t="s">
        <v>80</v>
      </c>
      <c r="D16" s="56">
        <v>98950</v>
      </c>
      <c r="E16" s="57" t="s">
        <v>12</v>
      </c>
      <c r="F16" s="56">
        <v>120292</v>
      </c>
      <c r="G16" s="56">
        <v>120292</v>
      </c>
      <c r="H16" s="56">
        <v>120292</v>
      </c>
      <c r="I16" s="56">
        <v>120292</v>
      </c>
    </row>
    <row r="17" spans="1:9" s="58" customFormat="1" ht="38.25" x14ac:dyDescent="0.25">
      <c r="A17" s="128"/>
      <c r="B17" s="54">
        <v>2</v>
      </c>
      <c r="C17" s="55" t="s">
        <v>85</v>
      </c>
      <c r="D17" s="59">
        <v>25100.6</v>
      </c>
      <c r="E17" s="57" t="s">
        <v>12</v>
      </c>
      <c r="F17" s="59">
        <v>26393.8</v>
      </c>
      <c r="G17" s="59">
        <v>26393.8</v>
      </c>
      <c r="H17" s="59">
        <v>26393.8</v>
      </c>
      <c r="I17" s="59">
        <v>26393.8</v>
      </c>
    </row>
    <row r="18" spans="1:9" s="58" customFormat="1" ht="38.25" x14ac:dyDescent="0.25">
      <c r="A18" s="128"/>
      <c r="B18" s="54">
        <v>3</v>
      </c>
      <c r="C18" s="55" t="s">
        <v>114</v>
      </c>
      <c r="D18" s="56">
        <v>781</v>
      </c>
      <c r="E18" s="57" t="s">
        <v>12</v>
      </c>
      <c r="F18" s="56">
        <v>781</v>
      </c>
      <c r="G18" s="56">
        <v>781</v>
      </c>
      <c r="H18" s="56">
        <v>781</v>
      </c>
      <c r="I18" s="56">
        <v>781</v>
      </c>
    </row>
    <row r="19" spans="1:9" s="58" customFormat="1" ht="51" x14ac:dyDescent="0.25">
      <c r="A19" s="128"/>
      <c r="B19" s="54">
        <v>4</v>
      </c>
      <c r="C19" s="25" t="s">
        <v>115</v>
      </c>
      <c r="D19" s="56">
        <v>15</v>
      </c>
      <c r="E19" s="57" t="s">
        <v>12</v>
      </c>
      <c r="F19" s="56">
        <v>5</v>
      </c>
      <c r="G19" s="56">
        <v>5</v>
      </c>
      <c r="H19" s="56">
        <v>5</v>
      </c>
      <c r="I19" s="56">
        <v>5</v>
      </c>
    </row>
    <row r="20" spans="1:9" s="58" customFormat="1" ht="38.25" x14ac:dyDescent="0.25">
      <c r="A20" s="128"/>
      <c r="B20" s="54">
        <v>5</v>
      </c>
      <c r="C20" s="55" t="s">
        <v>116</v>
      </c>
      <c r="D20" s="56">
        <v>35</v>
      </c>
      <c r="E20" s="57" t="s">
        <v>12</v>
      </c>
      <c r="F20" s="56">
        <v>35</v>
      </c>
      <c r="G20" s="56">
        <v>35</v>
      </c>
      <c r="H20" s="56">
        <v>35</v>
      </c>
      <c r="I20" s="56">
        <v>35</v>
      </c>
    </row>
    <row r="21" spans="1:9" s="58" customFormat="1" ht="63.75" x14ac:dyDescent="0.25">
      <c r="A21" s="128"/>
      <c r="B21" s="54">
        <v>6</v>
      </c>
      <c r="C21" s="82" t="s">
        <v>117</v>
      </c>
      <c r="D21" s="80">
        <v>13</v>
      </c>
      <c r="E21" s="81" t="s">
        <v>12</v>
      </c>
      <c r="F21" s="80">
        <v>7</v>
      </c>
      <c r="G21" s="80">
        <v>7</v>
      </c>
      <c r="H21" s="80">
        <v>7</v>
      </c>
      <c r="I21" s="80">
        <v>7</v>
      </c>
    </row>
    <row r="22" spans="1:9" s="58" customFormat="1" ht="26.25" x14ac:dyDescent="0.25">
      <c r="A22" s="128"/>
      <c r="B22" s="54">
        <v>7</v>
      </c>
      <c r="C22" s="61" t="s">
        <v>118</v>
      </c>
      <c r="D22" s="80">
        <v>200</v>
      </c>
      <c r="E22" s="81" t="s">
        <v>12</v>
      </c>
      <c r="F22" s="80">
        <v>0</v>
      </c>
      <c r="G22" s="80">
        <v>200</v>
      </c>
      <c r="H22" s="80">
        <v>0</v>
      </c>
      <c r="I22" s="80">
        <v>200</v>
      </c>
    </row>
    <row r="23" spans="1:9" s="58" customFormat="1" ht="38.25" x14ac:dyDescent="0.25">
      <c r="A23" s="128"/>
      <c r="B23" s="54">
        <v>8</v>
      </c>
      <c r="C23" s="55" t="s">
        <v>119</v>
      </c>
      <c r="D23" s="56">
        <v>42</v>
      </c>
      <c r="E23" s="57" t="s">
        <v>12</v>
      </c>
      <c r="F23" s="56">
        <v>44</v>
      </c>
      <c r="G23" s="56">
        <v>44</v>
      </c>
      <c r="H23" s="56">
        <v>44</v>
      </c>
      <c r="I23" s="56">
        <v>44</v>
      </c>
    </row>
    <row r="24" spans="1:9" s="58" customFormat="1" ht="25.5" x14ac:dyDescent="0.25">
      <c r="A24" s="128"/>
      <c r="B24" s="54">
        <v>9</v>
      </c>
      <c r="C24" s="55" t="s">
        <v>120</v>
      </c>
      <c r="D24" s="56">
        <v>4</v>
      </c>
      <c r="E24" s="57" t="s">
        <v>12</v>
      </c>
      <c r="F24" s="56">
        <v>4</v>
      </c>
      <c r="G24" s="56">
        <v>4</v>
      </c>
      <c r="H24" s="56">
        <v>4</v>
      </c>
      <c r="I24" s="56">
        <v>4</v>
      </c>
    </row>
    <row r="25" spans="1:9" s="58" customFormat="1" ht="25.5" x14ac:dyDescent="0.25">
      <c r="A25" s="129" t="s">
        <v>13</v>
      </c>
      <c r="B25" s="138" t="s">
        <v>14</v>
      </c>
      <c r="C25" s="139" t="s">
        <v>29</v>
      </c>
      <c r="D25" s="138" t="s">
        <v>30</v>
      </c>
      <c r="E25" s="63" t="s">
        <v>17</v>
      </c>
      <c r="F25" s="63"/>
      <c r="G25" s="63"/>
      <c r="H25" s="63"/>
      <c r="I25" s="63"/>
    </row>
    <row r="26" spans="1:9" s="58" customFormat="1" x14ac:dyDescent="0.25">
      <c r="A26" s="129"/>
      <c r="B26" s="138"/>
      <c r="C26" s="139"/>
      <c r="D26" s="138"/>
      <c r="E26" s="64" t="s">
        <v>10</v>
      </c>
      <c r="F26" s="64">
        <v>2025</v>
      </c>
      <c r="G26" s="64">
        <v>2026</v>
      </c>
      <c r="H26" s="64">
        <v>2027</v>
      </c>
      <c r="I26" s="65" t="s">
        <v>18</v>
      </c>
    </row>
    <row r="27" spans="1:9" s="58" customFormat="1" x14ac:dyDescent="0.25">
      <c r="A27" s="129"/>
      <c r="B27" s="64"/>
      <c r="C27" s="67" t="s">
        <v>18</v>
      </c>
      <c r="D27" s="68" t="s">
        <v>12</v>
      </c>
      <c r="E27" s="68" t="s">
        <v>12</v>
      </c>
      <c r="F27" s="68">
        <f>SUM(F28:F36)</f>
        <v>321551.59499999997</v>
      </c>
      <c r="G27" s="68">
        <f>SUM(G28:G36)</f>
        <v>292756.15499999997</v>
      </c>
      <c r="H27" s="68">
        <f>SUM(H28:H36)</f>
        <v>292040.35499999998</v>
      </c>
      <c r="I27" s="68">
        <f>H27*10</f>
        <v>2920403.55</v>
      </c>
    </row>
    <row r="28" spans="1:9" s="58" customFormat="1" ht="25.5" x14ac:dyDescent="0.25">
      <c r="A28" s="129"/>
      <c r="B28" s="66">
        <v>1</v>
      </c>
      <c r="C28" s="25" t="s">
        <v>79</v>
      </c>
      <c r="D28" s="57" t="s">
        <v>12</v>
      </c>
      <c r="E28" s="57" t="s">
        <v>12</v>
      </c>
      <c r="F28" s="19">
        <v>107374.58500000001</v>
      </c>
      <c r="G28" s="19">
        <v>107374.58500000001</v>
      </c>
      <c r="H28" s="19">
        <v>107374.58500000001</v>
      </c>
      <c r="I28" s="57">
        <f t="shared" ref="I28:I36" si="0">SUM(F28:H28)</f>
        <v>322123.755</v>
      </c>
    </row>
    <row r="29" spans="1:9" s="58" customFormat="1" ht="38.25" x14ac:dyDescent="0.25">
      <c r="A29" s="129"/>
      <c r="B29" s="66">
        <v>2</v>
      </c>
      <c r="C29" s="60" t="s">
        <v>81</v>
      </c>
      <c r="D29" s="57" t="s">
        <v>12</v>
      </c>
      <c r="E29" s="57" t="s">
        <v>12</v>
      </c>
      <c r="F29" s="19">
        <v>149549.81</v>
      </c>
      <c r="G29" s="19">
        <v>149549.81</v>
      </c>
      <c r="H29" s="19">
        <v>149549.81</v>
      </c>
      <c r="I29" s="57">
        <f t="shared" si="0"/>
        <v>448649.43</v>
      </c>
    </row>
    <row r="30" spans="1:9" s="58" customFormat="1" ht="51" x14ac:dyDescent="0.25">
      <c r="A30" s="129"/>
      <c r="B30" s="72">
        <v>3</v>
      </c>
      <c r="C30" s="38" t="str">
        <f>$C$19</f>
        <v>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шт.</v>
      </c>
      <c r="D30" s="79" t="s">
        <v>12</v>
      </c>
      <c r="E30" s="79" t="s">
        <v>12</v>
      </c>
      <c r="F30" s="26">
        <v>46652.480000000003</v>
      </c>
      <c r="G30" s="26">
        <v>17141.240000000002</v>
      </c>
      <c r="H30" s="74">
        <v>17141.240000000002</v>
      </c>
      <c r="I30" s="57">
        <f t="shared" si="0"/>
        <v>80934.960000000006</v>
      </c>
    </row>
    <row r="31" spans="1:9" s="58" customFormat="1" ht="38.25" x14ac:dyDescent="0.25">
      <c r="A31" s="129"/>
      <c r="B31" s="66">
        <v>4</v>
      </c>
      <c r="C31" s="25" t="s">
        <v>83</v>
      </c>
      <c r="D31" s="57" t="s">
        <v>12</v>
      </c>
      <c r="E31" s="57" t="s">
        <v>12</v>
      </c>
      <c r="F31" s="19">
        <v>11000</v>
      </c>
      <c r="G31" s="19">
        <v>11000</v>
      </c>
      <c r="H31" s="19">
        <v>11000</v>
      </c>
      <c r="I31" s="57">
        <f t="shared" si="0"/>
        <v>33000</v>
      </c>
    </row>
    <row r="32" spans="1:9" s="58" customFormat="1" ht="25.5" x14ac:dyDescent="0.25">
      <c r="A32" s="129"/>
      <c r="B32" s="66">
        <v>5</v>
      </c>
      <c r="C32" s="25" t="s">
        <v>84</v>
      </c>
      <c r="D32" s="57" t="s">
        <v>12</v>
      </c>
      <c r="E32" s="57" t="s">
        <v>12</v>
      </c>
      <c r="F32" s="19">
        <v>500</v>
      </c>
      <c r="G32" s="19">
        <v>500</v>
      </c>
      <c r="H32" s="19">
        <v>500</v>
      </c>
      <c r="I32" s="57">
        <f t="shared" si="0"/>
        <v>1500</v>
      </c>
    </row>
    <row r="33" spans="1:9" s="58" customFormat="1" ht="63.75" x14ac:dyDescent="0.25">
      <c r="A33" s="129"/>
      <c r="B33" s="66">
        <v>6</v>
      </c>
      <c r="C33" s="60" t="s">
        <v>113</v>
      </c>
      <c r="D33" s="57" t="s">
        <v>12</v>
      </c>
      <c r="E33" s="57" t="s">
        <v>12</v>
      </c>
      <c r="F33" s="19">
        <v>1700</v>
      </c>
      <c r="G33" s="19">
        <v>1700</v>
      </c>
      <c r="H33" s="19">
        <v>1700</v>
      </c>
      <c r="I33" s="57">
        <f t="shared" si="0"/>
        <v>5100</v>
      </c>
    </row>
    <row r="34" spans="1:9" s="58" customFormat="1" ht="25.5" x14ac:dyDescent="0.25">
      <c r="A34" s="129"/>
      <c r="B34" s="66">
        <v>7</v>
      </c>
      <c r="C34" s="60" t="s">
        <v>91</v>
      </c>
      <c r="D34" s="57" t="s">
        <v>12</v>
      </c>
      <c r="E34" s="57" t="s">
        <v>12</v>
      </c>
      <c r="F34" s="62">
        <v>0</v>
      </c>
      <c r="G34" s="62">
        <v>715.8</v>
      </c>
      <c r="H34" s="62">
        <v>0</v>
      </c>
      <c r="I34" s="57">
        <f t="shared" si="0"/>
        <v>715.8</v>
      </c>
    </row>
    <row r="35" spans="1:9" s="58" customFormat="1" ht="38.25" x14ac:dyDescent="0.25">
      <c r="A35" s="129"/>
      <c r="B35" s="66">
        <v>8</v>
      </c>
      <c r="C35" s="25" t="s">
        <v>82</v>
      </c>
      <c r="D35" s="57" t="s">
        <v>12</v>
      </c>
      <c r="E35" s="57" t="s">
        <v>12</v>
      </c>
      <c r="F35" s="19">
        <v>600</v>
      </c>
      <c r="G35" s="19">
        <v>600</v>
      </c>
      <c r="H35" s="19">
        <v>600</v>
      </c>
      <c r="I35" s="57">
        <f t="shared" si="0"/>
        <v>1800</v>
      </c>
    </row>
    <row r="36" spans="1:9" s="58" customFormat="1" x14ac:dyDescent="0.25">
      <c r="A36" s="129"/>
      <c r="B36" s="66">
        <v>9</v>
      </c>
      <c r="C36" s="25" t="s">
        <v>50</v>
      </c>
      <c r="D36" s="57" t="s">
        <v>12</v>
      </c>
      <c r="E36" s="57" t="s">
        <v>12</v>
      </c>
      <c r="F36" s="19">
        <f>4070.72+60+44</f>
        <v>4174.7199999999993</v>
      </c>
      <c r="G36" s="19">
        <v>4174.72</v>
      </c>
      <c r="H36" s="19">
        <v>4174.72</v>
      </c>
      <c r="I36" s="57">
        <f t="shared" si="0"/>
        <v>12524.16</v>
      </c>
    </row>
  </sheetData>
  <mergeCells count="13">
    <mergeCell ref="A25:A36"/>
    <mergeCell ref="A14:A24"/>
    <mergeCell ref="B10:I10"/>
    <mergeCell ref="B11:I11"/>
    <mergeCell ref="B12:I12"/>
    <mergeCell ref="B13:I13"/>
    <mergeCell ref="B14:B15"/>
    <mergeCell ref="C14:C15"/>
    <mergeCell ref="D14:D15"/>
    <mergeCell ref="E14:I14"/>
    <mergeCell ref="B25:B26"/>
    <mergeCell ref="C25:C26"/>
    <mergeCell ref="D25:D26"/>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10" zoomScaleNormal="100" zoomScaleSheetLayoutView="130" workbookViewId="0">
      <selection activeCell="L13" sqref="L13"/>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20</v>
      </c>
    </row>
    <row r="2" spans="1:9" x14ac:dyDescent="0.25">
      <c r="F2" t="s">
        <v>21</v>
      </c>
    </row>
    <row r="3" spans="1:9" x14ac:dyDescent="0.25">
      <c r="F3" t="s">
        <v>38</v>
      </c>
    </row>
    <row r="6" spans="1:9" x14ac:dyDescent="0.25">
      <c r="A6" s="5" t="s">
        <v>19</v>
      </c>
      <c r="B6" s="5"/>
      <c r="C6" s="5"/>
      <c r="D6" s="5"/>
      <c r="E6" s="5"/>
      <c r="F6" s="5"/>
      <c r="G6" s="5"/>
      <c r="H6" s="5"/>
      <c r="I6" s="5"/>
    </row>
    <row r="7" spans="1:9" x14ac:dyDescent="0.25">
      <c r="A7" s="5" t="s">
        <v>33</v>
      </c>
      <c r="B7" s="5"/>
      <c r="C7" s="5"/>
      <c r="D7" s="5"/>
      <c r="E7" s="5"/>
      <c r="F7" s="5"/>
      <c r="G7" s="5"/>
      <c r="H7" s="5"/>
      <c r="I7" s="5"/>
    </row>
    <row r="8" spans="1:9" x14ac:dyDescent="0.25">
      <c r="A8" s="5" t="s">
        <v>51</v>
      </c>
      <c r="B8" s="5"/>
      <c r="C8" s="5"/>
      <c r="D8" s="5"/>
      <c r="E8" s="5"/>
      <c r="F8" s="5"/>
      <c r="G8" s="5"/>
      <c r="H8" s="5"/>
      <c r="I8" s="5"/>
    </row>
    <row r="10" spans="1:9" x14ac:dyDescent="0.25">
      <c r="A10" s="1" t="s">
        <v>0</v>
      </c>
      <c r="B10" s="148" t="s">
        <v>1</v>
      </c>
      <c r="C10" s="148"/>
      <c r="D10" s="148"/>
      <c r="E10" s="148"/>
      <c r="F10" s="148"/>
      <c r="G10" s="148"/>
      <c r="H10" s="148"/>
      <c r="I10" s="148"/>
    </row>
    <row r="11" spans="1:9" ht="33" customHeight="1" x14ac:dyDescent="0.25">
      <c r="A11" s="7" t="s">
        <v>2</v>
      </c>
      <c r="B11" s="148" t="s">
        <v>52</v>
      </c>
      <c r="C11" s="148"/>
      <c r="D11" s="148"/>
      <c r="E11" s="148"/>
      <c r="F11" s="148"/>
      <c r="G11" s="148"/>
      <c r="H11" s="148"/>
      <c r="I11" s="148"/>
    </row>
    <row r="12" spans="1:9" ht="30" customHeight="1" x14ac:dyDescent="0.25">
      <c r="A12" s="7" t="s">
        <v>22</v>
      </c>
      <c r="B12" s="148" t="s">
        <v>93</v>
      </c>
      <c r="C12" s="148"/>
      <c r="D12" s="148"/>
      <c r="E12" s="148"/>
      <c r="F12" s="148"/>
      <c r="G12" s="148"/>
      <c r="H12" s="148"/>
      <c r="I12" s="148"/>
    </row>
    <row r="13" spans="1:9" ht="48.6" customHeight="1" x14ac:dyDescent="0.25">
      <c r="A13" s="7" t="s">
        <v>23</v>
      </c>
      <c r="B13" s="133" t="s">
        <v>134</v>
      </c>
      <c r="C13" s="133"/>
      <c r="D13" s="133"/>
      <c r="E13" s="133"/>
      <c r="F13" s="133"/>
      <c r="G13" s="133"/>
      <c r="H13" s="133"/>
      <c r="I13" s="133"/>
    </row>
    <row r="14" spans="1:9" x14ac:dyDescent="0.25">
      <c r="A14" s="143" t="s">
        <v>24</v>
      </c>
      <c r="B14" s="123" t="s">
        <v>14</v>
      </c>
      <c r="C14" s="124" t="s">
        <v>25</v>
      </c>
      <c r="D14" s="123" t="s">
        <v>8</v>
      </c>
      <c r="E14" s="128" t="s">
        <v>26</v>
      </c>
      <c r="F14" s="128"/>
      <c r="G14" s="128"/>
      <c r="H14" s="128"/>
      <c r="I14" s="128"/>
    </row>
    <row r="15" spans="1:9" ht="64.5" x14ac:dyDescent="0.25">
      <c r="A15" s="144"/>
      <c r="B15" s="123"/>
      <c r="C15" s="124"/>
      <c r="D15" s="123"/>
      <c r="E15" s="23" t="s">
        <v>10</v>
      </c>
      <c r="F15" s="23">
        <v>2025</v>
      </c>
      <c r="G15" s="23">
        <v>2026</v>
      </c>
      <c r="H15" s="23">
        <v>2027</v>
      </c>
      <c r="I15" s="2" t="s">
        <v>34</v>
      </c>
    </row>
    <row r="16" spans="1:9" ht="51" x14ac:dyDescent="0.25">
      <c r="A16" s="144"/>
      <c r="B16" s="6" t="s">
        <v>27</v>
      </c>
      <c r="C16" s="12" t="s">
        <v>53</v>
      </c>
      <c r="D16" s="16">
        <v>823993.1</v>
      </c>
      <c r="E16" s="8" t="s">
        <v>12</v>
      </c>
      <c r="F16" s="16">
        <v>823993.1</v>
      </c>
      <c r="G16" s="16">
        <v>823993.1</v>
      </c>
      <c r="H16" s="16">
        <v>823993.1</v>
      </c>
      <c r="I16" s="16">
        <v>823993.1</v>
      </c>
    </row>
    <row r="17" spans="1:9" ht="51" x14ac:dyDescent="0.25">
      <c r="A17" s="144"/>
      <c r="B17" s="6" t="s">
        <v>28</v>
      </c>
      <c r="C17" s="12" t="s">
        <v>54</v>
      </c>
      <c r="D17" s="9">
        <v>3</v>
      </c>
      <c r="E17" s="8" t="s">
        <v>12</v>
      </c>
      <c r="F17" s="9">
        <v>3</v>
      </c>
      <c r="G17" s="9">
        <v>3</v>
      </c>
      <c r="H17" s="9">
        <v>3</v>
      </c>
      <c r="I17" s="9">
        <v>3</v>
      </c>
    </row>
    <row r="18" spans="1:9" ht="76.5" x14ac:dyDescent="0.25">
      <c r="A18" s="145"/>
      <c r="B18" s="75">
        <v>3</v>
      </c>
      <c r="C18" s="76" t="s">
        <v>129</v>
      </c>
      <c r="D18" s="9">
        <v>1</v>
      </c>
      <c r="E18" s="8" t="s">
        <v>12</v>
      </c>
      <c r="F18" s="9">
        <v>1</v>
      </c>
      <c r="G18" s="9">
        <v>1</v>
      </c>
      <c r="H18" s="9">
        <v>1</v>
      </c>
      <c r="I18" s="9">
        <v>1</v>
      </c>
    </row>
    <row r="19" spans="1:9" ht="26.45" customHeight="1" x14ac:dyDescent="0.25">
      <c r="A19" s="140" t="s">
        <v>13</v>
      </c>
      <c r="B19" s="123" t="s">
        <v>14</v>
      </c>
      <c r="C19" s="146" t="s">
        <v>29</v>
      </c>
      <c r="D19" s="123" t="s">
        <v>30</v>
      </c>
      <c r="E19" s="4" t="s">
        <v>17</v>
      </c>
      <c r="F19" s="4"/>
      <c r="G19" s="4"/>
      <c r="H19" s="4"/>
      <c r="I19" s="4"/>
    </row>
    <row r="20" spans="1:9" x14ac:dyDescent="0.25">
      <c r="A20" s="141"/>
      <c r="B20" s="123"/>
      <c r="C20" s="147"/>
      <c r="D20" s="123"/>
      <c r="E20" s="2" t="s">
        <v>10</v>
      </c>
      <c r="F20" s="2">
        <v>2025</v>
      </c>
      <c r="G20" s="2">
        <v>2026</v>
      </c>
      <c r="H20" s="2">
        <v>2027</v>
      </c>
      <c r="I20" s="6" t="s">
        <v>18</v>
      </c>
    </row>
    <row r="21" spans="1:9" x14ac:dyDescent="0.25">
      <c r="A21" s="141"/>
      <c r="B21" s="2"/>
      <c r="C21" s="3" t="s">
        <v>18</v>
      </c>
      <c r="D21" s="8" t="s">
        <v>12</v>
      </c>
      <c r="E21" s="8" t="s">
        <v>12</v>
      </c>
      <c r="F21" s="8">
        <f>SUM(F22:F24)</f>
        <v>35133.090000000004</v>
      </c>
      <c r="G21" s="8">
        <f t="shared" ref="G21:I21" si="0">SUM(G22:G24)</f>
        <v>35431.24</v>
      </c>
      <c r="H21" s="8">
        <f t="shared" si="0"/>
        <v>35133.090000000004</v>
      </c>
      <c r="I21" s="8">
        <f t="shared" si="0"/>
        <v>105697.42</v>
      </c>
    </row>
    <row r="22" spans="1:9" ht="36" x14ac:dyDescent="0.25">
      <c r="A22" s="141"/>
      <c r="B22" s="6" t="s">
        <v>27</v>
      </c>
      <c r="C22" s="40" t="s">
        <v>55</v>
      </c>
      <c r="D22" s="8" t="s">
        <v>12</v>
      </c>
      <c r="E22" s="8" t="s">
        <v>12</v>
      </c>
      <c r="F22" s="8">
        <v>19072.79</v>
      </c>
      <c r="G22" s="8">
        <v>19072.79</v>
      </c>
      <c r="H22" s="8">
        <v>19072.79</v>
      </c>
      <c r="I22" s="8">
        <f t="shared" ref="I22:I23" si="1">SUM(F22:H22)</f>
        <v>57218.37</v>
      </c>
    </row>
    <row r="23" spans="1:9" ht="36" x14ac:dyDescent="0.25">
      <c r="A23" s="141"/>
      <c r="B23" s="6" t="s">
        <v>28</v>
      </c>
      <c r="C23" s="40" t="s">
        <v>56</v>
      </c>
      <c r="D23" s="8" t="s">
        <v>12</v>
      </c>
      <c r="E23" s="8" t="s">
        <v>12</v>
      </c>
      <c r="F23" s="8">
        <v>16020</v>
      </c>
      <c r="G23" s="8">
        <v>16020</v>
      </c>
      <c r="H23" s="8">
        <v>16020</v>
      </c>
      <c r="I23" s="8">
        <f t="shared" si="1"/>
        <v>48060</v>
      </c>
    </row>
    <row r="24" spans="1:9" ht="76.5" x14ac:dyDescent="0.25">
      <c r="A24" s="142"/>
      <c r="B24" s="78">
        <v>3</v>
      </c>
      <c r="C24" s="77" t="s">
        <v>129</v>
      </c>
      <c r="D24" s="8" t="s">
        <v>12</v>
      </c>
      <c r="E24" s="8" t="s">
        <v>12</v>
      </c>
      <c r="F24" s="78">
        <v>40.299999999999997</v>
      </c>
      <c r="G24" s="78">
        <v>338.45</v>
      </c>
      <c r="H24" s="78">
        <v>40.299999999999997</v>
      </c>
      <c r="I24" s="78">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93" zoomScaleNormal="93" zoomScaleSheetLayoutView="130" workbookViewId="0">
      <selection activeCell="I17" sqref="I17"/>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20</v>
      </c>
    </row>
    <row r="2" spans="1:9" x14ac:dyDescent="0.25">
      <c r="F2" t="s">
        <v>21</v>
      </c>
    </row>
    <row r="3" spans="1:9" x14ac:dyDescent="0.25">
      <c r="F3" t="s">
        <v>38</v>
      </c>
    </row>
    <row r="6" spans="1:9" x14ac:dyDescent="0.25">
      <c r="A6" s="5" t="s">
        <v>19</v>
      </c>
      <c r="B6" s="5"/>
      <c r="C6" s="5"/>
      <c r="D6" s="5"/>
      <c r="E6" s="5"/>
      <c r="F6" s="5"/>
      <c r="G6" s="5"/>
      <c r="H6" s="5"/>
      <c r="I6" s="5"/>
    </row>
    <row r="7" spans="1:9" x14ac:dyDescent="0.25">
      <c r="A7" s="5" t="s">
        <v>33</v>
      </c>
      <c r="B7" s="5"/>
      <c r="C7" s="5"/>
      <c r="D7" s="5"/>
      <c r="E7" s="5"/>
      <c r="F7" s="5"/>
      <c r="G7" s="5"/>
      <c r="H7" s="5"/>
      <c r="I7" s="5"/>
    </row>
    <row r="8" spans="1:9" x14ac:dyDescent="0.25">
      <c r="A8" s="5" t="s">
        <v>57</v>
      </c>
      <c r="B8" s="5"/>
      <c r="C8" s="5"/>
      <c r="D8" s="5"/>
      <c r="E8" s="5"/>
      <c r="F8" s="5"/>
      <c r="G8" s="5"/>
      <c r="H8" s="5"/>
      <c r="I8" s="5"/>
    </row>
    <row r="10" spans="1:9" x14ac:dyDescent="0.25">
      <c r="A10" s="1" t="s">
        <v>0</v>
      </c>
      <c r="B10" s="148" t="s">
        <v>1</v>
      </c>
      <c r="C10" s="148"/>
      <c r="D10" s="148"/>
      <c r="E10" s="148"/>
      <c r="F10" s="148"/>
      <c r="G10" s="148"/>
      <c r="H10" s="148"/>
      <c r="I10" s="148"/>
    </row>
    <row r="11" spans="1:9" ht="32.25" customHeight="1" x14ac:dyDescent="0.25">
      <c r="A11" s="84" t="s">
        <v>2</v>
      </c>
      <c r="B11" s="149" t="s">
        <v>96</v>
      </c>
      <c r="C11" s="149"/>
      <c r="D11" s="149"/>
      <c r="E11" s="149"/>
      <c r="F11" s="149"/>
      <c r="G11" s="149"/>
      <c r="H11" s="149"/>
      <c r="I11" s="149"/>
    </row>
    <row r="12" spans="1:9" ht="29.25" customHeight="1" x14ac:dyDescent="0.25">
      <c r="A12" s="84" t="s">
        <v>112</v>
      </c>
      <c r="B12" s="133" t="s">
        <v>122</v>
      </c>
      <c r="C12" s="133"/>
      <c r="D12" s="133"/>
      <c r="E12" s="133"/>
      <c r="F12" s="133"/>
      <c r="G12" s="133"/>
      <c r="H12" s="133"/>
      <c r="I12" s="133"/>
    </row>
    <row r="13" spans="1:9" ht="25.5" customHeight="1" x14ac:dyDescent="0.25">
      <c r="A13" s="84" t="s">
        <v>23</v>
      </c>
      <c r="B13" s="134" t="s">
        <v>123</v>
      </c>
      <c r="C13" s="134"/>
      <c r="D13" s="134"/>
      <c r="E13" s="134"/>
      <c r="F13" s="134"/>
      <c r="G13" s="134"/>
      <c r="H13" s="134"/>
      <c r="I13" s="134"/>
    </row>
    <row r="14" spans="1:9" x14ac:dyDescent="0.25">
      <c r="A14" s="122" t="s">
        <v>24</v>
      </c>
      <c r="B14" s="123" t="s">
        <v>14</v>
      </c>
      <c r="C14" s="124" t="s">
        <v>25</v>
      </c>
      <c r="D14" s="123" t="s">
        <v>8</v>
      </c>
      <c r="E14" s="128" t="s">
        <v>26</v>
      </c>
      <c r="F14" s="128"/>
      <c r="G14" s="128"/>
      <c r="H14" s="128"/>
      <c r="I14" s="128"/>
    </row>
    <row r="15" spans="1:9" ht="64.5" x14ac:dyDescent="0.25">
      <c r="A15" s="122"/>
      <c r="B15" s="123"/>
      <c r="C15" s="124"/>
      <c r="D15" s="123"/>
      <c r="E15" s="2" t="s">
        <v>10</v>
      </c>
      <c r="F15" s="2">
        <v>2025</v>
      </c>
      <c r="G15" s="2">
        <v>2026</v>
      </c>
      <c r="H15" s="2">
        <v>2027</v>
      </c>
      <c r="I15" s="2" t="s">
        <v>34</v>
      </c>
    </row>
    <row r="16" spans="1:9" ht="38.25" x14ac:dyDescent="0.25">
      <c r="A16" s="122"/>
      <c r="B16" s="83">
        <v>1</v>
      </c>
      <c r="C16" s="84" t="s">
        <v>124</v>
      </c>
      <c r="D16" s="9">
        <v>812</v>
      </c>
      <c r="E16" s="8" t="s">
        <v>12</v>
      </c>
      <c r="F16" s="9">
        <v>850</v>
      </c>
      <c r="G16" s="9">
        <v>850</v>
      </c>
      <c r="H16" s="9">
        <v>850</v>
      </c>
      <c r="I16" s="9">
        <v>850</v>
      </c>
    </row>
    <row r="17" spans="1:9" ht="38.25" x14ac:dyDescent="0.25">
      <c r="A17" s="122"/>
      <c r="B17" s="83">
        <v>2</v>
      </c>
      <c r="C17" s="84" t="s">
        <v>125</v>
      </c>
      <c r="D17" s="9">
        <v>0</v>
      </c>
      <c r="E17" s="8" t="s">
        <v>12</v>
      </c>
      <c r="F17" s="9">
        <v>150</v>
      </c>
      <c r="G17" s="9">
        <v>0</v>
      </c>
      <c r="H17" s="9">
        <v>0</v>
      </c>
      <c r="I17" s="9">
        <v>150</v>
      </c>
    </row>
    <row r="18" spans="1:9" ht="26.45" customHeight="1" x14ac:dyDescent="0.25">
      <c r="A18" s="123" t="s">
        <v>13</v>
      </c>
      <c r="B18" s="123" t="s">
        <v>14</v>
      </c>
      <c r="C18" s="124" t="s">
        <v>29</v>
      </c>
      <c r="D18" s="123" t="s">
        <v>30</v>
      </c>
      <c r="E18" s="4" t="s">
        <v>17</v>
      </c>
      <c r="F18" s="4"/>
      <c r="G18" s="4"/>
      <c r="H18" s="4"/>
      <c r="I18" s="4"/>
    </row>
    <row r="19" spans="1:9" x14ac:dyDescent="0.25">
      <c r="A19" s="123"/>
      <c r="B19" s="123"/>
      <c r="C19" s="124"/>
      <c r="D19" s="123"/>
      <c r="E19" s="2" t="s">
        <v>10</v>
      </c>
      <c r="F19" s="2">
        <v>2025</v>
      </c>
      <c r="G19" s="2">
        <v>2026</v>
      </c>
      <c r="H19" s="2">
        <v>2027</v>
      </c>
      <c r="I19" s="83" t="s">
        <v>18</v>
      </c>
    </row>
    <row r="20" spans="1:9" x14ac:dyDescent="0.25">
      <c r="A20" s="123"/>
      <c r="B20" s="2"/>
      <c r="C20" s="3" t="s">
        <v>18</v>
      </c>
      <c r="D20" s="8" t="s">
        <v>12</v>
      </c>
      <c r="E20" s="8" t="s">
        <v>12</v>
      </c>
      <c r="F20" s="8">
        <f>SUM(F21:F22)</f>
        <v>5318.92</v>
      </c>
      <c r="G20" s="8">
        <f>SUM(G21:G22)</f>
        <v>3666.46</v>
      </c>
      <c r="H20" s="8">
        <f>SUM(H21:H22)</f>
        <v>3886.45</v>
      </c>
      <c r="I20" s="8">
        <f>SUM(F20:H20)</f>
        <v>12871.830000000002</v>
      </c>
    </row>
    <row r="21" spans="1:9" ht="25.5" x14ac:dyDescent="0.25">
      <c r="A21" s="123"/>
      <c r="B21" s="83">
        <v>1</v>
      </c>
      <c r="C21" s="84" t="s">
        <v>58</v>
      </c>
      <c r="D21" s="8" t="s">
        <v>12</v>
      </c>
      <c r="E21" s="8" t="s">
        <v>12</v>
      </c>
      <c r="F21" s="8">
        <v>3458.92</v>
      </c>
      <c r="G21" s="8">
        <v>3666.46</v>
      </c>
      <c r="H21" s="18">
        <v>3886.45</v>
      </c>
      <c r="I21" s="8">
        <f>SUM(F21:H21)</f>
        <v>11011.83</v>
      </c>
    </row>
    <row r="22" spans="1:9" ht="25.5" x14ac:dyDescent="0.25">
      <c r="A22" s="123"/>
      <c r="B22" s="83">
        <v>2</v>
      </c>
      <c r="C22" s="84" t="s">
        <v>126</v>
      </c>
      <c r="D22" s="8" t="s">
        <v>12</v>
      </c>
      <c r="E22" s="8" t="s">
        <v>12</v>
      </c>
      <c r="F22" s="8">
        <v>1860</v>
      </c>
      <c r="G22" s="8">
        <v>0</v>
      </c>
      <c r="H22" s="18">
        <v>0</v>
      </c>
      <c r="I22" s="8">
        <f>SUM(F22:H22)</f>
        <v>1860</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Normal="100" zoomScaleSheetLayoutView="130" workbookViewId="0">
      <selection activeCell="D23" sqref="D23"/>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20</v>
      </c>
    </row>
    <row r="2" spans="1:9" x14ac:dyDescent="0.25">
      <c r="F2" t="s">
        <v>21</v>
      </c>
    </row>
    <row r="3" spans="1:9" x14ac:dyDescent="0.25">
      <c r="F3" t="s">
        <v>38</v>
      </c>
    </row>
    <row r="6" spans="1:9" x14ac:dyDescent="0.25">
      <c r="A6" s="5" t="s">
        <v>19</v>
      </c>
      <c r="B6" s="5"/>
      <c r="C6" s="5"/>
      <c r="D6" s="5"/>
      <c r="E6" s="5"/>
      <c r="F6" s="5"/>
      <c r="G6" s="5"/>
      <c r="H6" s="5"/>
      <c r="I6" s="5"/>
    </row>
    <row r="7" spans="1:9" x14ac:dyDescent="0.25">
      <c r="A7" s="5" t="s">
        <v>33</v>
      </c>
      <c r="B7" s="5"/>
      <c r="C7" s="5"/>
      <c r="D7" s="5"/>
      <c r="E7" s="5"/>
      <c r="F7" s="5"/>
      <c r="G7" s="5"/>
      <c r="H7" s="5"/>
      <c r="I7" s="5"/>
    </row>
    <row r="8" spans="1:9" x14ac:dyDescent="0.25">
      <c r="A8" s="5" t="s">
        <v>59</v>
      </c>
      <c r="B8" s="5"/>
      <c r="C8" s="5"/>
      <c r="D8" s="5"/>
      <c r="E8" s="5"/>
      <c r="F8" s="5"/>
      <c r="G8" s="5"/>
      <c r="H8" s="5"/>
      <c r="I8" s="5"/>
    </row>
    <row r="10" spans="1:9" x14ac:dyDescent="0.25">
      <c r="A10" s="1" t="s">
        <v>0</v>
      </c>
      <c r="B10" s="133" t="s">
        <v>1</v>
      </c>
      <c r="C10" s="133"/>
      <c r="D10" s="133"/>
      <c r="E10" s="133"/>
      <c r="F10" s="133"/>
      <c r="G10" s="133"/>
      <c r="H10" s="133"/>
      <c r="I10" s="133"/>
    </row>
    <row r="11" spans="1:9" ht="25.5" x14ac:dyDescent="0.25">
      <c r="A11" s="12" t="s">
        <v>2</v>
      </c>
      <c r="B11" s="133" t="s">
        <v>52</v>
      </c>
      <c r="C11" s="133"/>
      <c r="D11" s="133"/>
      <c r="E11" s="133"/>
      <c r="F11" s="133"/>
      <c r="G11" s="133"/>
      <c r="H11" s="133"/>
      <c r="I11" s="133"/>
    </row>
    <row r="12" spans="1:9" x14ac:dyDescent="0.25">
      <c r="A12" s="12" t="s">
        <v>22</v>
      </c>
      <c r="B12" s="133" t="s">
        <v>130</v>
      </c>
      <c r="C12" s="133"/>
      <c r="D12" s="133"/>
      <c r="E12" s="133"/>
      <c r="F12" s="133"/>
      <c r="G12" s="133"/>
      <c r="H12" s="133"/>
      <c r="I12" s="133"/>
    </row>
    <row r="13" spans="1:9" ht="30.6" customHeight="1" x14ac:dyDescent="0.25">
      <c r="A13" s="12" t="s">
        <v>23</v>
      </c>
      <c r="B13" s="133" t="s">
        <v>60</v>
      </c>
      <c r="C13" s="133"/>
      <c r="D13" s="133"/>
      <c r="E13" s="133"/>
      <c r="F13" s="133"/>
      <c r="G13" s="133"/>
      <c r="H13" s="133"/>
      <c r="I13" s="133"/>
    </row>
    <row r="14" spans="1:9" x14ac:dyDescent="0.25">
      <c r="A14" s="122" t="s">
        <v>24</v>
      </c>
      <c r="B14" s="123" t="s">
        <v>14</v>
      </c>
      <c r="C14" s="124" t="s">
        <v>25</v>
      </c>
      <c r="D14" s="123" t="s">
        <v>8</v>
      </c>
      <c r="E14" s="128" t="s">
        <v>26</v>
      </c>
      <c r="F14" s="128"/>
      <c r="G14" s="128"/>
      <c r="H14" s="128"/>
      <c r="I14" s="128"/>
    </row>
    <row r="15" spans="1:9" ht="64.5" x14ac:dyDescent="0.25">
      <c r="A15" s="122"/>
      <c r="B15" s="123"/>
      <c r="C15" s="124"/>
      <c r="D15" s="123"/>
      <c r="E15" s="2" t="s">
        <v>10</v>
      </c>
      <c r="F15" s="2">
        <v>2025</v>
      </c>
      <c r="G15" s="2">
        <v>2026</v>
      </c>
      <c r="H15" s="2">
        <v>2027</v>
      </c>
      <c r="I15" s="2" t="s">
        <v>34</v>
      </c>
    </row>
    <row r="16" spans="1:9" ht="63.75" x14ac:dyDescent="0.25">
      <c r="A16" s="122"/>
      <c r="B16" s="11" t="s">
        <v>27</v>
      </c>
      <c r="C16" s="12" t="s">
        <v>61</v>
      </c>
      <c r="D16" s="9">
        <v>5</v>
      </c>
      <c r="E16" s="8" t="s">
        <v>12</v>
      </c>
      <c r="F16" s="9">
        <v>5</v>
      </c>
      <c r="G16" s="9">
        <v>5</v>
      </c>
      <c r="H16" s="9">
        <v>5</v>
      </c>
      <c r="I16" s="9">
        <v>5</v>
      </c>
    </row>
    <row r="17" spans="1:9" ht="51" x14ac:dyDescent="0.25">
      <c r="A17" s="122"/>
      <c r="B17" s="11" t="s">
        <v>28</v>
      </c>
      <c r="C17" s="12" t="s">
        <v>62</v>
      </c>
      <c r="D17" s="9">
        <v>1</v>
      </c>
      <c r="E17" s="8" t="s">
        <v>12</v>
      </c>
      <c r="F17" s="9">
        <v>1</v>
      </c>
      <c r="G17" s="9">
        <v>1</v>
      </c>
      <c r="H17" s="9">
        <v>1</v>
      </c>
      <c r="I17" s="9">
        <v>1</v>
      </c>
    </row>
    <row r="18" spans="1:9" ht="26.45" customHeight="1" x14ac:dyDescent="0.25">
      <c r="A18" s="122" t="s">
        <v>13</v>
      </c>
      <c r="B18" s="123" t="s">
        <v>14</v>
      </c>
      <c r="C18" s="146" t="s">
        <v>29</v>
      </c>
      <c r="D18" s="123" t="s">
        <v>30</v>
      </c>
      <c r="E18" s="4" t="s">
        <v>17</v>
      </c>
      <c r="F18" s="4"/>
      <c r="G18" s="4"/>
      <c r="H18" s="4"/>
      <c r="I18" s="4"/>
    </row>
    <row r="19" spans="1:9" x14ac:dyDescent="0.25">
      <c r="A19" s="122"/>
      <c r="B19" s="123"/>
      <c r="C19" s="147"/>
      <c r="D19" s="123"/>
      <c r="E19" s="2" t="s">
        <v>10</v>
      </c>
      <c r="F19" s="2">
        <v>2025</v>
      </c>
      <c r="G19" s="2">
        <v>2026</v>
      </c>
      <c r="H19" s="2">
        <v>2027</v>
      </c>
      <c r="I19" s="11" t="s">
        <v>18</v>
      </c>
    </row>
    <row r="20" spans="1:9" x14ac:dyDescent="0.25">
      <c r="A20" s="122"/>
      <c r="B20" s="2"/>
      <c r="C20" s="3" t="s">
        <v>18</v>
      </c>
      <c r="D20" s="8" t="s">
        <v>12</v>
      </c>
      <c r="E20" s="8" t="s">
        <v>12</v>
      </c>
      <c r="F20" s="8">
        <f>SUM(F21:F22)</f>
        <v>57627.3</v>
      </c>
      <c r="G20" s="8">
        <f>SUM(G21:G22)</f>
        <v>31877.09</v>
      </c>
      <c r="H20" s="8">
        <f>SUM(H21:H22)</f>
        <v>31877.09</v>
      </c>
      <c r="I20" s="8">
        <f>SUM(F20:H20)</f>
        <v>121381.48</v>
      </c>
    </row>
    <row r="21" spans="1:9" ht="38.25" x14ac:dyDescent="0.25">
      <c r="A21" s="122"/>
      <c r="B21" s="11" t="s">
        <v>27</v>
      </c>
      <c r="C21" s="12" t="s">
        <v>63</v>
      </c>
      <c r="D21" s="8" t="s">
        <v>12</v>
      </c>
      <c r="E21" s="8" t="s">
        <v>12</v>
      </c>
      <c r="F21" s="8">
        <f>31069.5</f>
        <v>31069.5</v>
      </c>
      <c r="G21" s="8">
        <f>22903.29+7000</f>
        <v>29903.29</v>
      </c>
      <c r="H21" s="8">
        <f>22903.29+7000</f>
        <v>29903.29</v>
      </c>
      <c r="I21" s="8">
        <f t="shared" ref="I21:I22" si="0">SUM(F21:H21)</f>
        <v>90876.08</v>
      </c>
    </row>
    <row r="22" spans="1:9" ht="25.5" x14ac:dyDescent="0.25">
      <c r="A22" s="122"/>
      <c r="B22" s="11" t="s">
        <v>28</v>
      </c>
      <c r="C22" s="12" t="s">
        <v>64</v>
      </c>
      <c r="D22" s="8" t="s">
        <v>12</v>
      </c>
      <c r="E22" s="8" t="s">
        <v>12</v>
      </c>
      <c r="F22" s="19">
        <v>26557.8</v>
      </c>
      <c r="G22" s="8">
        <v>1973.8</v>
      </c>
      <c r="H22" s="8">
        <v>1973.8</v>
      </c>
      <c r="I22" s="8">
        <f t="shared" si="0"/>
        <v>30505.399999999998</v>
      </c>
    </row>
  </sheetData>
  <mergeCells count="13">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78740157480314965" top="0.39370078740157483" bottom="0.39370078740157483"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opLeftCell="A15" zoomScaleNormal="100" zoomScaleSheetLayoutView="130" workbookViewId="0">
      <selection activeCell="K24" sqref="K24"/>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20</v>
      </c>
    </row>
    <row r="2" spans="1:9" x14ac:dyDescent="0.25">
      <c r="F2" t="s">
        <v>21</v>
      </c>
    </row>
    <row r="3" spans="1:9" x14ac:dyDescent="0.25">
      <c r="F3" t="s">
        <v>38</v>
      </c>
    </row>
    <row r="6" spans="1:9" x14ac:dyDescent="0.25">
      <c r="A6" s="5" t="s">
        <v>19</v>
      </c>
      <c r="B6" s="5"/>
      <c r="C6" s="5"/>
      <c r="D6" s="5"/>
      <c r="E6" s="5"/>
      <c r="F6" s="5"/>
      <c r="G6" s="5"/>
      <c r="H6" s="5"/>
      <c r="I6" s="5"/>
    </row>
    <row r="7" spans="1:9" x14ac:dyDescent="0.25">
      <c r="A7" s="5" t="s">
        <v>33</v>
      </c>
      <c r="B7" s="5"/>
      <c r="C7" s="5"/>
      <c r="D7" s="5"/>
      <c r="E7" s="5"/>
      <c r="F7" s="5"/>
      <c r="G7" s="5"/>
      <c r="H7" s="5"/>
      <c r="I7" s="5"/>
    </row>
    <row r="8" spans="1:9" x14ac:dyDescent="0.25">
      <c r="A8" s="5" t="s">
        <v>65</v>
      </c>
      <c r="B8" s="5"/>
      <c r="C8" s="5"/>
      <c r="D8" s="5"/>
      <c r="E8" s="5"/>
      <c r="F8" s="5"/>
      <c r="G8" s="5"/>
      <c r="H8" s="5"/>
      <c r="I8" s="5"/>
    </row>
    <row r="10" spans="1:9" ht="14.25" customHeight="1" x14ac:dyDescent="0.25">
      <c r="A10" s="1" t="s">
        <v>0</v>
      </c>
      <c r="B10" s="148" t="s">
        <v>1</v>
      </c>
      <c r="C10" s="148"/>
      <c r="D10" s="148"/>
      <c r="E10" s="148"/>
      <c r="F10" s="148"/>
      <c r="G10" s="148"/>
      <c r="H10" s="148"/>
      <c r="I10" s="148"/>
    </row>
    <row r="11" spans="1:9" ht="25.5" x14ac:dyDescent="0.25">
      <c r="A11" s="12" t="s">
        <v>2</v>
      </c>
      <c r="B11" s="133" t="s">
        <v>52</v>
      </c>
      <c r="C11" s="133"/>
      <c r="D11" s="133"/>
      <c r="E11" s="133"/>
      <c r="F11" s="133"/>
      <c r="G11" s="133"/>
      <c r="H11" s="133"/>
      <c r="I11" s="133"/>
    </row>
    <row r="12" spans="1:9" ht="12.75" customHeight="1" x14ac:dyDescent="0.25">
      <c r="A12" s="12" t="s">
        <v>22</v>
      </c>
      <c r="B12" s="133" t="s">
        <v>92</v>
      </c>
      <c r="C12" s="133"/>
      <c r="D12" s="133"/>
      <c r="E12" s="133"/>
      <c r="F12" s="133"/>
      <c r="G12" s="133"/>
      <c r="H12" s="133"/>
      <c r="I12" s="133"/>
    </row>
    <row r="13" spans="1:9" ht="31.15" customHeight="1" x14ac:dyDescent="0.25">
      <c r="A13" s="12" t="s">
        <v>23</v>
      </c>
      <c r="B13" s="128" t="s">
        <v>66</v>
      </c>
      <c r="C13" s="128"/>
      <c r="D13" s="128"/>
      <c r="E13" s="128"/>
      <c r="F13" s="128"/>
      <c r="G13" s="128"/>
      <c r="H13" s="128"/>
      <c r="I13" s="128"/>
    </row>
    <row r="14" spans="1:9" ht="15.75" customHeight="1" x14ac:dyDescent="0.25">
      <c r="A14" s="150" t="s">
        <v>24</v>
      </c>
      <c r="B14" s="123" t="s">
        <v>14</v>
      </c>
      <c r="C14" s="124" t="s">
        <v>25</v>
      </c>
      <c r="D14" s="123" t="s">
        <v>8</v>
      </c>
      <c r="E14" s="128" t="s">
        <v>26</v>
      </c>
      <c r="F14" s="128"/>
      <c r="G14" s="128"/>
      <c r="H14" s="128"/>
      <c r="I14" s="128"/>
    </row>
    <row r="15" spans="1:9" ht="64.5" x14ac:dyDescent="0.25">
      <c r="A15" s="151"/>
      <c r="B15" s="123"/>
      <c r="C15" s="124"/>
      <c r="D15" s="123"/>
      <c r="E15" s="15" t="s">
        <v>10</v>
      </c>
      <c r="F15" s="15">
        <v>2025</v>
      </c>
      <c r="G15" s="15">
        <v>2026</v>
      </c>
      <c r="H15" s="15">
        <v>2027</v>
      </c>
      <c r="I15" s="2" t="s">
        <v>34</v>
      </c>
    </row>
    <row r="16" spans="1:9" ht="51" x14ac:dyDescent="0.25">
      <c r="A16" s="151"/>
      <c r="B16" s="11" t="s">
        <v>27</v>
      </c>
      <c r="C16" s="12" t="s">
        <v>68</v>
      </c>
      <c r="D16" s="9">
        <v>25</v>
      </c>
      <c r="E16" s="8" t="s">
        <v>12</v>
      </c>
      <c r="F16" s="9">
        <v>25</v>
      </c>
      <c r="G16" s="9">
        <v>25</v>
      </c>
      <c r="H16" s="9">
        <v>25</v>
      </c>
      <c r="I16" s="9">
        <v>25</v>
      </c>
    </row>
    <row r="17" spans="1:12" ht="51" x14ac:dyDescent="0.25">
      <c r="A17" s="151"/>
      <c r="B17" s="11" t="s">
        <v>28</v>
      </c>
      <c r="C17" s="12" t="s">
        <v>69</v>
      </c>
      <c r="D17" s="9">
        <v>30</v>
      </c>
      <c r="E17" s="8" t="s">
        <v>12</v>
      </c>
      <c r="F17" s="9">
        <v>30</v>
      </c>
      <c r="G17" s="9">
        <v>30</v>
      </c>
      <c r="H17" s="9">
        <v>30</v>
      </c>
      <c r="I17" s="9">
        <v>30</v>
      </c>
    </row>
    <row r="18" spans="1:12" ht="51" x14ac:dyDescent="0.25">
      <c r="A18" s="151"/>
      <c r="B18" s="11" t="s">
        <v>35</v>
      </c>
      <c r="C18" s="12" t="s">
        <v>67</v>
      </c>
      <c r="D18" s="9">
        <v>60</v>
      </c>
      <c r="E18" s="8" t="s">
        <v>12</v>
      </c>
      <c r="F18" s="9">
        <v>60</v>
      </c>
      <c r="G18" s="9">
        <v>60</v>
      </c>
      <c r="H18" s="9">
        <v>60</v>
      </c>
      <c r="I18" s="9">
        <v>60</v>
      </c>
    </row>
    <row r="19" spans="1:12" ht="72" customHeight="1" x14ac:dyDescent="0.25">
      <c r="A19" s="151"/>
      <c r="B19" s="21" t="s">
        <v>36</v>
      </c>
      <c r="C19" s="17" t="s">
        <v>90</v>
      </c>
      <c r="D19" s="9">
        <v>0</v>
      </c>
      <c r="E19" s="8" t="s">
        <v>12</v>
      </c>
      <c r="F19" s="24">
        <v>15</v>
      </c>
      <c r="G19" s="24">
        <v>15</v>
      </c>
      <c r="H19" s="24">
        <v>15</v>
      </c>
      <c r="I19" s="24">
        <v>15</v>
      </c>
    </row>
    <row r="20" spans="1:12" ht="63.75" x14ac:dyDescent="0.25">
      <c r="A20" s="152"/>
      <c r="B20" s="21" t="s">
        <v>37</v>
      </c>
      <c r="C20" s="17" t="s">
        <v>135</v>
      </c>
      <c r="D20" s="9">
        <v>0</v>
      </c>
      <c r="E20" s="8" t="s">
        <v>12</v>
      </c>
      <c r="F20" s="24">
        <v>50</v>
      </c>
      <c r="G20" s="24">
        <v>50</v>
      </c>
      <c r="H20" s="24">
        <v>50</v>
      </c>
      <c r="I20" s="24">
        <v>50</v>
      </c>
    </row>
    <row r="21" spans="1:12" ht="25.5" x14ac:dyDescent="0.25">
      <c r="A21" s="150" t="s">
        <v>13</v>
      </c>
      <c r="B21" s="123" t="s">
        <v>14</v>
      </c>
      <c r="C21" s="146" t="s">
        <v>29</v>
      </c>
      <c r="D21" s="123" t="s">
        <v>30</v>
      </c>
      <c r="E21" s="4" t="s">
        <v>17</v>
      </c>
      <c r="F21" s="4"/>
      <c r="G21" s="4"/>
      <c r="H21" s="4"/>
      <c r="I21" s="4"/>
    </row>
    <row r="22" spans="1:12" x14ac:dyDescent="0.25">
      <c r="A22" s="151"/>
      <c r="B22" s="123"/>
      <c r="C22" s="147"/>
      <c r="D22" s="123"/>
      <c r="E22" s="2" t="s">
        <v>10</v>
      </c>
      <c r="F22" s="2">
        <v>2025</v>
      </c>
      <c r="G22" s="2">
        <v>2026</v>
      </c>
      <c r="H22" s="2">
        <v>2027</v>
      </c>
      <c r="I22" s="11" t="s">
        <v>18</v>
      </c>
    </row>
    <row r="23" spans="1:12" x14ac:dyDescent="0.25">
      <c r="A23" s="151"/>
      <c r="B23" s="2"/>
      <c r="C23" s="3" t="s">
        <v>18</v>
      </c>
      <c r="D23" s="8" t="s">
        <v>12</v>
      </c>
      <c r="E23" s="8" t="s">
        <v>12</v>
      </c>
      <c r="F23" s="8">
        <f>SUM(F24:F28)</f>
        <v>3275</v>
      </c>
      <c r="G23" s="8">
        <f t="shared" ref="G23:H23" si="0">SUM(G24:G28)</f>
        <v>3275</v>
      </c>
      <c r="H23" s="8">
        <f t="shared" si="0"/>
        <v>3275</v>
      </c>
      <c r="I23" s="8">
        <f>SUM(F23:H23)</f>
        <v>9825</v>
      </c>
    </row>
    <row r="24" spans="1:12" ht="51" x14ac:dyDescent="0.25">
      <c r="A24" s="151"/>
      <c r="B24" s="11" t="s">
        <v>27</v>
      </c>
      <c r="C24" s="12" t="s">
        <v>70</v>
      </c>
      <c r="D24" s="8" t="s">
        <v>12</v>
      </c>
      <c r="E24" s="8" t="s">
        <v>12</v>
      </c>
      <c r="F24" s="8">
        <v>425</v>
      </c>
      <c r="G24" s="8">
        <v>425</v>
      </c>
      <c r="H24" s="8">
        <v>425</v>
      </c>
      <c r="I24" s="8">
        <f t="shared" ref="I24:I28" si="1">SUM(F24:H24)</f>
        <v>1275</v>
      </c>
    </row>
    <row r="25" spans="1:12" ht="38.25" x14ac:dyDescent="0.25">
      <c r="A25" s="151"/>
      <c r="B25" s="11" t="s">
        <v>28</v>
      </c>
      <c r="C25" s="12" t="s">
        <v>71</v>
      </c>
      <c r="D25" s="8" t="s">
        <v>12</v>
      </c>
      <c r="E25" s="8" t="s">
        <v>12</v>
      </c>
      <c r="F25" s="8">
        <v>525</v>
      </c>
      <c r="G25" s="8">
        <v>525</v>
      </c>
      <c r="H25" s="8">
        <v>525</v>
      </c>
      <c r="I25" s="8">
        <f t="shared" si="1"/>
        <v>1575</v>
      </c>
      <c r="K25" s="88"/>
      <c r="L25" s="89"/>
    </row>
    <row r="26" spans="1:12" ht="51" x14ac:dyDescent="0.25">
      <c r="A26" s="151"/>
      <c r="B26" s="13" t="s">
        <v>35</v>
      </c>
      <c r="C26" s="14" t="s">
        <v>72</v>
      </c>
      <c r="D26" s="8" t="s">
        <v>12</v>
      </c>
      <c r="E26" s="8" t="s">
        <v>12</v>
      </c>
      <c r="F26" s="8">
        <v>1050</v>
      </c>
      <c r="G26" s="8">
        <v>1050</v>
      </c>
      <c r="H26" s="8">
        <v>1050</v>
      </c>
      <c r="I26" s="8">
        <f t="shared" si="1"/>
        <v>3150</v>
      </c>
      <c r="K26" s="88"/>
      <c r="L26" s="89"/>
    </row>
    <row r="27" spans="1:12" ht="51" x14ac:dyDescent="0.25">
      <c r="A27" s="151"/>
      <c r="B27" s="21" t="s">
        <v>36</v>
      </c>
      <c r="C27" s="17" t="s">
        <v>89</v>
      </c>
      <c r="D27" s="8" t="s">
        <v>12</v>
      </c>
      <c r="E27" s="8" t="s">
        <v>12</v>
      </c>
      <c r="F27" s="22">
        <v>525</v>
      </c>
      <c r="G27" s="22">
        <v>525</v>
      </c>
      <c r="H27" s="22">
        <v>525</v>
      </c>
      <c r="I27" s="8">
        <f t="shared" si="1"/>
        <v>1575</v>
      </c>
      <c r="K27" s="90"/>
      <c r="L27" s="89"/>
    </row>
    <row r="28" spans="1:12" ht="51" x14ac:dyDescent="0.25">
      <c r="A28" s="152"/>
      <c r="B28" s="21" t="s">
        <v>37</v>
      </c>
      <c r="C28" s="17" t="s">
        <v>136</v>
      </c>
      <c r="D28" s="8" t="s">
        <v>12</v>
      </c>
      <c r="E28" s="8" t="s">
        <v>12</v>
      </c>
      <c r="F28" s="22">
        <v>750</v>
      </c>
      <c r="G28" s="22">
        <v>750</v>
      </c>
      <c r="H28" s="22">
        <v>750</v>
      </c>
      <c r="I28" s="8">
        <f t="shared" si="1"/>
        <v>2250</v>
      </c>
      <c r="K28" s="90"/>
      <c r="L28" s="89"/>
    </row>
    <row r="29" spans="1:12" x14ac:dyDescent="0.25">
      <c r="K29" s="89"/>
      <c r="L29" s="89"/>
    </row>
    <row r="30" spans="1:12" x14ac:dyDescent="0.25">
      <c r="K30" s="89"/>
      <c r="L30" s="89"/>
    </row>
    <row r="31" spans="1:12" x14ac:dyDescent="0.25">
      <c r="K31" s="89"/>
      <c r="L31" s="89"/>
    </row>
    <row r="32" spans="1:12" x14ac:dyDescent="0.25">
      <c r="K32" s="89"/>
      <c r="L32" s="89"/>
    </row>
    <row r="33" spans="11:12" x14ac:dyDescent="0.25">
      <c r="K33" s="89"/>
      <c r="L33" s="89"/>
    </row>
  </sheetData>
  <mergeCells count="13">
    <mergeCell ref="B10:I10"/>
    <mergeCell ref="B11:I11"/>
    <mergeCell ref="B12:I12"/>
    <mergeCell ref="B13:I13"/>
    <mergeCell ref="B14:B15"/>
    <mergeCell ref="C14:C15"/>
    <mergeCell ref="D14:D15"/>
    <mergeCell ref="E14:I14"/>
    <mergeCell ref="A21:A28"/>
    <mergeCell ref="A14:A20"/>
    <mergeCell ref="B21:B22"/>
    <mergeCell ref="C21:C22"/>
    <mergeCell ref="D21:D22"/>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130" workbookViewId="0">
      <selection activeCell="E22" sqref="E22"/>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20</v>
      </c>
    </row>
    <row r="2" spans="1:9" x14ac:dyDescent="0.25">
      <c r="F2" t="s">
        <v>21</v>
      </c>
    </row>
    <row r="3" spans="1:9" x14ac:dyDescent="0.25">
      <c r="F3" t="s">
        <v>38</v>
      </c>
    </row>
    <row r="6" spans="1:9" x14ac:dyDescent="0.25">
      <c r="A6" s="5" t="s">
        <v>19</v>
      </c>
      <c r="B6" s="5"/>
      <c r="C6" s="5"/>
      <c r="D6" s="5"/>
      <c r="E6" s="5"/>
      <c r="F6" s="5"/>
      <c r="G6" s="5"/>
      <c r="H6" s="5"/>
      <c r="I6" s="5"/>
    </row>
    <row r="7" spans="1:9" x14ac:dyDescent="0.25">
      <c r="A7" s="5" t="s">
        <v>33</v>
      </c>
      <c r="B7" s="5"/>
      <c r="C7" s="5"/>
      <c r="D7" s="5"/>
      <c r="E7" s="5"/>
      <c r="F7" s="5"/>
      <c r="G7" s="5"/>
      <c r="H7" s="5"/>
      <c r="I7" s="5"/>
    </row>
    <row r="8" spans="1:9" x14ac:dyDescent="0.25">
      <c r="A8" s="5" t="s">
        <v>73</v>
      </c>
      <c r="B8" s="5"/>
      <c r="C8" s="5"/>
      <c r="D8" s="5"/>
      <c r="E8" s="5"/>
      <c r="F8" s="5"/>
      <c r="G8" s="5"/>
      <c r="H8" s="5"/>
      <c r="I8" s="5"/>
    </row>
    <row r="10" spans="1:9" x14ac:dyDescent="0.25">
      <c r="A10" s="1" t="s">
        <v>0</v>
      </c>
      <c r="B10" s="128" t="s">
        <v>1</v>
      </c>
      <c r="C10" s="128"/>
      <c r="D10" s="128"/>
      <c r="E10" s="128"/>
      <c r="F10" s="128"/>
      <c r="G10" s="128"/>
      <c r="H10" s="128"/>
      <c r="I10" s="128"/>
    </row>
    <row r="11" spans="1:9" ht="25.5" x14ac:dyDescent="0.25">
      <c r="A11" s="12" t="s">
        <v>2</v>
      </c>
      <c r="B11" s="128" t="s">
        <v>74</v>
      </c>
      <c r="C11" s="128"/>
      <c r="D11" s="128"/>
      <c r="E11" s="128"/>
      <c r="F11" s="128"/>
      <c r="G11" s="128"/>
      <c r="H11" s="128"/>
      <c r="I11" s="128"/>
    </row>
    <row r="12" spans="1:9" x14ac:dyDescent="0.25">
      <c r="A12" s="12" t="s">
        <v>22</v>
      </c>
      <c r="B12" s="128" t="s">
        <v>32</v>
      </c>
      <c r="C12" s="128"/>
      <c r="D12" s="128"/>
      <c r="E12" s="128"/>
      <c r="F12" s="128"/>
      <c r="G12" s="128"/>
      <c r="H12" s="128"/>
      <c r="I12" s="128"/>
    </row>
    <row r="13" spans="1:9" x14ac:dyDescent="0.25">
      <c r="A13" s="12" t="s">
        <v>23</v>
      </c>
      <c r="B13" s="128" t="s">
        <v>75</v>
      </c>
      <c r="C13" s="128"/>
      <c r="D13" s="128"/>
      <c r="E13" s="128"/>
      <c r="F13" s="128"/>
      <c r="G13" s="128"/>
      <c r="H13" s="128"/>
      <c r="I13" s="128"/>
    </row>
    <row r="14" spans="1:9" x14ac:dyDescent="0.25">
      <c r="A14" s="122" t="s">
        <v>24</v>
      </c>
      <c r="B14" s="123" t="s">
        <v>14</v>
      </c>
      <c r="C14" s="124" t="s">
        <v>25</v>
      </c>
      <c r="D14" s="123" t="s">
        <v>8</v>
      </c>
      <c r="E14" s="128" t="s">
        <v>26</v>
      </c>
      <c r="F14" s="128"/>
      <c r="G14" s="128"/>
      <c r="H14" s="128"/>
      <c r="I14" s="128"/>
    </row>
    <row r="15" spans="1:9" ht="64.5" x14ac:dyDescent="0.25">
      <c r="A15" s="122"/>
      <c r="B15" s="123"/>
      <c r="C15" s="124"/>
      <c r="D15" s="123"/>
      <c r="E15" s="2" t="s">
        <v>10</v>
      </c>
      <c r="F15" s="2">
        <v>2025</v>
      </c>
      <c r="G15" s="2">
        <v>2026</v>
      </c>
      <c r="H15" s="2">
        <v>2027</v>
      </c>
      <c r="I15" s="2" t="s">
        <v>34</v>
      </c>
    </row>
    <row r="16" spans="1:9" ht="38.25" x14ac:dyDescent="0.25">
      <c r="A16" s="122"/>
      <c r="B16" s="11" t="s">
        <v>27</v>
      </c>
      <c r="C16" s="12" t="s">
        <v>86</v>
      </c>
      <c r="D16" s="9">
        <v>94</v>
      </c>
      <c r="E16" s="8" t="s">
        <v>12</v>
      </c>
      <c r="F16" s="9">
        <v>146</v>
      </c>
      <c r="G16" s="9">
        <v>152</v>
      </c>
      <c r="H16" s="9">
        <v>152</v>
      </c>
      <c r="I16" s="9">
        <v>200</v>
      </c>
    </row>
    <row r="17" spans="1:9" ht="26.45" customHeight="1" x14ac:dyDescent="0.25">
      <c r="A17" s="122" t="s">
        <v>13</v>
      </c>
      <c r="B17" s="123" t="s">
        <v>14</v>
      </c>
      <c r="C17" s="146" t="s">
        <v>29</v>
      </c>
      <c r="D17" s="123" t="s">
        <v>30</v>
      </c>
      <c r="E17" s="4" t="s">
        <v>17</v>
      </c>
      <c r="F17" s="4"/>
      <c r="G17" s="4"/>
      <c r="H17" s="4"/>
      <c r="I17" s="4"/>
    </row>
    <row r="18" spans="1:9" x14ac:dyDescent="0.25">
      <c r="A18" s="122"/>
      <c r="B18" s="123"/>
      <c r="C18" s="147"/>
      <c r="D18" s="123"/>
      <c r="E18" s="2" t="s">
        <v>10</v>
      </c>
      <c r="F18" s="2">
        <v>2025</v>
      </c>
      <c r="G18" s="2">
        <v>2026</v>
      </c>
      <c r="H18" s="2">
        <v>2027</v>
      </c>
      <c r="I18" s="11" t="s">
        <v>18</v>
      </c>
    </row>
    <row r="19" spans="1:9" x14ac:dyDescent="0.25">
      <c r="A19" s="122"/>
      <c r="B19" s="2"/>
      <c r="C19" s="3" t="s">
        <v>18</v>
      </c>
      <c r="D19" s="8" t="s">
        <v>12</v>
      </c>
      <c r="E19" s="8" t="s">
        <v>12</v>
      </c>
      <c r="F19" s="8">
        <f>SUM(F20:F20)</f>
        <v>1350</v>
      </c>
      <c r="G19" s="8">
        <f>SUM(G20:G20)</f>
        <v>1400</v>
      </c>
      <c r="H19" s="8">
        <f>SUM(H20:H20)</f>
        <v>1450</v>
      </c>
      <c r="I19" s="8">
        <f>SUM(F19:H19)</f>
        <v>4200</v>
      </c>
    </row>
    <row r="20" spans="1:9" ht="38.25" customHeight="1" x14ac:dyDescent="0.25">
      <c r="A20" s="122"/>
      <c r="B20" s="11" t="s">
        <v>27</v>
      </c>
      <c r="C20" s="14" t="s">
        <v>87</v>
      </c>
      <c r="D20" s="8" t="s">
        <v>12</v>
      </c>
      <c r="E20" s="8" t="s">
        <v>12</v>
      </c>
      <c r="F20" s="8">
        <v>1350</v>
      </c>
      <c r="G20" s="8">
        <v>1400</v>
      </c>
      <c r="H20" s="8">
        <v>1450</v>
      </c>
      <c r="I20" s="8">
        <f t="shared" ref="I20" si="0">SUM(F20:H20)</f>
        <v>4200</v>
      </c>
    </row>
    <row r="21" spans="1:9" x14ac:dyDescent="0.25">
      <c r="C21" s="20"/>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tabSelected="1" topLeftCell="A18" zoomScaleNormal="100" zoomScaleSheetLayoutView="130" workbookViewId="0">
      <selection activeCell="C28" sqref="C28"/>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20</v>
      </c>
    </row>
    <row r="2" spans="1:13" x14ac:dyDescent="0.25">
      <c r="F2" t="s">
        <v>21</v>
      </c>
    </row>
    <row r="3" spans="1:13" x14ac:dyDescent="0.25">
      <c r="F3" t="s">
        <v>38</v>
      </c>
    </row>
    <row r="6" spans="1:13" x14ac:dyDescent="0.25">
      <c r="A6" s="5" t="s">
        <v>19</v>
      </c>
      <c r="B6" s="5"/>
      <c r="C6" s="5"/>
      <c r="D6" s="5"/>
      <c r="E6" s="5"/>
      <c r="F6" s="5"/>
      <c r="G6" s="5"/>
      <c r="H6" s="5"/>
      <c r="I6" s="5"/>
    </row>
    <row r="7" spans="1:13" x14ac:dyDescent="0.25">
      <c r="A7" s="5" t="s">
        <v>33</v>
      </c>
      <c r="B7" s="5"/>
      <c r="C7" s="5"/>
      <c r="D7" s="5"/>
      <c r="E7" s="5"/>
      <c r="F7" s="5"/>
      <c r="G7" s="5"/>
      <c r="H7" s="5"/>
      <c r="I7" s="5"/>
    </row>
    <row r="8" spans="1:13" x14ac:dyDescent="0.25">
      <c r="A8" s="5" t="s">
        <v>137</v>
      </c>
      <c r="B8" s="5"/>
      <c r="C8" s="5"/>
      <c r="D8" s="5"/>
      <c r="E8" s="5"/>
      <c r="F8" s="5"/>
      <c r="G8" s="5"/>
      <c r="H8" s="5"/>
      <c r="I8" s="5"/>
    </row>
    <row r="10" spans="1:13" x14ac:dyDescent="0.25">
      <c r="A10" s="1" t="s">
        <v>0</v>
      </c>
      <c r="B10" s="128" t="s">
        <v>1</v>
      </c>
      <c r="C10" s="128"/>
      <c r="D10" s="128"/>
      <c r="E10" s="128"/>
      <c r="F10" s="128"/>
      <c r="G10" s="128"/>
      <c r="H10" s="128"/>
      <c r="I10" s="128"/>
    </row>
    <row r="11" spans="1:13" ht="25.5" x14ac:dyDescent="0.25">
      <c r="A11" s="12" t="s">
        <v>2</v>
      </c>
      <c r="B11" s="134" t="s">
        <v>95</v>
      </c>
      <c r="C11" s="134"/>
      <c r="D11" s="134"/>
      <c r="E11" s="134"/>
      <c r="F11" s="134"/>
      <c r="G11" s="134"/>
      <c r="H11" s="134"/>
      <c r="I11" s="134"/>
    </row>
    <row r="12" spans="1:13" x14ac:dyDescent="0.25">
      <c r="A12" s="12" t="s">
        <v>22</v>
      </c>
      <c r="B12" s="134" t="s">
        <v>94</v>
      </c>
      <c r="C12" s="134"/>
      <c r="D12" s="134"/>
      <c r="E12" s="134"/>
      <c r="F12" s="134"/>
      <c r="G12" s="134"/>
      <c r="H12" s="134"/>
      <c r="I12" s="134"/>
    </row>
    <row r="13" spans="1:13" ht="30.6" customHeight="1" x14ac:dyDescent="0.25">
      <c r="A13" s="12" t="s">
        <v>23</v>
      </c>
      <c r="B13" s="134" t="s">
        <v>76</v>
      </c>
      <c r="C13" s="134"/>
      <c r="D13" s="134"/>
      <c r="E13" s="134"/>
      <c r="F13" s="134"/>
      <c r="G13" s="134"/>
      <c r="H13" s="134"/>
      <c r="I13" s="134"/>
    </row>
    <row r="14" spans="1:13" x14ac:dyDescent="0.25">
      <c r="A14" s="143" t="s">
        <v>24</v>
      </c>
      <c r="B14" s="123" t="s">
        <v>14</v>
      </c>
      <c r="C14" s="124" t="s">
        <v>25</v>
      </c>
      <c r="D14" s="123" t="s">
        <v>8</v>
      </c>
      <c r="E14" s="128" t="s">
        <v>26</v>
      </c>
      <c r="F14" s="128"/>
      <c r="G14" s="128"/>
      <c r="H14" s="128"/>
      <c r="I14" s="128"/>
    </row>
    <row r="15" spans="1:13" ht="64.5" x14ac:dyDescent="0.25">
      <c r="A15" s="144"/>
      <c r="B15" s="123"/>
      <c r="C15" s="124"/>
      <c r="D15" s="123"/>
      <c r="E15" s="2" t="s">
        <v>10</v>
      </c>
      <c r="F15" s="2">
        <v>2025</v>
      </c>
      <c r="G15" s="2">
        <v>2026</v>
      </c>
      <c r="H15" s="2">
        <v>2027</v>
      </c>
      <c r="I15" s="2" t="s">
        <v>34</v>
      </c>
    </row>
    <row r="16" spans="1:13" ht="211.5" customHeight="1" x14ac:dyDescent="0.25">
      <c r="A16" s="144"/>
      <c r="B16" s="34">
        <v>1</v>
      </c>
      <c r="C16" s="36" t="s">
        <v>149</v>
      </c>
      <c r="D16" s="35" t="s">
        <v>12</v>
      </c>
      <c r="E16" s="35" t="s">
        <v>12</v>
      </c>
      <c r="F16" s="35">
        <v>4</v>
      </c>
      <c r="G16" s="35">
        <v>4</v>
      </c>
      <c r="H16" s="35">
        <v>4</v>
      </c>
      <c r="I16" s="35">
        <v>4</v>
      </c>
      <c r="M16" s="39"/>
    </row>
    <row r="17" spans="1:9" ht="111.75" customHeight="1" x14ac:dyDescent="0.25">
      <c r="A17" s="144"/>
      <c r="B17" s="34">
        <v>2</v>
      </c>
      <c r="C17" s="36" t="s">
        <v>148</v>
      </c>
      <c r="D17" s="35" t="s">
        <v>12</v>
      </c>
      <c r="E17" s="35" t="s">
        <v>12</v>
      </c>
      <c r="F17" s="35">
        <v>37440</v>
      </c>
      <c r="G17" s="35">
        <v>37440</v>
      </c>
      <c r="H17" s="35">
        <v>37440</v>
      </c>
      <c r="I17" s="35">
        <v>37440</v>
      </c>
    </row>
    <row r="18" spans="1:9" ht="82.5" customHeight="1" x14ac:dyDescent="0.25">
      <c r="A18" s="144"/>
      <c r="B18" s="11" t="s">
        <v>35</v>
      </c>
      <c r="C18" s="12" t="s">
        <v>151</v>
      </c>
      <c r="D18" s="9" t="s">
        <v>12</v>
      </c>
      <c r="E18" s="8" t="s">
        <v>12</v>
      </c>
      <c r="F18" s="9">
        <v>10000</v>
      </c>
      <c r="G18" s="9">
        <v>9000</v>
      </c>
      <c r="H18" s="9">
        <v>8000</v>
      </c>
      <c r="I18" s="9">
        <v>8000</v>
      </c>
    </row>
    <row r="19" spans="1:9" ht="76.5" x14ac:dyDescent="0.25">
      <c r="A19" s="144"/>
      <c r="B19" s="11" t="s">
        <v>36</v>
      </c>
      <c r="C19" s="12" t="s">
        <v>150</v>
      </c>
      <c r="D19" s="9" t="s">
        <v>12</v>
      </c>
      <c r="E19" s="8" t="s">
        <v>12</v>
      </c>
      <c r="F19" s="9">
        <v>1500</v>
      </c>
      <c r="G19" s="9">
        <v>1500</v>
      </c>
      <c r="H19" s="9">
        <v>1500</v>
      </c>
      <c r="I19" s="9">
        <v>1500</v>
      </c>
    </row>
    <row r="20" spans="1:9" ht="26.45" customHeight="1" x14ac:dyDescent="0.25">
      <c r="A20" s="122" t="s">
        <v>13</v>
      </c>
      <c r="B20" s="123" t="s">
        <v>14</v>
      </c>
      <c r="C20" s="146" t="s">
        <v>29</v>
      </c>
      <c r="D20" s="123" t="s">
        <v>30</v>
      </c>
      <c r="E20" s="4" t="s">
        <v>17</v>
      </c>
      <c r="F20" s="4"/>
      <c r="G20" s="4"/>
      <c r="H20" s="4"/>
      <c r="I20" s="4"/>
    </row>
    <row r="21" spans="1:9" x14ac:dyDescent="0.25">
      <c r="A21" s="122"/>
      <c r="B21" s="123"/>
      <c r="C21" s="147"/>
      <c r="D21" s="123"/>
      <c r="E21" s="2" t="s">
        <v>10</v>
      </c>
      <c r="F21" s="2">
        <v>2025</v>
      </c>
      <c r="G21" s="2">
        <v>2026</v>
      </c>
      <c r="H21" s="2">
        <v>2027</v>
      </c>
      <c r="I21" s="11" t="s">
        <v>18</v>
      </c>
    </row>
    <row r="22" spans="1:9" x14ac:dyDescent="0.25">
      <c r="A22" s="122"/>
      <c r="B22" s="2"/>
      <c r="C22" s="3" t="s">
        <v>18</v>
      </c>
      <c r="D22" s="8" t="s">
        <v>12</v>
      </c>
      <c r="E22" s="8" t="s">
        <v>12</v>
      </c>
      <c r="F22" s="8">
        <f>SUM(F23:F26)</f>
        <v>13082.010000000002</v>
      </c>
      <c r="G22" s="8">
        <f t="shared" ref="G22:H22" si="0">SUM(G23:G26)</f>
        <v>13082.010000000002</v>
      </c>
      <c r="H22" s="8">
        <f t="shared" si="0"/>
        <v>13082.010000000002</v>
      </c>
      <c r="I22" s="8">
        <f>SUM(F22:H22)</f>
        <v>39246.030000000006</v>
      </c>
    </row>
    <row r="23" spans="1:9" ht="91.5" customHeight="1" x14ac:dyDescent="0.25">
      <c r="A23" s="122"/>
      <c r="B23" s="2">
        <v>1</v>
      </c>
      <c r="C23" s="37" t="str">
        <f t="shared" ref="C23:C24" si="1">C16</f>
        <v>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v>
      </c>
      <c r="D23" s="8" t="str">
        <f t="shared" ref="D23:E23" si="2">D25</f>
        <v>х</v>
      </c>
      <c r="E23" s="8" t="str">
        <f t="shared" si="2"/>
        <v>х</v>
      </c>
      <c r="F23" s="8">
        <v>1000</v>
      </c>
      <c r="G23" s="8">
        <v>1000</v>
      </c>
      <c r="H23" s="8">
        <v>1000</v>
      </c>
      <c r="I23" s="8">
        <v>3000</v>
      </c>
    </row>
    <row r="24" spans="1:9" ht="119.25" customHeight="1" x14ac:dyDescent="0.25">
      <c r="A24" s="122"/>
      <c r="B24" s="2">
        <v>2</v>
      </c>
      <c r="C24" s="38" t="str">
        <f t="shared" si="1"/>
        <v>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совместно с правоохранительными органами</v>
      </c>
      <c r="D24" s="8" t="str">
        <f t="shared" ref="D24:E24" si="3">D25</f>
        <v>х</v>
      </c>
      <c r="E24" s="8" t="str">
        <f t="shared" si="3"/>
        <v>х</v>
      </c>
      <c r="F24" s="8">
        <v>7688</v>
      </c>
      <c r="G24" s="8">
        <v>7688</v>
      </c>
      <c r="H24" s="8">
        <v>7688</v>
      </c>
      <c r="I24" s="8">
        <f>F24+G24+H24</f>
        <v>23064</v>
      </c>
    </row>
    <row r="25" spans="1:9" ht="38.25" x14ac:dyDescent="0.25">
      <c r="A25" s="122"/>
      <c r="B25" s="11" t="s">
        <v>35</v>
      </c>
      <c r="C25" s="12" t="s">
        <v>77</v>
      </c>
      <c r="D25" s="8" t="s">
        <v>12</v>
      </c>
      <c r="E25" s="8" t="s">
        <v>12</v>
      </c>
      <c r="F25" s="18">
        <v>2670.13</v>
      </c>
      <c r="G25" s="18">
        <v>2670.13</v>
      </c>
      <c r="H25" s="18">
        <v>2670.13</v>
      </c>
      <c r="I25" s="8">
        <f t="shared" ref="I25:I26" si="4">SUM(F25:H25)</f>
        <v>8010.39</v>
      </c>
    </row>
    <row r="26" spans="1:9" ht="38.25" x14ac:dyDescent="0.25">
      <c r="A26" s="122"/>
      <c r="B26" s="11" t="s">
        <v>36</v>
      </c>
      <c r="C26" s="12" t="s">
        <v>78</v>
      </c>
      <c r="D26" s="8" t="s">
        <v>12</v>
      </c>
      <c r="E26" s="8" t="s">
        <v>12</v>
      </c>
      <c r="F26" s="18">
        <v>1723.88</v>
      </c>
      <c r="G26" s="18">
        <v>1723.88</v>
      </c>
      <c r="H26" s="18">
        <v>1723.88</v>
      </c>
      <c r="I26" s="8">
        <f t="shared" si="4"/>
        <v>5171.6400000000003</v>
      </c>
    </row>
  </sheetData>
  <mergeCells count="13">
    <mergeCell ref="A20:A26"/>
    <mergeCell ref="B20:B21"/>
    <mergeCell ref="C20:C21"/>
    <mergeCell ref="D20:D21"/>
    <mergeCell ref="B10:I10"/>
    <mergeCell ref="B11:I11"/>
    <mergeCell ref="B12:I12"/>
    <mergeCell ref="B13:I13"/>
    <mergeCell ref="A14:A19"/>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Лист2</vt:lpstr>
      <vt:lpstr>Лист3</vt:lpstr>
      <vt:lpstr>Лист7</vt:lpstr>
      <vt:lpstr>'Паспорт МП'!Область_печати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Local</cp:lastModifiedBy>
  <cp:lastPrinted>2025-02-03T14:54:59Z</cp:lastPrinted>
  <dcterms:created xsi:type="dcterms:W3CDTF">2024-10-14T13:39:53Z</dcterms:created>
  <dcterms:modified xsi:type="dcterms:W3CDTF">2025-02-03T14:55:32Z</dcterms:modified>
</cp:coreProperties>
</file>