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Программа - октябрь\План реализации\"/>
    </mc:Choice>
  </mc:AlternateContent>
  <bookViews>
    <workbookView xWindow="0" yWindow="0" windowWidth="20250" windowHeight="1173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План!$A$10:$Q$44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План!$A$1:$M$45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20" l="1"/>
  <c r="J13" i="20" l="1"/>
  <c r="M41" i="20" l="1"/>
  <c r="L41" i="20"/>
  <c r="K41" i="20"/>
  <c r="J41" i="20"/>
  <c r="J40" i="20" s="1"/>
  <c r="I41" i="20"/>
  <c r="M38" i="20"/>
  <c r="L38" i="20"/>
  <c r="K38" i="20"/>
  <c r="J38" i="20"/>
  <c r="I38" i="20"/>
  <c r="G38" i="20"/>
  <c r="M13" i="20"/>
  <c r="M12" i="20" s="1"/>
  <c r="L13" i="20"/>
  <c r="I13" i="20"/>
  <c r="J35" i="20"/>
  <c r="I35" i="20"/>
  <c r="G35" i="20"/>
  <c r="G13" i="20"/>
  <c r="I12" i="20" l="1"/>
  <c r="J12" i="20"/>
  <c r="G41" i="20" l="1"/>
  <c r="G40" i="20" s="1"/>
  <c r="M40" i="20"/>
  <c r="I40" i="20"/>
  <c r="M37" i="20"/>
  <c r="L37" i="20"/>
  <c r="K37" i="20"/>
  <c r="J37" i="20"/>
  <c r="I37" i="20"/>
  <c r="G37" i="20"/>
  <c r="L35" i="20"/>
  <c r="K35" i="20"/>
  <c r="G12" i="20"/>
  <c r="M11" i="20" l="1"/>
  <c r="K12" i="20"/>
  <c r="L12" i="20"/>
  <c r="K40" i="20"/>
  <c r="L40" i="20"/>
  <c r="L11" i="20" l="1"/>
  <c r="K11" i="20"/>
  <c r="K26" i="18" l="1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<sst xmlns="http://schemas.openxmlformats.org/spreadsheetml/2006/main" count="574" uniqueCount="179">
  <si>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</si>
  <si>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</si>
  <si>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</si>
  <si>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</si>
  <si>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</si>
  <si>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</si>
  <si>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</si>
  <si>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</si>
  <si>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</si>
  <si>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</si>
  <si>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</si>
  <si>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</si>
  <si>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</si>
  <si>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</si>
  <si>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</si>
  <si>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</si>
  <si>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</si>
  <si>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</si>
  <si>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</si>
  <si>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</si>
  <si>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</si>
  <si>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</si>
  <si>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</si>
  <si>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</si>
  <si>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</si>
  <si>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</si>
  <si>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</si>
  <si>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</si>
  <si>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</si>
  <si>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</si>
  <si>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</si>
  <si>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</si>
  <si>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</si>
  <si>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</si>
  <si>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</si>
  <si>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</si>
  <si>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</si>
  <si>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</si>
  <si>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</si>
  <si>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</si>
  <si>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</si>
  <si>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</si>
  <si>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</si>
  <si>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</si>
  <si>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</si>
  <si>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</si>
  <si>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</si>
  <si>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</si>
  <si>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</si>
  <si>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</si>
  <si>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</si>
  <si>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</si>
  <si>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</si>
  <si>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</si>
  <si>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</si>
  <si>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</si>
  <si>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</si>
  <si>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</si>
  <si>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</si>
  <si>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</si>
  <si>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</si>
  <si>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</si>
  <si>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</si>
  <si>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</si>
  <si>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</si>
  <si>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</si>
  <si>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</si>
  <si>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</si>
  <si>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</si>
  <si>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</si>
  <si>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</si>
  <si>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</si>
  <si>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</si>
  <si>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</si>
  <si>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</si>
  <si>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</si>
  <si>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</si>
  <si>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</si>
  <si>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</si>
  <si>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</si>
  <si>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</si>
  <si>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</si>
  <si>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</si>
  <si>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</si>
  <si>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</si>
  <si>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</si>
  <si>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</si>
  <si>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</si>
  <si>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</si>
  <si>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</si>
  <si>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</si>
  <si>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</si>
  <si>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</si>
  <si>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</si>
  <si>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</si>
  <si>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</si>
  <si>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</si>
  <si>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</si>
  <si>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</si>
  <si>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</si>
  <si>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</si>
  <si>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</si>
  <si>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</si>
  <si>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</si>
  <si>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</si>
  <si>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</si>
  <si>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</si>
  <si>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</si>
  <si>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</si>
  <si>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</si>
  <si>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</si>
  <si>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</si>
  <si>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</si>
  <si>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</si>
  <si>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</si>
  <si>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</si>
  <si>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</si>
  <si>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</si>
  <si>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</si>
  <si>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</si>
  <si>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</si>
  <si>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</si>
  <si>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</si>
  <si>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</si>
  <si>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</si>
  <si>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</si>
  <si>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</si>
  <si>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</si>
  <si>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</si>
  <si>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</si>
  <si>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</si>
  <si>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</si>
  <si>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</si>
  <si>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</si>
  <si>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</si>
  <si>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</si>
  <si>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</si>
  <si>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</si>
  <si>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</si>
  <si>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</si>
  <si>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</si>
  <si>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</si>
  <si>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 xml:space="preserve">2022 год </t>
  </si>
  <si>
    <t>2023 год</t>
  </si>
  <si>
    <t>2022 год</t>
  </si>
  <si>
    <t>1</t>
  </si>
  <si>
    <t>Подготовка документов территориального планирования, документации по планировке территории</t>
  </si>
  <si>
    <t>Подготовка документации по планировке территории 
«Проект внесения изменений в проект планировки,
 межевания    (с проведением инвентаризации 
существующей жилой застройки) территории, 
расположенной в границах улиц Макаренко – Карташева –
 Каблукова – Ижорская – Аральская – Славянская в
Октябрьской районе, утвержденный постановлением
главы администрации городского округа
«Город Калининград» от 28.05.2009 № 772»</t>
  </si>
  <si>
    <t xml:space="preserve">Приложение к приказу  </t>
  </si>
  <si>
    <t>2024 год</t>
  </si>
  <si>
    <t xml:space="preserve">2023 год </t>
  </si>
  <si>
    <t>муниципальной программы «Обеспечение градостроительной и архитектурной деятельности в городском округе «Город Калининград» 
на 2022 год и плановый период  2023-2024 гг.»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</si>
  <si>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</si>
  <si>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</si>
  <si>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</si>
  <si>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</si>
  <si>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Разработка проектов межевания территорий в границах городского округа «Город Калининград»</t>
  </si>
  <si>
    <t>Подготовка проекта межевания территории в границах улиц Тихорецкая – Школьная – Киевская – Великолукская в городе Калининграде</t>
  </si>
  <si>
    <t xml:space="preserve">Разработка проекта планировки территории с проектом межевания в его составе в границах   
 ул. Энергетиков - железной дороги в   г. Калининграде  в целях размещения транспортно-пересадочного узла  
«Юго-восток» </t>
  </si>
  <si>
    <t xml:space="preserve">Подготовка проекта  межевания территории в границах проспект Гвардейский – улиц Театральной – Генерала Галицкого в городе Калининграде </t>
  </si>
  <si>
    <t>Подготовка проекта внесения изменений в проект
 межевания территории, утвержденный постановлением
 администрации городского округа «Город Калининград»
от 28 октября 2016 года № 1598 «Об утверждении проекта межевания территории в красных линиях
 ул. Тихорецкая – ул. Киевская в г. Калининграде»</t>
  </si>
  <si>
    <t>42160</t>
  </si>
  <si>
    <t>Подготовка проекта внесения изменений
в проект межевания территории в составе документации
по планировке территории «Проект  планировки территории с проектом межевания в его составе в границах ул. Державина - ул. Лейт. Катина -   ул. Палубная - 
ул. Бригадная - ул. Воронежская   (мкр. Зеленое) в  
г. Калининграде» от 20.10.2017 № 1543»</t>
  </si>
  <si>
    <t>Подготовка проекта планировки территории с проектом межевания в его составе в границах    ул. А. Суворова (район ул. Немировича-Данченко –  ул. Качалова) 
в городе Калининграде</t>
  </si>
  <si>
    <t>Подготовка проекта внесения изменений в проект
 межевания территории в составе документации
по планировке территории, утвержденной постановлением
администрации городского округа «Город Калининград»
от 04.08.2015 № 1256 «Об утверждении проекта
планировки территории с проектом   межевания в его
составе в границах проспект Победы – ул. Горная – 
ул. Велосипедная дорога –  ул. Радищева в Центральном
 районе» (с изменениями, внесенными постановлением администрации городского округа «Город Калининград» от 26 июня 2019 года № 590)»</t>
  </si>
  <si>
    <t>Подготовка проекта внесения изменений в документацию
 по планировке территории «Проект планировки  территории с проектом межевания в его составе в границах  ул. Парковая аллея -  ул. Онежская - ул. Платова -
 ул. Малая Лесная - ул. Б. Окружная 3-я - железная дорога -  ул. Островского в г. Калининграде» (утверждена 
постановлением администрации городского округа
«Город Калининград» от 13.01.2020 № 14)»</t>
  </si>
  <si>
    <t xml:space="preserve">Внесение изменений в  документацию по планировке территории (проект планировки с проектом межевания в его составе) в границах кадастрового квартала                                                             (ул. Муромская –  ул. Бронницкая – ул. Ангарская – 
 ул. Яхромская) в  г. Калининграде 
</t>
  </si>
  <si>
    <t>Подготовка проекта внесения изменений в документацию
 по планировке территории, утвержденную постановлением администрации городского округа 
«Город Калининград» от 24.06.2016 № 919  «Об утверждении проект планировки территории с проектом межевания в его составе в границах пр-кта Московский - ручей Восточный - территория СНТ «Чайка» - ул. Баженова - территория СНТ «Заря» - ул. Ялтинская - эстакада «Восточная»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</si>
  <si>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районе» в г. Калининграде»  от 30.10.2019
№ 392»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</si>
  <si>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</si>
  <si>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</si>
  <si>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>Подготовка  проекта внесения изменений в проект
планировки  территории с проектом межевания в его
 составе, утвержденный постановлением администрации
 городского округа «Город Калининград» от 11.11.17 г.
 № 1484 «Об утверждении проекта планировки территории с проектом межевания в его составе в границах 
ул. Украинская – ул. Согласия – ул. Рассветная –
ул. Горького в Ленинградском районе»</t>
  </si>
  <si>
    <t>Выполнение работ по разработке архитектурно-градостроительной концепции «Благоустройство территорий, прилегающих к ручью Литовскому и  пруду Ялтинскому в г. Калининграде»</t>
  </si>
  <si>
    <t>Подготовка документации по планировке территории с проектами межевания в их составе в границах территории ручья Северного и канала К-4  в г. Калининграде</t>
  </si>
  <si>
    <t xml:space="preserve">Внесение изменений в проект межевания  территории в составе документации  по  планировке территории, утвержденной постановлением администрации городского округа «Город Калининград» от 22.10.2014  № 1659   
«Об утверждении проекта планировки с проектом межевания в его составе территории в границах  ул. Суворова –
 ул. Железнодорожная – ул. Портовая –  ул. Ген. Буткова –
 пр-кт Московский –  ул. Горная – железная дорога в Ленинградском и Московском районах» 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</si>
  <si>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«Город Калининград» от 13 апреля 2015 года № 638 «Об утверждении проекта планировки территории с проектом межевания в его составе в границах ул. Н. Карамзина –  ул. О. Кошевого в Московском районе»
</t>
  </si>
  <si>
    <t>Подготовка проекта межевания территории в районе 
наб. Ветеранов – ул. Октябрьской в г. Калининграде</t>
  </si>
  <si>
    <t>Подготовка проекта внесения изменений в проект межевания территории в составе документации по планировке территории, утвержденной постановлением администрации городского округа «Город Калининград» от 27.01.2015 
№ 112 «Об утверждении проекта планировки с проектом межевания в его составе территории в границах красных линий просп. Победы – ул. Радищева – ул. Станочная в Центральном районе»</t>
  </si>
  <si>
    <t>от "_24_" _10_ 2022 г. № п-КГРиЦ-49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</si>
</sst>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43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Continuous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1" fontId="16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top" wrapText="1"/>
    </xf>
    <xf numFmtId="1" fontId="16" fillId="5" borderId="1" xfId="0" applyNumberFormat="1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 applyProtection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1" fontId="16" fillId="6" borderId="1" xfId="0" applyNumberFormat="1" applyFont="1" applyFill="1" applyBorder="1" applyAlignment="1">
      <alignment horizontal="center" vertical="center" wrapText="1"/>
    </xf>
    <xf numFmtId="165" fontId="16" fillId="6" borderId="1" xfId="0" applyNumberFormat="1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 applyProtection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top" wrapText="1"/>
    </xf>
    <xf numFmtId="0" fontId="16" fillId="7" borderId="1" xfId="0" applyFont="1" applyFill="1" applyBorder="1" applyAlignment="1">
      <alignment vertical="top" wrapText="1"/>
    </xf>
    <xf numFmtId="1" fontId="16" fillId="7" borderId="1" xfId="0" applyNumberFormat="1" applyFont="1" applyFill="1" applyBorder="1" applyAlignment="1">
      <alignment horizontal="center" vertical="center" wrapText="1"/>
    </xf>
    <xf numFmtId="165" fontId="16" fillId="7" borderId="1" xfId="0" applyNumberFormat="1" applyFont="1" applyFill="1" applyBorder="1" applyAlignment="1">
      <alignment horizontal="center" vertical="center" wrapText="1"/>
    </xf>
    <xf numFmtId="4" fontId="16" fillId="7" borderId="1" xfId="0" applyNumberFormat="1" applyFont="1" applyFill="1" applyBorder="1" applyAlignment="1">
      <alignment horizontal="center" vertical="center" wrapText="1"/>
    </xf>
    <xf numFmtId="49" fontId="16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1" fontId="16" fillId="8" borderId="1" xfId="0" applyNumberFormat="1" applyFont="1" applyFill="1" applyBorder="1" applyAlignment="1">
      <alignment horizontal="center" vertical="center" wrapText="1"/>
    </xf>
    <xf numFmtId="165" fontId="16" fillId="8" borderId="1" xfId="0" applyNumberFormat="1" applyFont="1" applyFill="1" applyBorder="1" applyAlignment="1">
      <alignment horizontal="center" vertical="center" wrapText="1"/>
    </xf>
    <xf numFmtId="2" fontId="16" fillId="8" borderId="1" xfId="0" applyNumberFormat="1" applyFont="1" applyFill="1" applyBorder="1" applyAlignment="1">
      <alignment horizontal="center" vertical="center" wrapText="1"/>
    </xf>
    <xf numFmtId="49" fontId="16" fillId="9" borderId="1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vertical="top" wrapText="1"/>
    </xf>
    <xf numFmtId="165" fontId="16" fillId="9" borderId="1" xfId="0" applyNumberFormat="1" applyFont="1" applyFill="1" applyBorder="1" applyAlignment="1">
      <alignment horizontal="center" vertical="center" wrapText="1"/>
    </xf>
    <xf numFmtId="4" fontId="16" fillId="9" borderId="1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32" t="s">
        <v>91</v>
      </c>
      <c r="B4" s="132" t="s">
        <v>4</v>
      </c>
      <c r="C4" s="132" t="s">
        <v>92</v>
      </c>
      <c r="D4" s="29" t="s">
        <v>50</v>
      </c>
      <c r="E4" s="29"/>
      <c r="F4" s="132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32"/>
      <c r="B5" s="132"/>
      <c r="C5" s="132"/>
      <c r="D5" s="36" t="s">
        <v>51</v>
      </c>
      <c r="E5" s="36" t="s">
        <v>52</v>
      </c>
      <c r="F5" s="132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view="pageBreakPreview" zoomScale="70" zoomScaleNormal="70" zoomScaleSheetLayoutView="70" workbookViewId="0">
      <selection activeCell="J2" sqref="J2:M2"/>
    </sheetView>
  </sheetViews>
  <sheetFormatPr defaultColWidth="8.85546875" defaultRowHeight="15.75" x14ac:dyDescent="0.25"/>
  <cols>
    <col min="1" max="2" width="14.28515625" style="70" customWidth="1"/>
    <col min="3" max="3" width="17.85546875" style="70" customWidth="1"/>
    <col min="4" max="4" width="62.7109375" style="70" customWidth="1"/>
    <col min="5" max="5" width="21.42578125" style="70" customWidth="1"/>
    <col min="6" max="6" width="10.42578125" style="70" customWidth="1"/>
    <col min="7" max="7" width="11.140625" style="70" customWidth="1"/>
    <col min="8" max="8" width="16.7109375" style="70" customWidth="1"/>
    <col min="9" max="9" width="14.42578125" style="70" customWidth="1"/>
    <col min="10" max="10" width="16.7109375" style="70" customWidth="1"/>
    <col min="11" max="11" width="18" style="70" customWidth="1"/>
    <col min="12" max="12" width="14.5703125" style="70" customWidth="1"/>
    <col min="13" max="13" width="12.7109375" style="71" customWidth="1"/>
    <col min="14" max="14" width="17.42578125" style="71" customWidth="1"/>
    <col min="15" max="15" width="17" style="72" customWidth="1"/>
    <col min="16" max="16" width="13.140625" style="72" customWidth="1"/>
    <col min="17" max="17" width="12.28515625" style="72" customWidth="1"/>
    <col min="18" max="16384" width="8.85546875" style="70"/>
  </cols>
  <sheetData>
    <row r="1" spans="1:17" x14ac:dyDescent="0.25">
      <c r="J1" s="133" t="s">
        <v>148</v>
      </c>
      <c r="K1" s="134"/>
      <c r="L1" s="134"/>
      <c r="M1" s="134"/>
    </row>
    <row r="2" spans="1:17" ht="16.5" x14ac:dyDescent="0.25">
      <c r="A2" s="73"/>
      <c r="B2" s="73"/>
      <c r="C2" s="73"/>
      <c r="D2" s="73"/>
      <c r="E2" s="73"/>
      <c r="F2" s="73"/>
      <c r="G2" s="73"/>
      <c r="H2" s="73"/>
      <c r="I2" s="73"/>
      <c r="J2" s="133" t="s">
        <v>178</v>
      </c>
      <c r="K2" s="133"/>
      <c r="L2" s="133"/>
      <c r="M2" s="133"/>
    </row>
    <row r="3" spans="1:17" x14ac:dyDescent="0.25">
      <c r="A3" s="135" t="s">
        <v>90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74"/>
    </row>
    <row r="4" spans="1:17" x14ac:dyDescent="0.25">
      <c r="A4" s="135" t="s">
        <v>151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6" spans="1:17" x14ac:dyDescent="0.25">
      <c r="A6" s="137" t="s">
        <v>91</v>
      </c>
      <c r="B6" s="137" t="s">
        <v>4</v>
      </c>
      <c r="C6" s="137" t="s">
        <v>50</v>
      </c>
      <c r="D6" s="137" t="s">
        <v>93</v>
      </c>
      <c r="E6" s="75" t="s">
        <v>17</v>
      </c>
      <c r="F6" s="75"/>
      <c r="G6" s="75"/>
      <c r="H6" s="75"/>
      <c r="I6" s="75"/>
      <c r="J6" s="75"/>
      <c r="K6" s="137" t="s">
        <v>140</v>
      </c>
      <c r="L6" s="137"/>
      <c r="M6" s="137"/>
    </row>
    <row r="7" spans="1:17" x14ac:dyDescent="0.25">
      <c r="A7" s="137"/>
      <c r="B7" s="137"/>
      <c r="C7" s="137"/>
      <c r="D7" s="137"/>
      <c r="E7" s="137" t="s">
        <v>18</v>
      </c>
      <c r="F7" s="137" t="s">
        <v>95</v>
      </c>
      <c r="G7" s="137" t="s">
        <v>96</v>
      </c>
      <c r="H7" s="137"/>
      <c r="I7" s="137"/>
      <c r="J7" s="137"/>
      <c r="K7" s="137" t="s">
        <v>144</v>
      </c>
      <c r="L7" s="137" t="s">
        <v>143</v>
      </c>
      <c r="M7" s="137" t="s">
        <v>149</v>
      </c>
    </row>
    <row r="8" spans="1:17" x14ac:dyDescent="0.25">
      <c r="A8" s="137"/>
      <c r="B8" s="137"/>
      <c r="C8" s="137"/>
      <c r="D8" s="137"/>
      <c r="E8" s="137"/>
      <c r="F8" s="137"/>
      <c r="G8" s="137" t="s">
        <v>142</v>
      </c>
      <c r="H8" s="137"/>
      <c r="I8" s="137" t="s">
        <v>150</v>
      </c>
      <c r="J8" s="137" t="s">
        <v>149</v>
      </c>
      <c r="K8" s="137"/>
      <c r="L8" s="137"/>
      <c r="M8" s="137"/>
    </row>
    <row r="9" spans="1:17" ht="31.5" x14ac:dyDescent="0.25">
      <c r="A9" s="137"/>
      <c r="B9" s="137"/>
      <c r="C9" s="137"/>
      <c r="D9" s="137"/>
      <c r="E9" s="137"/>
      <c r="F9" s="137"/>
      <c r="G9" s="76"/>
      <c r="H9" s="76" t="s">
        <v>54</v>
      </c>
      <c r="I9" s="137"/>
      <c r="J9" s="137"/>
      <c r="K9" s="137"/>
      <c r="L9" s="137"/>
      <c r="M9" s="137"/>
    </row>
    <row r="10" spans="1:17" x14ac:dyDescent="0.25">
      <c r="A10" s="77">
        <v>1</v>
      </c>
      <c r="B10" s="77">
        <v>2</v>
      </c>
      <c r="C10" s="77">
        <v>3</v>
      </c>
      <c r="D10" s="77">
        <v>4</v>
      </c>
      <c r="E10" s="77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77">
        <v>11</v>
      </c>
      <c r="L10" s="77">
        <v>12</v>
      </c>
      <c r="M10" s="77">
        <v>13</v>
      </c>
    </row>
    <row r="11" spans="1:17" s="83" customFormat="1" ht="31.5" x14ac:dyDescent="0.25">
      <c r="A11" s="123" t="s">
        <v>152</v>
      </c>
      <c r="B11" s="124" t="s">
        <v>97</v>
      </c>
      <c r="C11" s="124" t="s">
        <v>97</v>
      </c>
      <c r="D11" s="125" t="s">
        <v>153</v>
      </c>
      <c r="E11" s="125" t="s">
        <v>124</v>
      </c>
      <c r="F11" s="124" t="s">
        <v>97</v>
      </c>
      <c r="G11" s="124" t="s">
        <v>97</v>
      </c>
      <c r="H11" s="126" t="s">
        <v>97</v>
      </c>
      <c r="I11" s="124" t="s">
        <v>97</v>
      </c>
      <c r="J11" s="124" t="s">
        <v>97</v>
      </c>
      <c r="K11" s="127">
        <f>K12+K37+K40</f>
        <v>11532.440000000002</v>
      </c>
      <c r="L11" s="127">
        <f>L12+L37+L40</f>
        <v>11090.19</v>
      </c>
      <c r="M11" s="127">
        <f>M12+M37+M40</f>
        <v>3068.7</v>
      </c>
      <c r="N11" s="81"/>
      <c r="O11" s="82"/>
      <c r="P11" s="82"/>
      <c r="Q11" s="82"/>
    </row>
    <row r="12" spans="1:17" s="83" customFormat="1" ht="31.5" x14ac:dyDescent="0.25">
      <c r="A12" s="117" t="s">
        <v>58</v>
      </c>
      <c r="B12" s="118" t="s">
        <v>97</v>
      </c>
      <c r="C12" s="118" t="s">
        <v>97</v>
      </c>
      <c r="D12" s="119" t="s">
        <v>87</v>
      </c>
      <c r="E12" s="119" t="s">
        <v>124</v>
      </c>
      <c r="F12" s="118" t="s">
        <v>80</v>
      </c>
      <c r="G12" s="120">
        <f>G13+G35</f>
        <v>14</v>
      </c>
      <c r="H12" s="121" t="s">
        <v>97</v>
      </c>
      <c r="I12" s="120">
        <f>I13+I35</f>
        <v>16</v>
      </c>
      <c r="J12" s="120">
        <f>J13+J35</f>
        <v>5</v>
      </c>
      <c r="K12" s="122">
        <f>K13+K35</f>
        <v>6677.7400000000007</v>
      </c>
      <c r="L12" s="122">
        <f>L13+L35</f>
        <v>9034.49</v>
      </c>
      <c r="M12" s="122">
        <f>M13+M35</f>
        <v>1813</v>
      </c>
      <c r="N12" s="81"/>
      <c r="O12" s="82"/>
      <c r="P12" s="82"/>
      <c r="Q12" s="82"/>
    </row>
    <row r="13" spans="1:17" s="83" customFormat="1" ht="47.25" x14ac:dyDescent="0.25">
      <c r="A13" s="78" t="s">
        <v>58</v>
      </c>
      <c r="B13" s="85" t="s">
        <v>161</v>
      </c>
      <c r="C13" s="79" t="s">
        <v>97</v>
      </c>
      <c r="D13" s="86" t="s">
        <v>146</v>
      </c>
      <c r="E13" s="80" t="s">
        <v>154</v>
      </c>
      <c r="F13" s="79" t="s">
        <v>80</v>
      </c>
      <c r="G13" s="84">
        <f>SUM(G14:G34)</f>
        <v>13</v>
      </c>
      <c r="H13" s="95" t="s">
        <v>97</v>
      </c>
      <c r="I13" s="84">
        <f>SUM(I14:I34)</f>
        <v>15</v>
      </c>
      <c r="J13" s="84">
        <f>SUM(J14:J34)</f>
        <v>4</v>
      </c>
      <c r="K13" s="87">
        <f>SUM(K14:K34)</f>
        <v>5977.7400000000007</v>
      </c>
      <c r="L13" s="87">
        <f>SUM(L14:L34)</f>
        <v>8334.49</v>
      </c>
      <c r="M13" s="87">
        <f>SUM(M14:M34)</f>
        <v>1113</v>
      </c>
      <c r="N13" s="88"/>
      <c r="O13" s="89"/>
      <c r="P13" s="82"/>
      <c r="Q13" s="82"/>
    </row>
    <row r="14" spans="1:17" ht="148.5" customHeight="1" x14ac:dyDescent="0.25">
      <c r="A14" s="90" t="s">
        <v>58</v>
      </c>
      <c r="B14" s="85" t="s">
        <v>161</v>
      </c>
      <c r="C14" s="76" t="s">
        <v>141</v>
      </c>
      <c r="D14" s="91" t="s">
        <v>167</v>
      </c>
      <c r="E14" s="91" t="s">
        <v>124</v>
      </c>
      <c r="F14" s="76" t="s">
        <v>80</v>
      </c>
      <c r="G14" s="92">
        <v>1</v>
      </c>
      <c r="H14" s="98">
        <v>44896</v>
      </c>
      <c r="I14" s="92">
        <v>0</v>
      </c>
      <c r="J14" s="92">
        <v>0</v>
      </c>
      <c r="K14" s="66">
        <v>650</v>
      </c>
      <c r="L14" s="66">
        <v>0</v>
      </c>
      <c r="M14" s="66">
        <v>0</v>
      </c>
      <c r="O14" s="128"/>
    </row>
    <row r="15" spans="1:17" ht="63" x14ac:dyDescent="0.25">
      <c r="A15" s="90" t="s">
        <v>58</v>
      </c>
      <c r="B15" s="85" t="s">
        <v>161</v>
      </c>
      <c r="C15" s="76" t="s">
        <v>141</v>
      </c>
      <c r="D15" s="91" t="s">
        <v>163</v>
      </c>
      <c r="E15" s="91" t="s">
        <v>124</v>
      </c>
      <c r="F15" s="76" t="s">
        <v>80</v>
      </c>
      <c r="G15" s="92">
        <v>1</v>
      </c>
      <c r="H15" s="98">
        <v>44896</v>
      </c>
      <c r="I15" s="92">
        <v>0</v>
      </c>
      <c r="J15" s="92">
        <v>0</v>
      </c>
      <c r="K15" s="66">
        <v>638.25</v>
      </c>
      <c r="L15" s="66">
        <v>0</v>
      </c>
      <c r="M15" s="66">
        <v>0</v>
      </c>
    </row>
    <row r="16" spans="1:17" ht="183" customHeight="1" x14ac:dyDescent="0.25">
      <c r="A16" s="90" t="s">
        <v>58</v>
      </c>
      <c r="B16" s="85" t="s">
        <v>161</v>
      </c>
      <c r="C16" s="76" t="s">
        <v>141</v>
      </c>
      <c r="D16" s="91" t="s">
        <v>164</v>
      </c>
      <c r="E16" s="91" t="s">
        <v>124</v>
      </c>
      <c r="F16" s="76" t="s">
        <v>80</v>
      </c>
      <c r="G16" s="92">
        <v>1</v>
      </c>
      <c r="H16" s="98">
        <v>44866</v>
      </c>
      <c r="I16" s="92">
        <v>0</v>
      </c>
      <c r="J16" s="92">
        <v>0</v>
      </c>
      <c r="K16" s="66">
        <v>238.8</v>
      </c>
      <c r="L16" s="66">
        <v>0</v>
      </c>
      <c r="M16" s="66">
        <v>0</v>
      </c>
      <c r="N16" s="93"/>
    </row>
    <row r="17" spans="1:14" s="72" customFormat="1" ht="153.75" customHeight="1" x14ac:dyDescent="0.25">
      <c r="A17" s="90" t="s">
        <v>58</v>
      </c>
      <c r="B17" s="85" t="s">
        <v>161</v>
      </c>
      <c r="C17" s="76" t="s">
        <v>141</v>
      </c>
      <c r="D17" s="91" t="s">
        <v>147</v>
      </c>
      <c r="E17" s="91" t="s">
        <v>124</v>
      </c>
      <c r="F17" s="76" t="s">
        <v>80</v>
      </c>
      <c r="G17" s="92">
        <v>1</v>
      </c>
      <c r="H17" s="98">
        <v>44896</v>
      </c>
      <c r="I17" s="92">
        <v>0</v>
      </c>
      <c r="J17" s="92">
        <v>0</v>
      </c>
      <c r="K17" s="66">
        <v>165.82</v>
      </c>
      <c r="L17" s="66">
        <v>0</v>
      </c>
      <c r="M17" s="66">
        <v>0</v>
      </c>
      <c r="N17" s="93"/>
    </row>
    <row r="18" spans="1:14" s="72" customFormat="1" ht="126" x14ac:dyDescent="0.25">
      <c r="A18" s="90" t="s">
        <v>58</v>
      </c>
      <c r="B18" s="85" t="s">
        <v>161</v>
      </c>
      <c r="C18" s="76" t="s">
        <v>141</v>
      </c>
      <c r="D18" s="91" t="s">
        <v>175</v>
      </c>
      <c r="E18" s="91" t="s">
        <v>124</v>
      </c>
      <c r="F18" s="76" t="s">
        <v>80</v>
      </c>
      <c r="G18" s="92">
        <v>1</v>
      </c>
      <c r="H18" s="98">
        <v>44896</v>
      </c>
      <c r="I18" s="92">
        <v>0</v>
      </c>
      <c r="J18" s="92">
        <v>0</v>
      </c>
      <c r="K18" s="66">
        <v>288.5</v>
      </c>
      <c r="L18" s="66">
        <v>0</v>
      </c>
      <c r="M18" s="66">
        <v>0</v>
      </c>
      <c r="N18" s="71"/>
    </row>
    <row r="19" spans="1:14" s="72" customFormat="1" ht="132.75" customHeight="1" x14ac:dyDescent="0.25">
      <c r="A19" s="90" t="s">
        <v>58</v>
      </c>
      <c r="B19" s="85" t="s">
        <v>161</v>
      </c>
      <c r="C19" s="76" t="s">
        <v>141</v>
      </c>
      <c r="D19" s="91" t="s">
        <v>165</v>
      </c>
      <c r="E19" s="91" t="s">
        <v>124</v>
      </c>
      <c r="F19" s="76" t="s">
        <v>80</v>
      </c>
      <c r="G19" s="92">
        <v>0</v>
      </c>
      <c r="H19" s="98" t="s">
        <v>97</v>
      </c>
      <c r="I19" s="92">
        <v>1</v>
      </c>
      <c r="J19" s="92">
        <v>0</v>
      </c>
      <c r="K19" s="66">
        <v>1085.22</v>
      </c>
      <c r="L19" s="66">
        <v>486.41</v>
      </c>
      <c r="M19" s="66">
        <v>0</v>
      </c>
      <c r="N19" s="93"/>
    </row>
    <row r="20" spans="1:14" s="72" customFormat="1" ht="102" customHeight="1" x14ac:dyDescent="0.25">
      <c r="A20" s="90" t="s">
        <v>58</v>
      </c>
      <c r="B20" s="85" t="s">
        <v>161</v>
      </c>
      <c r="C20" s="76" t="s">
        <v>141</v>
      </c>
      <c r="D20" s="91" t="s">
        <v>160</v>
      </c>
      <c r="E20" s="91" t="s">
        <v>124</v>
      </c>
      <c r="F20" s="76" t="s">
        <v>80</v>
      </c>
      <c r="G20" s="92">
        <v>1</v>
      </c>
      <c r="H20" s="98">
        <v>44774</v>
      </c>
      <c r="I20" s="92">
        <v>0</v>
      </c>
      <c r="J20" s="92">
        <v>0</v>
      </c>
      <c r="K20" s="66">
        <v>57.5</v>
      </c>
      <c r="L20" s="66">
        <v>0</v>
      </c>
      <c r="M20" s="66">
        <v>0</v>
      </c>
      <c r="N20" s="93"/>
    </row>
    <row r="21" spans="1:14" s="72" customFormat="1" ht="138" customHeight="1" x14ac:dyDescent="0.25">
      <c r="A21" s="90" t="s">
        <v>58</v>
      </c>
      <c r="B21" s="85" t="s">
        <v>161</v>
      </c>
      <c r="C21" s="76" t="s">
        <v>141</v>
      </c>
      <c r="D21" s="91" t="s">
        <v>171</v>
      </c>
      <c r="E21" s="91" t="s">
        <v>124</v>
      </c>
      <c r="F21" s="76" t="s">
        <v>80</v>
      </c>
      <c r="G21" s="92">
        <v>1</v>
      </c>
      <c r="H21" s="98">
        <v>44774</v>
      </c>
      <c r="I21" s="92">
        <v>0</v>
      </c>
      <c r="J21" s="92">
        <v>0</v>
      </c>
      <c r="K21" s="66">
        <v>82.35</v>
      </c>
      <c r="L21" s="66">
        <v>0</v>
      </c>
      <c r="M21" s="66">
        <v>0</v>
      </c>
      <c r="N21" s="93"/>
    </row>
    <row r="22" spans="1:14" s="72" customFormat="1" ht="94.5" x14ac:dyDescent="0.25">
      <c r="A22" s="90" t="s">
        <v>58</v>
      </c>
      <c r="B22" s="85" t="s">
        <v>161</v>
      </c>
      <c r="C22" s="76" t="s">
        <v>141</v>
      </c>
      <c r="D22" s="91" t="s">
        <v>166</v>
      </c>
      <c r="E22" s="91" t="s">
        <v>124</v>
      </c>
      <c r="F22" s="76" t="s">
        <v>80</v>
      </c>
      <c r="G22" s="92">
        <v>0</v>
      </c>
      <c r="H22" s="98" t="s">
        <v>97</v>
      </c>
      <c r="I22" s="92">
        <v>0</v>
      </c>
      <c r="J22" s="92">
        <v>1</v>
      </c>
      <c r="K22" s="66">
        <v>0</v>
      </c>
      <c r="L22" s="66">
        <v>0</v>
      </c>
      <c r="M22" s="66">
        <v>313</v>
      </c>
      <c r="N22" s="93"/>
    </row>
    <row r="23" spans="1:14" s="72" customFormat="1" ht="167.25" customHeight="1" x14ac:dyDescent="0.25">
      <c r="A23" s="90" t="s">
        <v>58</v>
      </c>
      <c r="B23" s="85" t="s">
        <v>161</v>
      </c>
      <c r="C23" s="76" t="s">
        <v>141</v>
      </c>
      <c r="D23" s="91" t="s">
        <v>174</v>
      </c>
      <c r="E23" s="91" t="s">
        <v>124</v>
      </c>
      <c r="F23" s="76" t="s">
        <v>80</v>
      </c>
      <c r="G23" s="92">
        <v>1</v>
      </c>
      <c r="H23" s="98">
        <v>44896</v>
      </c>
      <c r="I23" s="92">
        <v>0</v>
      </c>
      <c r="J23" s="92">
        <v>0</v>
      </c>
      <c r="K23" s="66">
        <v>398</v>
      </c>
      <c r="L23" s="66">
        <v>0</v>
      </c>
      <c r="M23" s="66">
        <v>0</v>
      </c>
      <c r="N23" s="93"/>
    </row>
    <row r="24" spans="1:14" s="72" customFormat="1" ht="60" customHeight="1" x14ac:dyDescent="0.25">
      <c r="A24" s="90" t="s">
        <v>58</v>
      </c>
      <c r="B24" s="85" t="s">
        <v>161</v>
      </c>
      <c r="C24" s="76" t="s">
        <v>141</v>
      </c>
      <c r="D24" s="91" t="s">
        <v>159</v>
      </c>
      <c r="E24" s="91" t="s">
        <v>124</v>
      </c>
      <c r="F24" s="76" t="s">
        <v>80</v>
      </c>
      <c r="G24" s="92">
        <v>1</v>
      </c>
      <c r="H24" s="98">
        <v>44896</v>
      </c>
      <c r="I24" s="92">
        <v>0</v>
      </c>
      <c r="J24" s="92">
        <v>0</v>
      </c>
      <c r="K24" s="66">
        <v>187.99</v>
      </c>
      <c r="L24" s="66">
        <v>0</v>
      </c>
      <c r="M24" s="66">
        <v>0</v>
      </c>
      <c r="N24" s="71"/>
    </row>
    <row r="25" spans="1:14" s="72" customFormat="1" ht="115.5" customHeight="1" x14ac:dyDescent="0.25">
      <c r="A25" s="90" t="s">
        <v>58</v>
      </c>
      <c r="B25" s="85" t="s">
        <v>161</v>
      </c>
      <c r="C25" s="76" t="s">
        <v>141</v>
      </c>
      <c r="D25" s="91" t="s">
        <v>162</v>
      </c>
      <c r="E25" s="91" t="s">
        <v>124</v>
      </c>
      <c r="F25" s="76" t="s">
        <v>80</v>
      </c>
      <c r="G25" s="92">
        <v>1</v>
      </c>
      <c r="H25" s="98">
        <v>44866</v>
      </c>
      <c r="I25" s="92">
        <v>0</v>
      </c>
      <c r="J25" s="92">
        <v>0</v>
      </c>
      <c r="K25" s="66">
        <v>407.95</v>
      </c>
      <c r="L25" s="66">
        <v>0</v>
      </c>
      <c r="M25" s="66">
        <v>0</v>
      </c>
      <c r="N25" s="71"/>
    </row>
    <row r="26" spans="1:14" s="72" customFormat="1" ht="78.75" x14ac:dyDescent="0.25">
      <c r="A26" s="90" t="s">
        <v>58</v>
      </c>
      <c r="B26" s="85" t="s">
        <v>161</v>
      </c>
      <c r="C26" s="76" t="s">
        <v>141</v>
      </c>
      <c r="D26" s="91" t="s">
        <v>158</v>
      </c>
      <c r="E26" s="91" t="s">
        <v>124</v>
      </c>
      <c r="F26" s="76" t="s">
        <v>80</v>
      </c>
      <c r="G26" s="92">
        <v>1</v>
      </c>
      <c r="H26" s="98">
        <v>44866</v>
      </c>
      <c r="I26" s="92">
        <v>0</v>
      </c>
      <c r="J26" s="92">
        <v>0</v>
      </c>
      <c r="K26" s="66">
        <v>1221.9000000000001</v>
      </c>
      <c r="L26" s="66">
        <v>0</v>
      </c>
      <c r="M26" s="66">
        <v>0</v>
      </c>
      <c r="N26" s="71"/>
    </row>
    <row r="27" spans="1:14" s="72" customFormat="1" ht="94.5" x14ac:dyDescent="0.25">
      <c r="A27" s="90" t="s">
        <v>58</v>
      </c>
      <c r="B27" s="85" t="s">
        <v>161</v>
      </c>
      <c r="C27" s="76" t="s">
        <v>141</v>
      </c>
      <c r="D27" s="91" t="s">
        <v>168</v>
      </c>
      <c r="E27" s="91" t="s">
        <v>124</v>
      </c>
      <c r="F27" s="76" t="s">
        <v>80</v>
      </c>
      <c r="G27" s="92">
        <v>0</v>
      </c>
      <c r="H27" s="131" t="s">
        <v>97</v>
      </c>
      <c r="I27" s="92">
        <v>1</v>
      </c>
      <c r="J27" s="92">
        <v>0</v>
      </c>
      <c r="K27" s="66">
        <v>215.82</v>
      </c>
      <c r="L27" s="66">
        <v>215.83</v>
      </c>
      <c r="M27" s="66">
        <v>0</v>
      </c>
      <c r="N27" s="71"/>
    </row>
    <row r="28" spans="1:14" s="72" customFormat="1" ht="60" customHeight="1" x14ac:dyDescent="0.25">
      <c r="A28" s="90" t="s">
        <v>58</v>
      </c>
      <c r="B28" s="85" t="s">
        <v>161</v>
      </c>
      <c r="C28" s="76" t="s">
        <v>141</v>
      </c>
      <c r="D28" s="91" t="s">
        <v>157</v>
      </c>
      <c r="E28" s="91" t="s">
        <v>124</v>
      </c>
      <c r="F28" s="76" t="s">
        <v>80</v>
      </c>
      <c r="G28" s="92">
        <v>0</v>
      </c>
      <c r="H28" s="131" t="s">
        <v>97</v>
      </c>
      <c r="I28" s="92">
        <v>1</v>
      </c>
      <c r="J28" s="92">
        <v>0</v>
      </c>
      <c r="K28" s="66">
        <v>139.63999999999999</v>
      </c>
      <c r="L28" s="66">
        <v>46.55</v>
      </c>
      <c r="M28" s="66">
        <v>0</v>
      </c>
      <c r="N28" s="71"/>
    </row>
    <row r="29" spans="1:14" s="72" customFormat="1" ht="39.75" customHeight="1" x14ac:dyDescent="0.25">
      <c r="A29" s="90" t="s">
        <v>58</v>
      </c>
      <c r="B29" s="85" t="s">
        <v>161</v>
      </c>
      <c r="C29" s="76" t="s">
        <v>141</v>
      </c>
      <c r="D29" s="91" t="s">
        <v>156</v>
      </c>
      <c r="E29" s="91" t="s">
        <v>124</v>
      </c>
      <c r="F29" s="76" t="s">
        <v>80</v>
      </c>
      <c r="G29" s="92">
        <v>0</v>
      </c>
      <c r="H29" s="131" t="s">
        <v>97</v>
      </c>
      <c r="I29" s="92">
        <v>0</v>
      </c>
      <c r="J29" s="92">
        <v>1</v>
      </c>
      <c r="K29" s="66">
        <v>0</v>
      </c>
      <c r="L29" s="66">
        <v>0</v>
      </c>
      <c r="M29" s="66">
        <v>600</v>
      </c>
      <c r="N29" s="71"/>
    </row>
    <row r="30" spans="1:14" s="72" customFormat="1" ht="62.25" customHeight="1" x14ac:dyDescent="0.25">
      <c r="A30" s="90" t="s">
        <v>58</v>
      </c>
      <c r="B30" s="85" t="s">
        <v>161</v>
      </c>
      <c r="C30" s="100" t="s">
        <v>141</v>
      </c>
      <c r="D30" s="91" t="s">
        <v>173</v>
      </c>
      <c r="E30" s="91" t="s">
        <v>124</v>
      </c>
      <c r="F30" s="100" t="s">
        <v>80</v>
      </c>
      <c r="G30" s="92">
        <v>0</v>
      </c>
      <c r="H30" s="131" t="s">
        <v>97</v>
      </c>
      <c r="I30" s="92">
        <v>10</v>
      </c>
      <c r="J30" s="92">
        <v>0</v>
      </c>
      <c r="K30" s="66">
        <v>0</v>
      </c>
      <c r="L30" s="66">
        <v>7385.7</v>
      </c>
      <c r="M30" s="66">
        <v>0</v>
      </c>
      <c r="N30" s="99"/>
    </row>
    <row r="31" spans="1:14" s="72" customFormat="1" ht="54" customHeight="1" x14ac:dyDescent="0.25">
      <c r="A31" s="90" t="s">
        <v>58</v>
      </c>
      <c r="B31" s="85" t="s">
        <v>161</v>
      </c>
      <c r="C31" s="76" t="s">
        <v>141</v>
      </c>
      <c r="D31" s="91" t="s">
        <v>169</v>
      </c>
      <c r="E31" s="91" t="s">
        <v>124</v>
      </c>
      <c r="F31" s="76" t="s">
        <v>80</v>
      </c>
      <c r="G31" s="92">
        <v>1</v>
      </c>
      <c r="H31" s="98">
        <v>44925</v>
      </c>
      <c r="I31" s="92">
        <v>0</v>
      </c>
      <c r="J31" s="92">
        <v>1</v>
      </c>
      <c r="K31" s="66">
        <v>50</v>
      </c>
      <c r="L31" s="66">
        <v>0</v>
      </c>
      <c r="M31" s="66">
        <v>50</v>
      </c>
      <c r="N31" s="71"/>
    </row>
    <row r="32" spans="1:14" s="72" customFormat="1" ht="42" customHeight="1" x14ac:dyDescent="0.25">
      <c r="A32" s="90" t="s">
        <v>58</v>
      </c>
      <c r="B32" s="85" t="s">
        <v>161</v>
      </c>
      <c r="C32" s="129" t="s">
        <v>141</v>
      </c>
      <c r="D32" s="91" t="s">
        <v>176</v>
      </c>
      <c r="E32" s="91" t="s">
        <v>124</v>
      </c>
      <c r="F32" s="129" t="s">
        <v>80</v>
      </c>
      <c r="G32" s="92">
        <v>0</v>
      </c>
      <c r="H32" s="131" t="s">
        <v>97</v>
      </c>
      <c r="I32" s="92">
        <v>1</v>
      </c>
      <c r="J32" s="92">
        <v>0</v>
      </c>
      <c r="K32" s="66">
        <v>50</v>
      </c>
      <c r="L32" s="66">
        <v>50</v>
      </c>
      <c r="M32" s="66">
        <v>0</v>
      </c>
      <c r="N32" s="71"/>
    </row>
    <row r="33" spans="1:17" s="72" customFormat="1" ht="141" customHeight="1" x14ac:dyDescent="0.25">
      <c r="A33" s="90" t="s">
        <v>58</v>
      </c>
      <c r="B33" s="85" t="s">
        <v>161</v>
      </c>
      <c r="C33" s="130" t="s">
        <v>141</v>
      </c>
      <c r="D33" s="91" t="s">
        <v>177</v>
      </c>
      <c r="E33" s="91" t="s">
        <v>124</v>
      </c>
      <c r="F33" s="130" t="s">
        <v>80</v>
      </c>
      <c r="G33" s="92">
        <v>0</v>
      </c>
      <c r="H33" s="131" t="s">
        <v>97</v>
      </c>
      <c r="I33" s="92">
        <v>1</v>
      </c>
      <c r="J33" s="92">
        <v>0</v>
      </c>
      <c r="K33" s="66">
        <v>0</v>
      </c>
      <c r="L33" s="66">
        <v>150</v>
      </c>
      <c r="M33" s="66">
        <v>0</v>
      </c>
      <c r="N33" s="71"/>
    </row>
    <row r="34" spans="1:17" s="72" customFormat="1" ht="41.25" customHeight="1" x14ac:dyDescent="0.25">
      <c r="A34" s="90" t="s">
        <v>58</v>
      </c>
      <c r="B34" s="85" t="s">
        <v>161</v>
      </c>
      <c r="C34" s="76" t="s">
        <v>141</v>
      </c>
      <c r="D34" s="91" t="s">
        <v>170</v>
      </c>
      <c r="E34" s="91" t="s">
        <v>124</v>
      </c>
      <c r="F34" s="76" t="s">
        <v>80</v>
      </c>
      <c r="G34" s="92">
        <v>1</v>
      </c>
      <c r="H34" s="131" t="s">
        <v>97</v>
      </c>
      <c r="I34" s="92">
        <v>0</v>
      </c>
      <c r="J34" s="92">
        <v>1</v>
      </c>
      <c r="K34" s="66">
        <v>100</v>
      </c>
      <c r="L34" s="66">
        <v>0</v>
      </c>
      <c r="M34" s="66">
        <v>150</v>
      </c>
      <c r="N34" s="71"/>
    </row>
    <row r="35" spans="1:17" ht="47.25" x14ac:dyDescent="0.25">
      <c r="A35" s="109" t="s">
        <v>58</v>
      </c>
      <c r="B35" s="110" t="s">
        <v>161</v>
      </c>
      <c r="C35" s="111" t="s">
        <v>97</v>
      </c>
      <c r="D35" s="112" t="s">
        <v>99</v>
      </c>
      <c r="E35" s="113" t="s">
        <v>137</v>
      </c>
      <c r="F35" s="111" t="s">
        <v>80</v>
      </c>
      <c r="G35" s="114">
        <f>G36</f>
        <v>1</v>
      </c>
      <c r="H35" s="115" t="s">
        <v>97</v>
      </c>
      <c r="I35" s="114" t="str">
        <f t="shared" ref="I35:J35" si="0">I36</f>
        <v>1</v>
      </c>
      <c r="J35" s="114" t="str">
        <f t="shared" si="0"/>
        <v>1</v>
      </c>
      <c r="K35" s="116">
        <f>K36</f>
        <v>700</v>
      </c>
      <c r="L35" s="116">
        <f t="shared" ref="L35" si="1">L36</f>
        <v>700</v>
      </c>
      <c r="M35" s="116">
        <v>700</v>
      </c>
    </row>
    <row r="36" spans="1:17" ht="47.25" x14ac:dyDescent="0.25">
      <c r="A36" s="90" t="s">
        <v>58</v>
      </c>
      <c r="B36" s="85" t="s">
        <v>161</v>
      </c>
      <c r="C36" s="76" t="s">
        <v>141</v>
      </c>
      <c r="D36" s="91" t="s">
        <v>126</v>
      </c>
      <c r="E36" s="91" t="s">
        <v>137</v>
      </c>
      <c r="F36" s="76" t="s">
        <v>80</v>
      </c>
      <c r="G36" s="92">
        <v>1</v>
      </c>
      <c r="H36" s="98">
        <v>44896</v>
      </c>
      <c r="I36" s="92" t="s">
        <v>145</v>
      </c>
      <c r="J36" s="92" t="s">
        <v>145</v>
      </c>
      <c r="K36" s="66">
        <v>700</v>
      </c>
      <c r="L36" s="66">
        <v>700</v>
      </c>
      <c r="M36" s="66">
        <v>700</v>
      </c>
    </row>
    <row r="37" spans="1:17" ht="47.25" x14ac:dyDescent="0.25">
      <c r="A37" s="54" t="s">
        <v>59</v>
      </c>
      <c r="B37" s="104" t="s">
        <v>97</v>
      </c>
      <c r="C37" s="55" t="s">
        <v>97</v>
      </c>
      <c r="D37" s="105" t="s">
        <v>138</v>
      </c>
      <c r="E37" s="56" t="s">
        <v>124</v>
      </c>
      <c r="F37" s="55" t="s">
        <v>80</v>
      </c>
      <c r="G37" s="106">
        <f>G38</f>
        <v>0</v>
      </c>
      <c r="H37" s="107" t="s">
        <v>97</v>
      </c>
      <c r="I37" s="106">
        <f t="shared" ref="I37:M37" si="2">I38</f>
        <v>1</v>
      </c>
      <c r="J37" s="106">
        <f t="shared" si="2"/>
        <v>0</v>
      </c>
      <c r="K37" s="108">
        <f t="shared" si="2"/>
        <v>2165</v>
      </c>
      <c r="L37" s="108">
        <f t="shared" si="2"/>
        <v>800</v>
      </c>
      <c r="M37" s="108">
        <f t="shared" si="2"/>
        <v>0</v>
      </c>
    </row>
    <row r="38" spans="1:17" s="81" customFormat="1" ht="47.25" x14ac:dyDescent="0.2">
      <c r="A38" s="78" t="s">
        <v>59</v>
      </c>
      <c r="B38" s="85" t="s">
        <v>161</v>
      </c>
      <c r="C38" s="79" t="s">
        <v>97</v>
      </c>
      <c r="D38" s="86" t="s">
        <v>138</v>
      </c>
      <c r="E38" s="80" t="s">
        <v>124</v>
      </c>
      <c r="F38" s="79" t="s">
        <v>80</v>
      </c>
      <c r="G38" s="84">
        <f>SUM(G39:G39)</f>
        <v>0</v>
      </c>
      <c r="H38" s="95" t="s">
        <v>97</v>
      </c>
      <c r="I38" s="84">
        <f>SUM(I39:I39)</f>
        <v>1</v>
      </c>
      <c r="J38" s="84">
        <f>SUM(J39:J39)</f>
        <v>0</v>
      </c>
      <c r="K38" s="87">
        <f>SUM(K39:K39)</f>
        <v>2165</v>
      </c>
      <c r="L38" s="87">
        <f>SUM(L39:L39)</f>
        <v>800</v>
      </c>
      <c r="M38" s="87">
        <f>SUM(M39:M39)</f>
        <v>0</v>
      </c>
      <c r="O38" s="96"/>
      <c r="P38" s="96"/>
      <c r="Q38" s="96"/>
    </row>
    <row r="39" spans="1:17" s="71" customFormat="1" ht="63" x14ac:dyDescent="0.2">
      <c r="A39" s="90" t="s">
        <v>59</v>
      </c>
      <c r="B39" s="85" t="s">
        <v>161</v>
      </c>
      <c r="C39" s="76" t="s">
        <v>141</v>
      </c>
      <c r="D39" s="91" t="s">
        <v>172</v>
      </c>
      <c r="E39" s="91" t="s">
        <v>124</v>
      </c>
      <c r="F39" s="76" t="s">
        <v>80</v>
      </c>
      <c r="G39" s="92">
        <v>0</v>
      </c>
      <c r="H39" s="95" t="s">
        <v>97</v>
      </c>
      <c r="I39" s="92">
        <v>1</v>
      </c>
      <c r="J39" s="92">
        <v>0</v>
      </c>
      <c r="K39" s="66">
        <v>2165</v>
      </c>
      <c r="L39" s="66">
        <v>800</v>
      </c>
      <c r="M39" s="66">
        <v>0</v>
      </c>
      <c r="O39" s="97"/>
      <c r="P39" s="97"/>
      <c r="Q39" s="97"/>
    </row>
    <row r="40" spans="1:17" s="71" customFormat="1" ht="126" x14ac:dyDescent="0.2">
      <c r="A40" s="43" t="s">
        <v>89</v>
      </c>
      <c r="B40" s="44" t="s">
        <v>97</v>
      </c>
      <c r="C40" s="44" t="s">
        <v>97</v>
      </c>
      <c r="D40" s="45" t="s">
        <v>88</v>
      </c>
      <c r="E40" s="101" t="s">
        <v>139</v>
      </c>
      <c r="F40" s="44" t="s">
        <v>80</v>
      </c>
      <c r="G40" s="102">
        <f>G41</f>
        <v>2220</v>
      </c>
      <c r="H40" s="103" t="s">
        <v>97</v>
      </c>
      <c r="I40" s="102">
        <f>I41</f>
        <v>2100</v>
      </c>
      <c r="J40" s="102">
        <f>J41</f>
        <v>2100</v>
      </c>
      <c r="K40" s="65">
        <f t="shared" ref="K40:M40" si="3">K41</f>
        <v>2689.7</v>
      </c>
      <c r="L40" s="65">
        <f t="shared" si="3"/>
        <v>1255.7</v>
      </c>
      <c r="M40" s="65">
        <f t="shared" si="3"/>
        <v>1255.7</v>
      </c>
      <c r="O40" s="97"/>
      <c r="P40" s="97"/>
      <c r="Q40" s="97"/>
    </row>
    <row r="41" spans="1:17" s="81" customFormat="1" ht="126" x14ac:dyDescent="0.2">
      <c r="A41" s="78" t="s">
        <v>89</v>
      </c>
      <c r="B41" s="76">
        <v>53160</v>
      </c>
      <c r="C41" s="79" t="s">
        <v>97</v>
      </c>
      <c r="D41" s="86" t="s">
        <v>88</v>
      </c>
      <c r="E41" s="94" t="s">
        <v>139</v>
      </c>
      <c r="F41" s="79" t="s">
        <v>80</v>
      </c>
      <c r="G41" s="84">
        <f>SUM(G42:G43)</f>
        <v>2220</v>
      </c>
      <c r="H41" s="95" t="s">
        <v>97</v>
      </c>
      <c r="I41" s="84">
        <f>SUM(I42:I43)</f>
        <v>2100</v>
      </c>
      <c r="J41" s="84">
        <f>SUM(J42:J43)</f>
        <v>2100</v>
      </c>
      <c r="K41" s="87">
        <f>SUM(K42:K43)</f>
        <v>2689.7</v>
      </c>
      <c r="L41" s="87">
        <f t="shared" ref="L41:M41" si="4">SUM(L42:L43)</f>
        <v>1255.7</v>
      </c>
      <c r="M41" s="87">
        <f t="shared" si="4"/>
        <v>1255.7</v>
      </c>
      <c r="O41" s="96"/>
      <c r="P41" s="96"/>
      <c r="Q41" s="96"/>
    </row>
    <row r="42" spans="1:17" s="71" customFormat="1" ht="63" x14ac:dyDescent="0.2">
      <c r="A42" s="90" t="s">
        <v>89</v>
      </c>
      <c r="B42" s="76">
        <v>53160</v>
      </c>
      <c r="C42" s="76" t="s">
        <v>106</v>
      </c>
      <c r="D42" s="91" t="s">
        <v>103</v>
      </c>
      <c r="E42" s="91" t="s">
        <v>127</v>
      </c>
      <c r="F42" s="76" t="s">
        <v>80</v>
      </c>
      <c r="G42" s="92">
        <v>220</v>
      </c>
      <c r="H42" s="98">
        <v>44896</v>
      </c>
      <c r="I42" s="92">
        <v>100</v>
      </c>
      <c r="J42" s="92">
        <v>100</v>
      </c>
      <c r="K42" s="66">
        <v>2089.6999999999998</v>
      </c>
      <c r="L42" s="66">
        <v>655.7</v>
      </c>
      <c r="M42" s="66">
        <v>655.7</v>
      </c>
      <c r="N42" s="99"/>
      <c r="O42" s="97"/>
      <c r="P42" s="97"/>
      <c r="Q42" s="97"/>
    </row>
    <row r="43" spans="1:17" s="71" customFormat="1" ht="94.5" x14ac:dyDescent="0.2">
      <c r="A43" s="90" t="s">
        <v>89</v>
      </c>
      <c r="B43" s="76">
        <v>53160</v>
      </c>
      <c r="C43" s="76" t="s">
        <v>106</v>
      </c>
      <c r="D43" s="91" t="s">
        <v>88</v>
      </c>
      <c r="E43" s="91" t="s">
        <v>128</v>
      </c>
      <c r="F43" s="76" t="s">
        <v>80</v>
      </c>
      <c r="G43" s="92">
        <v>2000</v>
      </c>
      <c r="H43" s="98">
        <v>44896</v>
      </c>
      <c r="I43" s="92">
        <v>2000</v>
      </c>
      <c r="J43" s="92">
        <v>2000</v>
      </c>
      <c r="K43" s="66">
        <v>600</v>
      </c>
      <c r="L43" s="66">
        <v>600</v>
      </c>
      <c r="M43" s="66">
        <v>600</v>
      </c>
      <c r="N43" s="99"/>
      <c r="O43" s="97"/>
      <c r="P43" s="97"/>
      <c r="Q43" s="97"/>
    </row>
    <row r="44" spans="1:17" x14ac:dyDescent="0.25">
      <c r="C44" s="138" t="s">
        <v>155</v>
      </c>
      <c r="D44" s="138"/>
      <c r="E44" s="138"/>
      <c r="F44" s="138"/>
      <c r="G44" s="138"/>
      <c r="H44" s="138"/>
    </row>
    <row r="45" spans="1:17" x14ac:dyDescent="0.25">
      <c r="C45" s="134"/>
      <c r="D45" s="134"/>
      <c r="E45" s="134"/>
      <c r="F45" s="134"/>
      <c r="G45" s="134"/>
      <c r="H45" s="134"/>
    </row>
  </sheetData>
  <autoFilter ref="A10:Q44"/>
  <mergeCells count="20">
    <mergeCell ref="C44:H44"/>
    <mergeCell ref="C45:H45"/>
    <mergeCell ref="F7:F9"/>
    <mergeCell ref="G7:J7"/>
    <mergeCell ref="K7:K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53" fitToHeight="0" orientation="landscape" r:id="rId1"/>
  <headerFooter differentFirst="1">
    <oddHeader>&amp;C&amp;P</oddHeader>
  </headerFooter>
  <rowBreaks count="3" manualBreakCount="3">
    <brk id="17" max="12" man="1"/>
    <brk id="24" max="12" man="1"/>
    <brk id="3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39" t="s">
        <v>48</v>
      </c>
      <c r="B1" s="139" t="s">
        <v>4</v>
      </c>
      <c r="C1" s="139" t="s">
        <v>49</v>
      </c>
      <c r="D1" s="139" t="s">
        <v>50</v>
      </c>
      <c r="E1" s="139"/>
      <c r="F1" s="139" t="s">
        <v>53</v>
      </c>
      <c r="G1" s="139" t="s">
        <v>17</v>
      </c>
      <c r="H1" s="139"/>
      <c r="I1" s="139"/>
      <c r="J1" s="139"/>
      <c r="K1" s="139" t="s">
        <v>12</v>
      </c>
      <c r="L1" s="139"/>
      <c r="M1" s="139"/>
      <c r="N1" s="139"/>
      <c r="O1" s="139"/>
    </row>
    <row r="2" spans="1:15" ht="51" x14ac:dyDescent="0.2">
      <c r="A2" s="139"/>
      <c r="B2" s="139"/>
      <c r="C2" s="139"/>
      <c r="D2" s="10" t="s">
        <v>51</v>
      </c>
      <c r="E2" s="10" t="s">
        <v>52</v>
      </c>
      <c r="F2" s="139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40" t="s">
        <v>55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39" t="s">
        <v>3</v>
      </c>
      <c r="B5" s="139" t="s">
        <v>4</v>
      </c>
      <c r="C5" s="139" t="s">
        <v>10</v>
      </c>
      <c r="D5" s="139" t="s">
        <v>6</v>
      </c>
      <c r="E5" s="139" t="s">
        <v>17</v>
      </c>
      <c r="F5" s="139"/>
      <c r="G5" s="139"/>
      <c r="H5" s="139"/>
      <c r="I5" s="139"/>
      <c r="J5" s="139"/>
      <c r="K5" s="139" t="s">
        <v>37</v>
      </c>
      <c r="L5" s="139"/>
      <c r="M5" s="139"/>
      <c r="N5" s="139"/>
      <c r="O5" s="139"/>
      <c r="P5" s="141" t="s">
        <v>45</v>
      </c>
    </row>
    <row r="6" spans="1:17" ht="76.5" x14ac:dyDescent="0.2">
      <c r="A6" s="139"/>
      <c r="B6" s="139"/>
      <c r="C6" s="139"/>
      <c r="D6" s="139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42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2022-10-18T09:34:32Z</cp:lastPrinted>
  <dcterms:created xsi:type="dcterms:W3CDTF">2020-09-17T13:48:54Z</dcterms:created>
  <dcterms:modified xsi:type="dcterms:W3CDTF">2022-10-26T11:03:21Z</dcterms:modified>
</cp:coreProperties>
</file>