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Комплекс процессных 1" sheetId="2" r:id="rId1"/>
    <sheet name="Комплекс процессных 2" sheetId="3" r:id="rId2"/>
  </sheets>
  <definedNames>
    <definedName name="_xlnm._FilterDatabase" localSheetId="0" hidden="1">'Комплекс процессных 1'!$A$18:$N$47</definedName>
    <definedName name="_xlnm._FilterDatabase" localSheetId="1" hidden="1">'Комплекс процессных 2'!$A$13:$O$42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3" l="1"/>
  <c r="J18" i="3"/>
  <c r="N36" i="3" l="1"/>
  <c r="N26" i="3"/>
  <c r="N32" i="2"/>
  <c r="N19" i="3"/>
  <c r="N42" i="3"/>
  <c r="N40" i="3"/>
  <c r="N39" i="3"/>
  <c r="N43" i="2"/>
  <c r="N40" i="2"/>
  <c r="N24" i="2"/>
  <c r="I19" i="3"/>
  <c r="J19" i="3"/>
  <c r="I23" i="2" l="1"/>
  <c r="J23" i="2"/>
  <c r="H23" i="2"/>
  <c r="N45" i="2" l="1"/>
  <c r="M18" i="3" l="1"/>
  <c r="L18" i="3"/>
  <c r="L44" i="2" l="1"/>
  <c r="M44" i="2"/>
  <c r="K44" i="2"/>
  <c r="M33" i="2"/>
  <c r="L23" i="2"/>
  <c r="M23" i="2"/>
  <c r="L38" i="3"/>
  <c r="M38" i="3"/>
  <c r="M35" i="3"/>
  <c r="I44" i="2" l="1"/>
  <c r="J44" i="2"/>
  <c r="H44" i="2"/>
  <c r="K39" i="2" l="1"/>
  <c r="M39" i="2"/>
  <c r="L39" i="2"/>
  <c r="K33" i="2" l="1"/>
  <c r="K18" i="3"/>
  <c r="K23" i="2" l="1"/>
  <c r="K22" i="2" s="1"/>
  <c r="N34" i="2"/>
  <c r="L35" i="3"/>
  <c r="L33" i="2"/>
  <c r="H31" i="3" l="1"/>
  <c r="H18" i="3" s="1"/>
  <c r="H33" i="2" l="1"/>
  <c r="H19" i="3" l="1"/>
  <c r="I33" i="2" l="1"/>
  <c r="J33" i="2"/>
  <c r="H39" i="2" l="1"/>
  <c r="I39" i="2" l="1"/>
  <c r="J39" i="2"/>
  <c r="M41" i="3" l="1"/>
  <c r="L41" i="3"/>
  <c r="L17" i="3" s="1"/>
  <c r="K41" i="3"/>
  <c r="J41" i="3"/>
  <c r="I41" i="3"/>
  <c r="H41" i="3"/>
  <c r="C41" i="3"/>
  <c r="K38" i="3"/>
  <c r="J38" i="3"/>
  <c r="I38" i="3"/>
  <c r="H38" i="3"/>
  <c r="C38" i="3"/>
  <c r="B38" i="3"/>
  <c r="K35" i="3"/>
  <c r="J35" i="3"/>
  <c r="I35" i="3"/>
  <c r="H35" i="3"/>
  <c r="D35" i="3"/>
  <c r="C35" i="3"/>
  <c r="B35" i="3"/>
  <c r="A35" i="3"/>
  <c r="M17" i="3" l="1"/>
  <c r="K17" i="3"/>
  <c r="B39" i="2"/>
  <c r="C39" i="2"/>
  <c r="A39" i="2"/>
  <c r="C44" i="2"/>
  <c r="C23" i="2"/>
  <c r="C33" i="2"/>
  <c r="D33" i="2"/>
  <c r="N22" i="2" l="1"/>
  <c r="P17" i="3"/>
  <c r="M22" i="2"/>
  <c r="L22" i="2"/>
  <c r="P22" i="2" l="1"/>
  <c r="R17" i="3"/>
  <c r="O22" i="2"/>
  <c r="Q17" i="3"/>
</calcChain>
</file>

<file path=xl/sharedStrings.xml><?xml version="1.0" encoding="utf-8"?>
<sst xmlns="http://schemas.openxmlformats.org/spreadsheetml/2006/main" count="396" uniqueCount="120">
  <si>
    <t xml:space="preserve">ПЛАН РЕАЛИЗАЦИИ </t>
  </si>
  <si>
    <t>Код структур-ного элемента</t>
  </si>
  <si>
    <t>Код нап-равления расходов</t>
  </si>
  <si>
    <t>Исполнитель структурного элемента/ мероприятия</t>
  </si>
  <si>
    <t>Ед. изм.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</si>
  <si>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</si>
  <si>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</si>
  <si>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Плановое значение</t>
  </si>
  <si>
    <t>Мероприятия в целях распоряжения и управления муниципальным имуществом</t>
  </si>
  <si>
    <t>Код типа структур-ного элемента</t>
  </si>
  <si>
    <t>Оказание услуг правового и технического характера при оформлении выморочного имущества (жилого фонда) и иных гражданско-правовых сделок</t>
  </si>
  <si>
    <t>Подготовка технической документации для осуществления государственного кадастрового учета объектов жилищного фонда (постановка на  учет, снятие с учета, внесение изменений)</t>
  </si>
  <si>
    <t>Подготовка отчетов об определении рыночной стоимости жилых  помещений, находящихся в муниципальной собственности или поступающих в муниципальную собственность городского округа «Город Калининград»</t>
  </si>
  <si>
    <t>Подготовка отчетов об определении рыночной стоимости объектов недвижимого имущества в целях их изъятия для муниципальных нужд</t>
  </si>
  <si>
    <t>единиц</t>
  </si>
  <si>
    <t>Количество отчетов</t>
  </si>
  <si>
    <t>9.5.1.12</t>
  </si>
  <si>
    <t>9.5.1.13</t>
  </si>
  <si>
    <t>Подготовка межевых планов земельных участков по утвержденным проектам планировки с проектами межевания, на основании утвержденных схем расположения земельных участков на кадастровом плане территории</t>
  </si>
  <si>
    <t>Подготовка схем расположения земельных участков на кадастровом плане территории, схем границ испрашиваемых к использованию земель, описаний местоположения границ сервитутов</t>
  </si>
  <si>
    <t>Проведение кадастровых работ в целях реализации законодательства о "гаражной амнистии" в существующих гаражных обществах, расположенных на территории городского округа "Город Калининград"</t>
  </si>
  <si>
    <t>Проведение экспертизы результатов оказания услуг по оценочной деятельности</t>
  </si>
  <si>
    <t>Выполнение кадастровых работ  по уточнению местоположения границ земельных участков</t>
  </si>
  <si>
    <t>Оценка рыночной стоимости земельных участков, права на заключение договоров аренды, права на заключение договоров об освоении территории в целях строительства и эксплуатации наемного дома коммерческого использования, права на заключение договоров об освоении территории в целях строительства и эксплуатации наемного дома социального использования, размера возмещения при проведении работ по изъятию земельных участков (частей) для муниципальных нужд</t>
  </si>
  <si>
    <t>Количество технических планов, актов обследования</t>
  </si>
  <si>
    <t>кв.м</t>
  </si>
  <si>
    <t>9.5.1.11</t>
  </si>
  <si>
    <t xml:space="preserve">Исполнение обязанности собственника муниципальных помещений в многоквартирном доме по внесению платы за нежилое помещение и коммунальные услуги, а также по установке и поверке приборов учета в нежилых помещениях (зданиях), свободных от прав третьих лиц </t>
  </si>
  <si>
    <t>9.4.2.17</t>
  </si>
  <si>
    <t>Снос муниципальных зданий, строений, сооружений и сопутствующие мероприятия по подготовке документации к сносу объектов муниципальной собственности</t>
  </si>
  <si>
    <t>Выполнение работ по разработке проекта организации работ по сносу аварийных домов на территории ГО "Город Калининград"</t>
  </si>
  <si>
    <t>9.5.1.31</t>
  </si>
  <si>
    <t>Площадь муниципального фонда многоквартирных домов (нежилые помещения)</t>
  </si>
  <si>
    <t>9.5.1.21</t>
  </si>
  <si>
    <t>Количество схем</t>
  </si>
  <si>
    <t>Количество образуемых земельных участков в результате проведения комплекса кадастровых работ</t>
  </si>
  <si>
    <t>Количество объектов</t>
  </si>
  <si>
    <t>Количество земельных участков</t>
  </si>
  <si>
    <t>Снос объектов муниципального недвижимого имущества</t>
  </si>
  <si>
    <t>Финансовое обеспечение по годам реализации, тыс. руб.</t>
  </si>
  <si>
    <t>Наименование показателя</t>
  </si>
  <si>
    <t>Содержание жилых муниципальных помещений</t>
  </si>
  <si>
    <t>Количество услуг</t>
  </si>
  <si>
    <t>Количество межевых планов</t>
  </si>
  <si>
    <t>Копмлект документации</t>
  </si>
  <si>
    <t>кв.м.</t>
  </si>
  <si>
    <t xml:space="preserve">кв.м. </t>
  </si>
  <si>
    <t>ИТОГО «Содержание муниципального жилого фонда»</t>
  </si>
  <si>
    <t>ИТОГО «Управление имуществом»</t>
  </si>
  <si>
    <t>Осуществление взносов в рамках региональной системы капитального ремонта многоквартирных домов (нежилые  помещения)</t>
  </si>
  <si>
    <t>2</t>
  </si>
  <si>
    <t>01</t>
  </si>
  <si>
    <t>Оплата коммунальных услуг за муниципальные нежилые помещения</t>
  </si>
  <si>
    <t>комплекса процессных мероприятий "Содержание муниципальных жилых помещений"</t>
  </si>
  <si>
    <t>комплекса процессных мероприятий "Управление имуществом"</t>
  </si>
  <si>
    <t>Приложение № 1 к приказу</t>
  </si>
  <si>
    <t xml:space="preserve">администрации городского округа </t>
  </si>
  <si>
    <t>«Город Калининград»</t>
  </si>
  <si>
    <t>№ ______</t>
  </si>
  <si>
    <t xml:space="preserve">комитета муниципального </t>
  </si>
  <si>
    <t xml:space="preserve">имущества и земельных ресурсов </t>
  </si>
  <si>
    <t>Приложение № 2 к приказу</t>
  </si>
  <si>
    <t>Оплата коммунальных услуг за муниципальные жилые помещения</t>
  </si>
  <si>
    <t>объектов</t>
  </si>
  <si>
    <t>услуг</t>
  </si>
  <si>
    <t xml:space="preserve">КМИиЗР </t>
  </si>
  <si>
    <t xml:space="preserve">Перевозка багажа в рамках проведения капитального ремонта </t>
  </si>
  <si>
    <t>Количество объектов, по которым оформлена документация</t>
  </si>
  <si>
    <t>02</t>
  </si>
  <si>
    <t>×</t>
  </si>
  <si>
    <t>Количестов объектов муниципального имущества</t>
  </si>
  <si>
    <t xml:space="preserve">Исполнение обязанности собственника по поддержанию надлежащего эксплуатационного состояния муниципальных жилых помещений в многоквартирном доме (ВЫВОЗ МУСОРА) </t>
  </si>
  <si>
    <t xml:space="preserve">Исполнение обязанности собственника по поддержанию надлежащего эксплуатационного состояния муниципальных жилых помещений в многоквартирном доме (АВАРИЙНОЕ ВСКРЫТИЕ) </t>
  </si>
  <si>
    <t xml:space="preserve">Исполнение обязанности собственника по поддержанию надлежащего эксплуатационного состояния муниципальных жилых помещений в многоквартирном доме (ВКГО) </t>
  </si>
  <si>
    <t xml:space="preserve">Кол-во объектов </t>
  </si>
  <si>
    <t>Исполнение обязанности собственника по поддержанию надлежащего эксплуатационного состояния муниципальных жилых помещений в многоквартирном доме (Дератизация, дезинфекция, озоннация)</t>
  </si>
  <si>
    <t xml:space="preserve">Исполнение обязанности собственника по поддержанию надлежащего эксплуатационного состояния муниципальных жилых помещений в многоквартирном доме (ограничение доступа) </t>
  </si>
  <si>
    <t>Исполнение обязанности собственника по поддержанию надлежащего эксплуатационного состояния муниципальных жилых помещений в многоквартирном доме (ремонтные работы текущего характера).</t>
  </si>
  <si>
    <t>КМИиЗР</t>
  </si>
  <si>
    <t xml:space="preserve">Получение  отчетов об оценке рыночной стоимости (безхоз, инвентаризация имущества казны) </t>
  </si>
  <si>
    <t>Проведение работ по консервации аварийных объектов</t>
  </si>
  <si>
    <t>Проведение работ по вскрытию замков объектов муниципальной собственности</t>
  </si>
  <si>
    <t>Капитальный ремонт муниципальных жилых помещений (в т.ч. техническое присоединение к сетям)</t>
  </si>
  <si>
    <t>Перемещение, хранение, утилизация брошенных транспортных средств</t>
  </si>
  <si>
    <t>Исполнение обязанности собственника муниципальных помещений в многоквартирном доме по внесению платы за жилое  помещение и коммунальные услуги, а также по установке и поверке приборов учета в жилых помещениях (зданиях), свободных от прав третьих лиц. (Контракты с УК на оплату за  содержание и коммунальные услуги за муниципальные свободные жилые  помещения.</t>
  </si>
  <si>
    <t>Выполнение  технических и кадастровых работ в отношении объектов недвижимого имущеста (безхоз, инвентаризация имущества казны), снос (списание объектов)</t>
  </si>
  <si>
    <t>Получение отчетов о рыночной стоимости объектов оценки для муниципальных нужд в соответствии с 135-ФЗ «Об оценочной деятельности в Российской Федерации», определение иных показателей муниципального имущества, товара, работы, услуги, проведение экспертиз зданий, земельных участков и помещений (планируемых к передаче в аренду)</t>
  </si>
  <si>
    <t>Получение отчетов о рыночной стоимости объектов оценки для муниципальных нужд в соответствии с 135-ФЗ «Об оценочной деятельности в Российской Федерации», определение иных показателей муниципального имущества, товара, работы, услуги, проведение экспертиз зданий, земельных участов и помещений (объектов планируемых к приватизации)</t>
  </si>
  <si>
    <t xml:space="preserve">Проведение работ по охране аварийного объекта </t>
  </si>
  <si>
    <t xml:space="preserve">Проведение экспертизы сметной стоимости </t>
  </si>
  <si>
    <t>Количество единиц</t>
  </si>
  <si>
    <t>муниципальной программы «Управление муниципальным имуществом» на 2026 – 2028 гг.</t>
  </si>
  <si>
    <t>Исполнение обязанности собственника по поддержанию надлежащего эксплуатационного состояния муниципальных жилых помещений в многоквартирном доме (поверка приборов учета воды, газа).</t>
  </si>
  <si>
    <t>Установка датчиков автономного дымового пожарного извещателя (АДПИ)</t>
  </si>
  <si>
    <t>Количество объектов (помещений)</t>
  </si>
  <si>
    <t>Проведение технических обследований муниципальных жилых помещений</t>
  </si>
  <si>
    <t>Кол-во помещений</t>
  </si>
  <si>
    <t>Участие в капитальном ремонте общего имущества в многоквартирном доме, в котором расположены муниципальных жилые помещения</t>
  </si>
  <si>
    <t>Участие в капитальном ремонте общего имущества в многоквартирном доме, в котором расположены муниципальных жилые помещения (Оплата за благоустройство дворовых территорий за муниципальные жилые помещения (Программа благоустройство дворовых территорий))</t>
  </si>
  <si>
    <t>Перенос координат поворотных участка из ЕГРН на местность для фактического обозначения границ с помощью межевых знаков</t>
  </si>
  <si>
    <t>Капитальный ремонт муниципальных жилых помещений</t>
  </si>
  <si>
    <t>Текущее содержание муниципальных нежилых помещений</t>
  </si>
  <si>
    <t>9.5.1.32</t>
  </si>
  <si>
    <t xml:space="preserve">«____» ____________ 2026 г. </t>
  </si>
  <si>
    <t>Площадь свободных жилых помещений</t>
  </si>
  <si>
    <t>Площадь жилых помещений, подлежащих вывозу мусора</t>
  </si>
  <si>
    <t>Площадь газифицированных жилых помещений</t>
  </si>
  <si>
    <t>Площадь жилых помещений, подлежащих дезинфекции</t>
  </si>
  <si>
    <t xml:space="preserve">Кол-во объектов, подлежащих ограничению доступа </t>
  </si>
  <si>
    <t>Кол-во объектов , подлежащих ремонтным работам</t>
  </si>
  <si>
    <t xml:space="preserve">Кол-во приборов, подлежащих поверке </t>
  </si>
  <si>
    <t>Площадь жилых помещений, подлежащих капитальному ремонту</t>
  </si>
  <si>
    <t>Площадь жилых помещений, подлежащих техническим обследованиям</t>
  </si>
  <si>
    <t>Площадь муниципальных жилых помещений</t>
  </si>
  <si>
    <t>Участие в капитальном ремонте общего имущества в многоквартирном доме, в котором расположены муниципальных жилые помещения (Возмещение расходов на установку общедомовых приборов учета (МКД)).</t>
  </si>
  <si>
    <t>Площадь жилых помещений, в которых установлены общедомовые приборы учета</t>
  </si>
  <si>
    <t>Площадь жилых помещений, в которых проведено благоустройство придомовых территорий</t>
  </si>
  <si>
    <t>Площадь свободных нежилых помещений</t>
  </si>
  <si>
    <t>Подготовка технических заключений о техническом состоянии основных конструкций и элементов жилых домов, в которых расположены жилые помещения, находящиеся в муниципальной собственности</t>
  </si>
  <si>
    <t>МКУ КРСЦ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</si>
</sst>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10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wrapText="1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4" fontId="6" fillId="0" borderId="0" xfId="0" applyNumberFormat="1" applyFont="1" applyAlignment="1">
      <alignment vertical="center"/>
    </xf>
    <xf numFmtId="3" fontId="5" fillId="0" borderId="1" xfId="0" applyNumberFormat="1" applyFont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3" fontId="6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0" fontId="6" fillId="0" borderId="1" xfId="2" applyFont="1" applyBorder="1" applyAlignment="1" applyProtection="1">
      <alignment horizontal="left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49" fontId="6" fillId="0" borderId="1" xfId="2" applyNumberFormat="1" applyFont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8" fillId="3" borderId="1" xfId="0" applyNumberFormat="1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Alignment="1" applyProtection="1">
      <alignment horizontal="center" vertical="center"/>
      <protection locked="0"/>
    </xf>
    <xf numFmtId="4" fontId="6" fillId="0" borderId="0" xfId="0" applyNumberFormat="1" applyFont="1"/>
    <xf numFmtId="4" fontId="5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4" xfId="0" applyNumberFormat="1" applyFont="1" applyBorder="1" applyAlignment="1">
      <alignment vertical="center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2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opLeftCell="A16" zoomScaleNormal="100" workbookViewId="0">
      <selection activeCell="D24" sqref="D24"/>
    </sheetView>
  </sheetViews>
  <sheetFormatPr defaultRowHeight="12.75" x14ac:dyDescent="0.2"/>
  <cols>
    <col min="1" max="2" width="10.7109375" style="24" customWidth="1"/>
    <col min="3" max="3" width="10.7109375" style="2" customWidth="1"/>
    <col min="4" max="4" width="13.7109375" style="2" customWidth="1"/>
    <col min="5" max="5" width="82.85546875" style="2" customWidth="1"/>
    <col min="6" max="6" width="26.140625" style="2" customWidth="1"/>
    <col min="7" max="7" width="10.42578125" style="2" customWidth="1"/>
    <col min="8" max="10" width="12.7109375" style="2" customWidth="1"/>
    <col min="11" max="12" width="15.7109375" style="2" customWidth="1"/>
    <col min="13" max="13" width="16.85546875" style="2" customWidth="1"/>
    <col min="14" max="14" width="15.28515625" style="66" hidden="1" customWidth="1"/>
    <col min="15" max="16" width="11.85546875" style="2" hidden="1" customWidth="1"/>
    <col min="17" max="17" width="0" style="2" hidden="1" customWidth="1"/>
    <col min="18" max="16384" width="9.140625" style="2"/>
  </cols>
  <sheetData>
    <row r="1" spans="1:14" ht="18.75" x14ac:dyDescent="0.3">
      <c r="J1" s="46" t="s">
        <v>55</v>
      </c>
      <c r="L1" s="47"/>
      <c r="M1" s="47"/>
    </row>
    <row r="2" spans="1:14" ht="18.75" x14ac:dyDescent="0.3">
      <c r="J2" s="46" t="s">
        <v>59</v>
      </c>
      <c r="L2" s="47"/>
      <c r="M2" s="47"/>
    </row>
    <row r="3" spans="1:14" ht="18.75" x14ac:dyDescent="0.3">
      <c r="J3" s="46" t="s">
        <v>60</v>
      </c>
      <c r="L3" s="47"/>
      <c r="M3" s="47"/>
    </row>
    <row r="4" spans="1:14" ht="18.75" x14ac:dyDescent="0.3">
      <c r="J4" s="46" t="s">
        <v>56</v>
      </c>
      <c r="L4" s="47"/>
      <c r="M4" s="47"/>
    </row>
    <row r="5" spans="1:14" ht="18.75" x14ac:dyDescent="0.3">
      <c r="J5" s="46" t="s">
        <v>57</v>
      </c>
      <c r="L5" s="47"/>
      <c r="M5" s="47"/>
    </row>
    <row r="6" spans="1:14" ht="18.75" x14ac:dyDescent="0.3">
      <c r="J6" s="46" t="s">
        <v>103</v>
      </c>
      <c r="K6" s="87"/>
      <c r="L6" s="88"/>
      <c r="M6" s="46" t="s">
        <v>58</v>
      </c>
    </row>
    <row r="7" spans="1:14" ht="18.75" x14ac:dyDescent="0.3">
      <c r="J7" s="46"/>
      <c r="K7" s="87"/>
      <c r="L7" s="88"/>
      <c r="M7" s="46"/>
    </row>
    <row r="8" spans="1:14" ht="18.75" x14ac:dyDescent="0.3">
      <c r="J8" s="46"/>
      <c r="K8" s="87"/>
      <c r="L8" s="88"/>
      <c r="M8" s="46"/>
    </row>
    <row r="9" spans="1:14" ht="18.75" x14ac:dyDescent="0.3">
      <c r="J9" s="46"/>
      <c r="K9" s="87"/>
      <c r="L9" s="88"/>
      <c r="M9" s="46"/>
    </row>
    <row r="10" spans="1:14" ht="15.75" x14ac:dyDescent="0.25">
      <c r="K10" s="48"/>
      <c r="L10" s="49"/>
      <c r="M10" s="49"/>
    </row>
    <row r="11" spans="1:14" ht="15.75" x14ac:dyDescent="0.25">
      <c r="K11" s="48"/>
      <c r="L11" s="49"/>
      <c r="M11" s="49"/>
    </row>
    <row r="12" spans="1:14" s="6" customFormat="1" ht="18.75" x14ac:dyDescent="0.3">
      <c r="A12" s="93" t="s">
        <v>0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5"/>
      <c r="N12" s="67"/>
    </row>
    <row r="13" spans="1:14" s="6" customFormat="1" ht="18.75" x14ac:dyDescent="0.3">
      <c r="A13" s="93" t="s">
        <v>53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5"/>
      <c r="N13" s="67"/>
    </row>
    <row r="14" spans="1:14" s="6" customFormat="1" ht="18.75" x14ac:dyDescent="0.3">
      <c r="A14" s="94" t="s">
        <v>91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7"/>
      <c r="N14" s="67"/>
    </row>
    <row r="15" spans="1:14" s="6" customFormat="1" ht="18.75" x14ac:dyDescent="0.3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7"/>
      <c r="N15" s="67"/>
    </row>
    <row r="16" spans="1:14" s="6" customFormat="1" ht="18.75" x14ac:dyDescent="0.3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7"/>
      <c r="N16" s="67"/>
    </row>
    <row r="17" spans="1:16" x14ac:dyDescent="0.2">
      <c r="A17" s="23"/>
    </row>
    <row r="18" spans="1:16" ht="49.5" customHeight="1" x14ac:dyDescent="0.2">
      <c r="A18" s="96" t="s">
        <v>9</v>
      </c>
      <c r="B18" s="96" t="s">
        <v>1</v>
      </c>
      <c r="C18" s="95" t="s">
        <v>2</v>
      </c>
      <c r="D18" s="97" t="s">
        <v>3</v>
      </c>
      <c r="E18" s="95" t="s">
        <v>5</v>
      </c>
      <c r="F18" s="95" t="s">
        <v>6</v>
      </c>
      <c r="G18" s="95"/>
      <c r="H18" s="95"/>
      <c r="I18" s="95"/>
      <c r="J18" s="95"/>
      <c r="K18" s="95" t="s">
        <v>39</v>
      </c>
      <c r="L18" s="95"/>
      <c r="M18" s="95"/>
    </row>
    <row r="19" spans="1:16" ht="15.75" x14ac:dyDescent="0.2">
      <c r="A19" s="96"/>
      <c r="B19" s="96"/>
      <c r="C19" s="95"/>
      <c r="D19" s="97"/>
      <c r="E19" s="95"/>
      <c r="F19" s="95" t="s">
        <v>40</v>
      </c>
      <c r="G19" s="95" t="s">
        <v>4</v>
      </c>
      <c r="H19" s="95" t="s">
        <v>7</v>
      </c>
      <c r="I19" s="95"/>
      <c r="J19" s="95"/>
      <c r="K19" s="95">
        <v>2026</v>
      </c>
      <c r="L19" s="95">
        <v>2027</v>
      </c>
      <c r="M19" s="95">
        <v>2028</v>
      </c>
    </row>
    <row r="20" spans="1:16" ht="48" customHeight="1" x14ac:dyDescent="0.2">
      <c r="A20" s="96"/>
      <c r="B20" s="96"/>
      <c r="C20" s="95"/>
      <c r="D20" s="97"/>
      <c r="E20" s="95"/>
      <c r="F20" s="95"/>
      <c r="G20" s="95"/>
      <c r="H20" s="22">
        <v>2026</v>
      </c>
      <c r="I20" s="22">
        <v>2027</v>
      </c>
      <c r="J20" s="22">
        <v>2028</v>
      </c>
      <c r="K20" s="95"/>
      <c r="L20" s="95"/>
      <c r="M20" s="95"/>
    </row>
    <row r="21" spans="1:16" x14ac:dyDescent="0.2">
      <c r="A21" s="25">
        <v>1</v>
      </c>
      <c r="B21" s="25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</row>
    <row r="22" spans="1:16" s="20" customFormat="1" ht="50.1" customHeight="1" x14ac:dyDescent="0.25">
      <c r="A22" s="26" t="s">
        <v>50</v>
      </c>
      <c r="B22" s="26" t="s">
        <v>51</v>
      </c>
      <c r="C22" s="12" t="s">
        <v>69</v>
      </c>
      <c r="D22" s="12" t="s">
        <v>69</v>
      </c>
      <c r="E22" s="28" t="s">
        <v>47</v>
      </c>
      <c r="F22" s="12" t="s">
        <v>69</v>
      </c>
      <c r="G22" s="12" t="s">
        <v>69</v>
      </c>
      <c r="H22" s="12" t="s">
        <v>69</v>
      </c>
      <c r="I22" s="12" t="s">
        <v>69</v>
      </c>
      <c r="J22" s="12" t="s">
        <v>69</v>
      </c>
      <c r="K22" s="13">
        <f>K23+K33+K39+K44</f>
        <v>102800.52599999998</v>
      </c>
      <c r="L22" s="13">
        <f>L23+L33+L39+L44</f>
        <v>88339.379300000001</v>
      </c>
      <c r="M22" s="13">
        <f>M23+M33+M39+M44</f>
        <v>91269.3073</v>
      </c>
      <c r="N22" s="75">
        <f>K22+'Комплекс процессных 2'!K17</f>
        <v>130429.60599999999</v>
      </c>
      <c r="O22" s="75">
        <f>L22+'Комплекс процессных 2'!L17</f>
        <v>113796.9593</v>
      </c>
      <c r="P22" s="75">
        <f>M22+'Комплекс процессных 2'!M17</f>
        <v>116853.8873</v>
      </c>
    </row>
    <row r="23" spans="1:16" s="21" customFormat="1" ht="50.1" customHeight="1" x14ac:dyDescent="0.25">
      <c r="A23" s="27" t="s">
        <v>50</v>
      </c>
      <c r="B23" s="27" t="s">
        <v>51</v>
      </c>
      <c r="C23" s="18" t="str">
        <f>C24</f>
        <v>9.5.1.11</v>
      </c>
      <c r="D23" s="18" t="s">
        <v>119</v>
      </c>
      <c r="E23" s="30" t="s">
        <v>41</v>
      </c>
      <c r="F23" s="3" t="s">
        <v>104</v>
      </c>
      <c r="G23" s="3" t="s">
        <v>45</v>
      </c>
      <c r="H23" s="15">
        <f>H24</f>
        <v>15300</v>
      </c>
      <c r="I23" s="15">
        <f t="shared" ref="I23:J23" si="0">I24</f>
        <v>15300</v>
      </c>
      <c r="J23" s="15">
        <f t="shared" si="0"/>
        <v>15300</v>
      </c>
      <c r="K23" s="11">
        <f>SUM(K24:K32)</f>
        <v>14463.17</v>
      </c>
      <c r="L23" s="11">
        <f>SUM(L24:L32)</f>
        <v>14463.17</v>
      </c>
      <c r="M23" s="11">
        <f>SUM(M24:M32)</f>
        <v>14463.17</v>
      </c>
      <c r="N23" s="65"/>
    </row>
    <row r="24" spans="1:16" s="20" customFormat="1" ht="94.5" x14ac:dyDescent="0.25">
      <c r="A24" s="54" t="s">
        <v>50</v>
      </c>
      <c r="B24" s="54" t="s">
        <v>51</v>
      </c>
      <c r="C24" s="31" t="s">
        <v>26</v>
      </c>
      <c r="D24" s="55" t="s">
        <v>119</v>
      </c>
      <c r="E24" s="56" t="s">
        <v>84</v>
      </c>
      <c r="F24" s="55" t="s">
        <v>104</v>
      </c>
      <c r="G24" s="55" t="s">
        <v>25</v>
      </c>
      <c r="H24" s="53">
        <v>15300</v>
      </c>
      <c r="I24" s="53">
        <v>15300</v>
      </c>
      <c r="J24" s="53">
        <v>15300</v>
      </c>
      <c r="K24" s="72">
        <v>4400.47</v>
      </c>
      <c r="L24" s="72">
        <v>4404.83</v>
      </c>
      <c r="M24" s="72">
        <v>4404.83</v>
      </c>
      <c r="N24" s="98">
        <f>SUM(K24:K30)</f>
        <v>7548.04</v>
      </c>
    </row>
    <row r="25" spans="1:16" s="48" customFormat="1" ht="47.25" x14ac:dyDescent="0.25">
      <c r="A25" s="54" t="s">
        <v>50</v>
      </c>
      <c r="B25" s="54" t="s">
        <v>51</v>
      </c>
      <c r="C25" s="55" t="s">
        <v>26</v>
      </c>
      <c r="D25" s="55" t="s">
        <v>119</v>
      </c>
      <c r="E25" s="58" t="s">
        <v>71</v>
      </c>
      <c r="F25" s="55" t="s">
        <v>105</v>
      </c>
      <c r="G25" s="55" t="s">
        <v>25</v>
      </c>
      <c r="H25" s="53">
        <v>2000</v>
      </c>
      <c r="I25" s="53">
        <v>900</v>
      </c>
      <c r="J25" s="53">
        <v>900</v>
      </c>
      <c r="K25" s="72">
        <v>2393.21</v>
      </c>
      <c r="L25" s="72">
        <v>2393.21</v>
      </c>
      <c r="M25" s="72">
        <v>2393.21</v>
      </c>
      <c r="N25" s="99"/>
    </row>
    <row r="26" spans="1:16" s="48" customFormat="1" ht="50.1" customHeight="1" x14ac:dyDescent="0.25">
      <c r="A26" s="54" t="s">
        <v>50</v>
      </c>
      <c r="B26" s="54" t="s">
        <v>51</v>
      </c>
      <c r="C26" s="55" t="s">
        <v>26</v>
      </c>
      <c r="D26" s="55" t="s">
        <v>119</v>
      </c>
      <c r="E26" s="56" t="s">
        <v>72</v>
      </c>
      <c r="F26" s="55" t="s">
        <v>74</v>
      </c>
      <c r="G26" s="55" t="s">
        <v>14</v>
      </c>
      <c r="H26" s="53">
        <v>50</v>
      </c>
      <c r="I26" s="53">
        <v>50</v>
      </c>
      <c r="J26" s="53">
        <v>50</v>
      </c>
      <c r="K26" s="72">
        <v>200</v>
      </c>
      <c r="L26" s="72">
        <v>200</v>
      </c>
      <c r="M26" s="72">
        <v>200</v>
      </c>
      <c r="N26" s="99"/>
    </row>
    <row r="27" spans="1:16" s="48" customFormat="1" ht="47.25" x14ac:dyDescent="0.25">
      <c r="A27" s="54" t="s">
        <v>50</v>
      </c>
      <c r="B27" s="54" t="s">
        <v>51</v>
      </c>
      <c r="C27" s="55" t="s">
        <v>26</v>
      </c>
      <c r="D27" s="55" t="s">
        <v>119</v>
      </c>
      <c r="E27" s="56" t="s">
        <v>73</v>
      </c>
      <c r="F27" s="55" t="s">
        <v>106</v>
      </c>
      <c r="G27" s="55" t="s">
        <v>25</v>
      </c>
      <c r="H27" s="53">
        <v>13415.08</v>
      </c>
      <c r="I27" s="53">
        <v>13415.08</v>
      </c>
      <c r="J27" s="53">
        <v>13415.08</v>
      </c>
      <c r="K27" s="72">
        <v>204.36</v>
      </c>
      <c r="L27" s="72">
        <v>200</v>
      </c>
      <c r="M27" s="72">
        <v>200</v>
      </c>
      <c r="N27" s="99"/>
    </row>
    <row r="28" spans="1:16" s="48" customFormat="1" ht="47.25" x14ac:dyDescent="0.25">
      <c r="A28" s="54" t="s">
        <v>50</v>
      </c>
      <c r="B28" s="54" t="s">
        <v>51</v>
      </c>
      <c r="C28" s="55" t="s">
        <v>26</v>
      </c>
      <c r="D28" s="55" t="s">
        <v>119</v>
      </c>
      <c r="E28" s="56" t="s">
        <v>75</v>
      </c>
      <c r="F28" s="55" t="s">
        <v>107</v>
      </c>
      <c r="G28" s="55" t="s">
        <v>25</v>
      </c>
      <c r="H28" s="53">
        <v>600</v>
      </c>
      <c r="I28" s="53">
        <v>600</v>
      </c>
      <c r="J28" s="53">
        <v>600</v>
      </c>
      <c r="K28" s="72">
        <v>100</v>
      </c>
      <c r="L28" s="72">
        <v>100</v>
      </c>
      <c r="M28" s="72">
        <v>100</v>
      </c>
      <c r="N28" s="99"/>
    </row>
    <row r="29" spans="1:16" s="48" customFormat="1" ht="50.1" customHeight="1" x14ac:dyDescent="0.25">
      <c r="A29" s="54" t="s">
        <v>50</v>
      </c>
      <c r="B29" s="54" t="s">
        <v>51</v>
      </c>
      <c r="C29" s="55" t="s">
        <v>26</v>
      </c>
      <c r="D29" s="55" t="s">
        <v>119</v>
      </c>
      <c r="E29" s="56" t="s">
        <v>76</v>
      </c>
      <c r="F29" s="55" t="s">
        <v>108</v>
      </c>
      <c r="G29" s="55" t="s">
        <v>14</v>
      </c>
      <c r="H29" s="53">
        <v>15</v>
      </c>
      <c r="I29" s="53">
        <v>15</v>
      </c>
      <c r="J29" s="53">
        <v>15</v>
      </c>
      <c r="K29" s="72">
        <v>100</v>
      </c>
      <c r="L29" s="72">
        <v>100</v>
      </c>
      <c r="M29" s="72">
        <v>100</v>
      </c>
      <c r="N29" s="99"/>
    </row>
    <row r="30" spans="1:16" s="48" customFormat="1" ht="50.1" customHeight="1" x14ac:dyDescent="0.25">
      <c r="A30" s="54" t="s">
        <v>50</v>
      </c>
      <c r="B30" s="54" t="s">
        <v>51</v>
      </c>
      <c r="C30" s="55" t="s">
        <v>26</v>
      </c>
      <c r="D30" s="55" t="s">
        <v>119</v>
      </c>
      <c r="E30" s="56" t="s">
        <v>77</v>
      </c>
      <c r="F30" s="55" t="s">
        <v>109</v>
      </c>
      <c r="G30" s="55" t="s">
        <v>14</v>
      </c>
      <c r="H30" s="53">
        <v>30</v>
      </c>
      <c r="I30" s="53">
        <v>30</v>
      </c>
      <c r="J30" s="53">
        <v>30</v>
      </c>
      <c r="K30" s="72">
        <v>150</v>
      </c>
      <c r="L30" s="72">
        <v>150</v>
      </c>
      <c r="M30" s="72">
        <v>150</v>
      </c>
      <c r="N30" s="99"/>
    </row>
    <row r="31" spans="1:16" s="48" customFormat="1" ht="50.1" customHeight="1" x14ac:dyDescent="0.25">
      <c r="A31" s="54" t="s">
        <v>50</v>
      </c>
      <c r="B31" s="54" t="s">
        <v>51</v>
      </c>
      <c r="C31" s="55" t="s">
        <v>26</v>
      </c>
      <c r="D31" s="55" t="s">
        <v>119</v>
      </c>
      <c r="E31" s="56" t="s">
        <v>92</v>
      </c>
      <c r="F31" s="55" t="s">
        <v>110</v>
      </c>
      <c r="G31" s="55" t="s">
        <v>14</v>
      </c>
      <c r="H31" s="53">
        <v>100</v>
      </c>
      <c r="I31" s="53">
        <v>100</v>
      </c>
      <c r="J31" s="53">
        <v>100</v>
      </c>
      <c r="K31" s="72">
        <v>100</v>
      </c>
      <c r="L31" s="72">
        <v>100</v>
      </c>
      <c r="M31" s="72">
        <v>100</v>
      </c>
      <c r="N31" s="82"/>
    </row>
    <row r="32" spans="1:16" s="20" customFormat="1" ht="31.5" x14ac:dyDescent="0.25">
      <c r="A32" s="54" t="s">
        <v>50</v>
      </c>
      <c r="B32" s="54" t="s">
        <v>51</v>
      </c>
      <c r="C32" s="31" t="s">
        <v>26</v>
      </c>
      <c r="D32" s="55" t="s">
        <v>119</v>
      </c>
      <c r="E32" s="56" t="s">
        <v>62</v>
      </c>
      <c r="F32" s="55" t="s">
        <v>104</v>
      </c>
      <c r="G32" s="55" t="s">
        <v>25</v>
      </c>
      <c r="H32" s="53">
        <v>15300</v>
      </c>
      <c r="I32" s="53">
        <v>15300</v>
      </c>
      <c r="J32" s="53">
        <v>15300</v>
      </c>
      <c r="K32" s="72">
        <v>6815.13</v>
      </c>
      <c r="L32" s="72">
        <v>6815.13</v>
      </c>
      <c r="M32" s="72">
        <v>6815.13</v>
      </c>
      <c r="N32" s="74">
        <f>K32</f>
        <v>6815.13</v>
      </c>
    </row>
    <row r="33" spans="1:14" s="20" customFormat="1" ht="50.1" customHeight="1" x14ac:dyDescent="0.25">
      <c r="A33" s="17" t="s">
        <v>50</v>
      </c>
      <c r="B33" s="17" t="s">
        <v>51</v>
      </c>
      <c r="C33" s="17" t="str">
        <f>C34</f>
        <v>9.5.1.12</v>
      </c>
      <c r="D33" s="17" t="str">
        <f>D34</f>
        <v xml:space="preserve">КМИиЗР </v>
      </c>
      <c r="E33" s="29" t="s">
        <v>8</v>
      </c>
      <c r="F33" s="10" t="s">
        <v>36</v>
      </c>
      <c r="G33" s="3" t="s">
        <v>14</v>
      </c>
      <c r="H33" s="14">
        <f>H34+H35+H36+H37+H38</f>
        <v>138</v>
      </c>
      <c r="I33" s="14">
        <f>I34+I35+I36+I37+I38</f>
        <v>128</v>
      </c>
      <c r="J33" s="14">
        <f>J34+J35+J36+J37+J38</f>
        <v>128</v>
      </c>
      <c r="K33" s="8">
        <f>SUM(K34:K38)</f>
        <v>2469</v>
      </c>
      <c r="L33" s="8">
        <f>SUM(L34:L38)</f>
        <v>2304</v>
      </c>
      <c r="M33" s="8">
        <f>SUM(M34:M38)</f>
        <v>2304</v>
      </c>
      <c r="N33" s="45"/>
    </row>
    <row r="34" spans="1:14" s="20" customFormat="1" ht="60" customHeight="1" x14ac:dyDescent="0.25">
      <c r="A34" s="54" t="s">
        <v>50</v>
      </c>
      <c r="B34" s="54" t="s">
        <v>51</v>
      </c>
      <c r="C34" s="55" t="s">
        <v>16</v>
      </c>
      <c r="D34" s="31" t="s">
        <v>65</v>
      </c>
      <c r="E34" s="59" t="s">
        <v>10</v>
      </c>
      <c r="F34" s="31" t="s">
        <v>67</v>
      </c>
      <c r="G34" s="31" t="s">
        <v>14</v>
      </c>
      <c r="H34" s="53">
        <v>12</v>
      </c>
      <c r="I34" s="53">
        <v>12</v>
      </c>
      <c r="J34" s="53">
        <v>12</v>
      </c>
      <c r="K34" s="72">
        <v>54</v>
      </c>
      <c r="L34" s="72">
        <v>54</v>
      </c>
      <c r="M34" s="72">
        <v>54</v>
      </c>
      <c r="N34" s="98">
        <f>SUM(K34:K38)</f>
        <v>2469</v>
      </c>
    </row>
    <row r="35" spans="1:14" s="20" customFormat="1" ht="60" customHeight="1" x14ac:dyDescent="0.25">
      <c r="A35" s="54" t="s">
        <v>50</v>
      </c>
      <c r="B35" s="54" t="s">
        <v>51</v>
      </c>
      <c r="C35" s="55" t="s">
        <v>16</v>
      </c>
      <c r="D35" s="31" t="s">
        <v>65</v>
      </c>
      <c r="E35" s="59" t="s">
        <v>11</v>
      </c>
      <c r="F35" s="31" t="s">
        <v>24</v>
      </c>
      <c r="G35" s="31" t="s">
        <v>14</v>
      </c>
      <c r="H35" s="53">
        <v>40</v>
      </c>
      <c r="I35" s="53">
        <v>30</v>
      </c>
      <c r="J35" s="53">
        <v>30</v>
      </c>
      <c r="K35" s="72">
        <v>660</v>
      </c>
      <c r="L35" s="72">
        <v>495</v>
      </c>
      <c r="M35" s="72">
        <v>495</v>
      </c>
      <c r="N35" s="99"/>
    </row>
    <row r="36" spans="1:14" s="20" customFormat="1" ht="60" customHeight="1" x14ac:dyDescent="0.25">
      <c r="A36" s="54" t="s">
        <v>50</v>
      </c>
      <c r="B36" s="54" t="s">
        <v>51</v>
      </c>
      <c r="C36" s="55" t="s">
        <v>16</v>
      </c>
      <c r="D36" s="31" t="s">
        <v>65</v>
      </c>
      <c r="E36" s="59" t="s">
        <v>12</v>
      </c>
      <c r="F36" s="31" t="s">
        <v>67</v>
      </c>
      <c r="G36" s="31" t="s">
        <v>14</v>
      </c>
      <c r="H36" s="53">
        <v>46</v>
      </c>
      <c r="I36" s="53">
        <v>46</v>
      </c>
      <c r="J36" s="53">
        <v>46</v>
      </c>
      <c r="K36" s="72">
        <v>300</v>
      </c>
      <c r="L36" s="72">
        <v>300</v>
      </c>
      <c r="M36" s="72">
        <v>300</v>
      </c>
      <c r="N36" s="99"/>
    </row>
    <row r="37" spans="1:14" s="20" customFormat="1" ht="60" customHeight="1" x14ac:dyDescent="0.25">
      <c r="A37" s="54" t="s">
        <v>50</v>
      </c>
      <c r="B37" s="54" t="s">
        <v>51</v>
      </c>
      <c r="C37" s="55" t="s">
        <v>16</v>
      </c>
      <c r="D37" s="31" t="s">
        <v>65</v>
      </c>
      <c r="E37" s="59" t="s">
        <v>13</v>
      </c>
      <c r="F37" s="31" t="s">
        <v>67</v>
      </c>
      <c r="G37" s="31" t="s">
        <v>14</v>
      </c>
      <c r="H37" s="53">
        <v>20</v>
      </c>
      <c r="I37" s="53">
        <v>20</v>
      </c>
      <c r="J37" s="53">
        <v>20</v>
      </c>
      <c r="K37" s="72">
        <v>155</v>
      </c>
      <c r="L37" s="72">
        <v>155</v>
      </c>
      <c r="M37" s="72">
        <v>155</v>
      </c>
      <c r="N37" s="99"/>
    </row>
    <row r="38" spans="1:14" s="20" customFormat="1" ht="47.25" x14ac:dyDescent="0.25">
      <c r="A38" s="54" t="s">
        <v>50</v>
      </c>
      <c r="B38" s="54" t="s">
        <v>51</v>
      </c>
      <c r="C38" s="55" t="s">
        <v>16</v>
      </c>
      <c r="D38" s="31" t="s">
        <v>65</v>
      </c>
      <c r="E38" s="59" t="s">
        <v>118</v>
      </c>
      <c r="F38" s="31" t="s">
        <v>67</v>
      </c>
      <c r="G38" s="31" t="s">
        <v>14</v>
      </c>
      <c r="H38" s="53">
        <v>20</v>
      </c>
      <c r="I38" s="53">
        <v>20</v>
      </c>
      <c r="J38" s="53">
        <v>20</v>
      </c>
      <c r="K38" s="72">
        <v>1300</v>
      </c>
      <c r="L38" s="72">
        <v>1300</v>
      </c>
      <c r="M38" s="72">
        <v>1300</v>
      </c>
      <c r="N38" s="99"/>
    </row>
    <row r="39" spans="1:14" s="20" customFormat="1" ht="63" x14ac:dyDescent="0.25">
      <c r="A39" s="27" t="str">
        <f>A40</f>
        <v>2</v>
      </c>
      <c r="B39" s="27" t="str">
        <f>B40</f>
        <v>01</v>
      </c>
      <c r="C39" s="19" t="str">
        <f>C40</f>
        <v>9.5.1.21</v>
      </c>
      <c r="D39" s="19" t="s">
        <v>119</v>
      </c>
      <c r="E39" s="30" t="s">
        <v>100</v>
      </c>
      <c r="F39" s="4" t="s">
        <v>111</v>
      </c>
      <c r="G39" s="4" t="s">
        <v>25</v>
      </c>
      <c r="H39" s="15">
        <f>SUM(H40)</f>
        <v>9994.49</v>
      </c>
      <c r="I39" s="15">
        <f>SUM(I40:I40)</f>
        <v>1034</v>
      </c>
      <c r="J39" s="15">
        <f>SUM(J40:J40)</f>
        <v>1000</v>
      </c>
      <c r="K39" s="11">
        <f>SUM(K40:K43)</f>
        <v>55176.38</v>
      </c>
      <c r="L39" s="11">
        <f>SUM(L40:L43)</f>
        <v>40880.229299999999</v>
      </c>
      <c r="M39" s="11">
        <f>SUM(M40:M43)</f>
        <v>43810.157299999999</v>
      </c>
      <c r="N39" s="45"/>
    </row>
    <row r="40" spans="1:14" s="20" customFormat="1" ht="63" x14ac:dyDescent="0.25">
      <c r="A40" s="54" t="s">
        <v>50</v>
      </c>
      <c r="B40" s="54" t="s">
        <v>51</v>
      </c>
      <c r="C40" s="31" t="s">
        <v>33</v>
      </c>
      <c r="D40" s="55" t="s">
        <v>119</v>
      </c>
      <c r="E40" s="56" t="s">
        <v>82</v>
      </c>
      <c r="F40" s="55" t="s">
        <v>112</v>
      </c>
      <c r="G40" s="31" t="s">
        <v>45</v>
      </c>
      <c r="H40" s="50">
        <v>9994.49</v>
      </c>
      <c r="I40" s="50">
        <v>1034</v>
      </c>
      <c r="J40" s="50">
        <v>1000</v>
      </c>
      <c r="K40" s="77">
        <v>51406.38</v>
      </c>
      <c r="L40" s="77">
        <v>40680.229299999999</v>
      </c>
      <c r="M40" s="77">
        <v>43610.157299999999</v>
      </c>
      <c r="N40" s="73">
        <f>K40</f>
        <v>51406.38</v>
      </c>
    </row>
    <row r="41" spans="1:14" s="20" customFormat="1" ht="30" customHeight="1" x14ac:dyDescent="0.25">
      <c r="A41" s="54" t="s">
        <v>50</v>
      </c>
      <c r="B41" s="54" t="s">
        <v>51</v>
      </c>
      <c r="C41" s="80" t="s">
        <v>33</v>
      </c>
      <c r="D41" s="55" t="s">
        <v>119</v>
      </c>
      <c r="E41" s="56" t="s">
        <v>93</v>
      </c>
      <c r="F41" s="55" t="s">
        <v>94</v>
      </c>
      <c r="G41" s="80" t="s">
        <v>14</v>
      </c>
      <c r="H41" s="50">
        <v>500</v>
      </c>
      <c r="I41" s="50">
        <v>0</v>
      </c>
      <c r="J41" s="50">
        <v>0</v>
      </c>
      <c r="K41" s="77">
        <v>2850</v>
      </c>
      <c r="L41" s="77">
        <v>0</v>
      </c>
      <c r="M41" s="77">
        <v>0</v>
      </c>
      <c r="N41" s="81"/>
    </row>
    <row r="42" spans="1:14" s="20" customFormat="1" ht="30" customHeight="1" x14ac:dyDescent="0.25">
      <c r="A42" s="54" t="s">
        <v>50</v>
      </c>
      <c r="B42" s="54" t="s">
        <v>51</v>
      </c>
      <c r="C42" s="80" t="s">
        <v>33</v>
      </c>
      <c r="D42" s="55" t="s">
        <v>119</v>
      </c>
      <c r="E42" s="56" t="s">
        <v>95</v>
      </c>
      <c r="F42" s="55" t="s">
        <v>96</v>
      </c>
      <c r="G42" s="80" t="s">
        <v>14</v>
      </c>
      <c r="H42" s="50">
        <v>9</v>
      </c>
      <c r="I42" s="50">
        <v>0</v>
      </c>
      <c r="J42" s="50">
        <v>0</v>
      </c>
      <c r="K42" s="77">
        <v>720</v>
      </c>
      <c r="L42" s="77">
        <v>0</v>
      </c>
      <c r="M42" s="77">
        <v>0</v>
      </c>
      <c r="N42" s="81"/>
    </row>
    <row r="43" spans="1:14" s="20" customFormat="1" ht="30" customHeight="1" x14ac:dyDescent="0.25">
      <c r="A43" s="54" t="s">
        <v>50</v>
      </c>
      <c r="B43" s="54" t="s">
        <v>51</v>
      </c>
      <c r="C43" s="31" t="s">
        <v>33</v>
      </c>
      <c r="D43" s="55" t="s">
        <v>119</v>
      </c>
      <c r="E43" s="60" t="s">
        <v>66</v>
      </c>
      <c r="F43" s="31" t="s">
        <v>42</v>
      </c>
      <c r="G43" s="31" t="s">
        <v>64</v>
      </c>
      <c r="H43" s="50">
        <v>1</v>
      </c>
      <c r="I43" s="50">
        <v>1</v>
      </c>
      <c r="J43" s="50">
        <v>1</v>
      </c>
      <c r="K43" s="77">
        <v>200</v>
      </c>
      <c r="L43" s="77">
        <v>200</v>
      </c>
      <c r="M43" s="77">
        <v>200</v>
      </c>
      <c r="N43" s="76">
        <f>K43</f>
        <v>200</v>
      </c>
    </row>
    <row r="44" spans="1:14" s="21" customFormat="1" ht="50.1" customHeight="1" x14ac:dyDescent="0.25">
      <c r="A44" s="27" t="s">
        <v>50</v>
      </c>
      <c r="B44" s="27" t="s">
        <v>51</v>
      </c>
      <c r="C44" s="19" t="str">
        <f>C45</f>
        <v>9.5.1.31</v>
      </c>
      <c r="D44" s="19" t="s">
        <v>119</v>
      </c>
      <c r="E44" s="30" t="s">
        <v>97</v>
      </c>
      <c r="F44" s="4" t="s">
        <v>113</v>
      </c>
      <c r="G44" s="4" t="s">
        <v>25</v>
      </c>
      <c r="H44" s="16">
        <f>H45</f>
        <v>245307</v>
      </c>
      <c r="I44" s="16">
        <f t="shared" ref="I44:J44" si="1">I45</f>
        <v>245307</v>
      </c>
      <c r="J44" s="16">
        <f t="shared" si="1"/>
        <v>245307</v>
      </c>
      <c r="K44" s="9">
        <f>SUM(K45:K47)</f>
        <v>30691.976000000002</v>
      </c>
      <c r="L44" s="9">
        <f>SUM(L45:L47)</f>
        <v>30691.98</v>
      </c>
      <c r="M44" s="9">
        <f>SUM(M45:M47)</f>
        <v>30691.98</v>
      </c>
      <c r="N44" s="70"/>
    </row>
    <row r="45" spans="1:14" s="20" customFormat="1" ht="47.25" x14ac:dyDescent="0.25">
      <c r="A45" s="54" t="s">
        <v>50</v>
      </c>
      <c r="B45" s="54" t="s">
        <v>51</v>
      </c>
      <c r="C45" s="31" t="s">
        <v>31</v>
      </c>
      <c r="D45" s="55" t="s">
        <v>119</v>
      </c>
      <c r="E45" s="56" t="s">
        <v>97</v>
      </c>
      <c r="F45" s="85" t="s">
        <v>113</v>
      </c>
      <c r="G45" s="22" t="s">
        <v>25</v>
      </c>
      <c r="H45" s="50">
        <v>245307</v>
      </c>
      <c r="I45" s="50">
        <v>245307</v>
      </c>
      <c r="J45" s="50">
        <v>245307</v>
      </c>
      <c r="K45" s="77">
        <v>30414.31</v>
      </c>
      <c r="L45" s="77">
        <v>30614.313999999998</v>
      </c>
      <c r="M45" s="77">
        <v>30614.313999999998</v>
      </c>
      <c r="N45" s="98">
        <f>SUM(K45:K47)</f>
        <v>30691.976000000002</v>
      </c>
    </row>
    <row r="46" spans="1:14" s="20" customFormat="1" ht="78.75" x14ac:dyDescent="0.25">
      <c r="A46" s="54" t="s">
        <v>50</v>
      </c>
      <c r="B46" s="54" t="s">
        <v>51</v>
      </c>
      <c r="C46" s="80" t="s">
        <v>31</v>
      </c>
      <c r="D46" s="55" t="s">
        <v>119</v>
      </c>
      <c r="E46" s="56" t="s">
        <v>114</v>
      </c>
      <c r="F46" s="80" t="s">
        <v>115</v>
      </c>
      <c r="G46" s="79" t="s">
        <v>25</v>
      </c>
      <c r="H46" s="50">
        <v>500</v>
      </c>
      <c r="I46" s="50">
        <v>0</v>
      </c>
      <c r="J46" s="50">
        <v>0</v>
      </c>
      <c r="K46" s="77">
        <v>200</v>
      </c>
      <c r="L46" s="77">
        <v>0</v>
      </c>
      <c r="M46" s="77">
        <v>0</v>
      </c>
      <c r="N46" s="98"/>
    </row>
    <row r="47" spans="1:14" s="20" customFormat="1" ht="78.75" x14ac:dyDescent="0.25">
      <c r="A47" s="54" t="s">
        <v>50</v>
      </c>
      <c r="B47" s="54" t="s">
        <v>51</v>
      </c>
      <c r="C47" s="31" t="s">
        <v>31</v>
      </c>
      <c r="D47" s="55" t="s">
        <v>119</v>
      </c>
      <c r="E47" s="56" t="s">
        <v>98</v>
      </c>
      <c r="F47" s="80" t="s">
        <v>116</v>
      </c>
      <c r="G47" s="22" t="s">
        <v>25</v>
      </c>
      <c r="H47" s="50">
        <v>231</v>
      </c>
      <c r="I47" s="50">
        <v>231</v>
      </c>
      <c r="J47" s="50">
        <v>231</v>
      </c>
      <c r="K47" s="77">
        <v>77.665999999999997</v>
      </c>
      <c r="L47" s="77">
        <v>77.665999999999997</v>
      </c>
      <c r="M47" s="77">
        <v>77.665999999999997</v>
      </c>
      <c r="N47" s="98"/>
    </row>
    <row r="49" spans="1:2" x14ac:dyDescent="0.2">
      <c r="A49" s="2"/>
      <c r="B49" s="2"/>
    </row>
  </sheetData>
  <autoFilter ref="A18:N48">
    <filterColumn colId="5" showButton="0"/>
    <filterColumn colId="6" showButton="0"/>
    <filterColumn colId="7" showButton="0"/>
    <filterColumn colId="8" showButton="0"/>
    <filterColumn colId="10" showButton="0"/>
    <filterColumn colId="11" showButton="0"/>
  </autoFilter>
  <mergeCells count="19">
    <mergeCell ref="N45:N47"/>
    <mergeCell ref="N24:N30"/>
    <mergeCell ref="N34:N38"/>
    <mergeCell ref="M19:M20"/>
    <mergeCell ref="A12:L12"/>
    <mergeCell ref="A13:L13"/>
    <mergeCell ref="A14:L14"/>
    <mergeCell ref="F18:J18"/>
    <mergeCell ref="K18:M18"/>
    <mergeCell ref="A18:A20"/>
    <mergeCell ref="B18:B20"/>
    <mergeCell ref="C18:C20"/>
    <mergeCell ref="D18:D20"/>
    <mergeCell ref="E18:E20"/>
    <mergeCell ref="F19:F20"/>
    <mergeCell ref="G19:G20"/>
    <mergeCell ref="H19:J19"/>
    <mergeCell ref="K19:K20"/>
    <mergeCell ref="L19:L20"/>
  </mergeCells>
  <pageMargins left="0.51181102362204722" right="0.51181102362204722" top="0.55118110236220474" bottom="0.35433070866141736" header="0" footer="0"/>
  <pageSetup paperSize="9" scale="54" fitToHeight="0" orientation="landscape" r:id="rId1"/>
  <headerFooter differentFirst="1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tabSelected="1" topLeftCell="A4" zoomScaleNormal="100" workbookViewId="0">
      <selection activeCell="D43" sqref="D43"/>
    </sheetView>
  </sheetViews>
  <sheetFormatPr defaultRowHeight="15" x14ac:dyDescent="0.25"/>
  <cols>
    <col min="1" max="3" width="10.7109375" customWidth="1"/>
    <col min="4" max="4" width="13.85546875" customWidth="1"/>
    <col min="5" max="5" width="82.85546875" customWidth="1"/>
    <col min="6" max="6" width="27.140625" customWidth="1"/>
    <col min="7" max="7" width="12.7109375" customWidth="1"/>
    <col min="8" max="9" width="13.85546875" bestFit="1" customWidth="1"/>
    <col min="10" max="10" width="17" customWidth="1"/>
    <col min="11" max="12" width="12.28515625" customWidth="1"/>
    <col min="13" max="13" width="13.140625" bestFit="1" customWidth="1"/>
    <col min="14" max="18" width="11.85546875" hidden="1" customWidth="1"/>
  </cols>
  <sheetData>
    <row r="1" spans="1:15" ht="18.75" x14ac:dyDescent="0.3">
      <c r="J1" s="46" t="s">
        <v>61</v>
      </c>
      <c r="L1" s="47"/>
      <c r="M1" s="47"/>
    </row>
    <row r="2" spans="1:15" ht="18.75" x14ac:dyDescent="0.3">
      <c r="J2" s="46" t="s">
        <v>59</v>
      </c>
      <c r="L2" s="47"/>
      <c r="M2" s="47"/>
    </row>
    <row r="3" spans="1:15" ht="18.75" x14ac:dyDescent="0.3">
      <c r="J3" s="46" t="s">
        <v>60</v>
      </c>
      <c r="L3" s="47"/>
      <c r="M3" s="47"/>
    </row>
    <row r="4" spans="1:15" ht="18.75" x14ac:dyDescent="0.3">
      <c r="J4" s="46" t="s">
        <v>56</v>
      </c>
      <c r="L4" s="47"/>
      <c r="M4" s="47"/>
    </row>
    <row r="5" spans="1:15" ht="18.75" x14ac:dyDescent="0.3">
      <c r="J5" s="46" t="s">
        <v>57</v>
      </c>
      <c r="L5" s="47"/>
      <c r="M5" s="47"/>
    </row>
    <row r="6" spans="1:15" ht="18.75" x14ac:dyDescent="0.3">
      <c r="J6" s="90" t="s">
        <v>103</v>
      </c>
      <c r="K6" s="91"/>
      <c r="L6" s="88"/>
      <c r="M6" s="46" t="s">
        <v>58</v>
      </c>
    </row>
    <row r="7" spans="1:15" ht="18.75" x14ac:dyDescent="0.3">
      <c r="J7" s="46"/>
      <c r="K7" s="46"/>
      <c r="L7" s="47"/>
      <c r="M7" s="46"/>
    </row>
    <row r="8" spans="1:15" ht="18.75" x14ac:dyDescent="0.3">
      <c r="J8" s="46"/>
      <c r="K8" s="46"/>
      <c r="L8" s="47"/>
      <c r="M8" s="46"/>
    </row>
    <row r="9" spans="1:15" ht="18.75" x14ac:dyDescent="0.25">
      <c r="A9" s="93" t="s">
        <v>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</row>
    <row r="10" spans="1:15" ht="18.75" x14ac:dyDescent="0.25">
      <c r="A10" s="93" t="s">
        <v>54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</row>
    <row r="11" spans="1:15" ht="18.75" x14ac:dyDescent="0.25">
      <c r="A11" s="94" t="s">
        <v>91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</row>
    <row r="13" spans="1:15" s="32" customFormat="1" ht="49.5" customHeight="1" x14ac:dyDescent="0.25">
      <c r="A13" s="96" t="s">
        <v>9</v>
      </c>
      <c r="B13" s="96" t="s">
        <v>1</v>
      </c>
      <c r="C13" s="95" t="s">
        <v>2</v>
      </c>
      <c r="D13" s="97" t="s">
        <v>3</v>
      </c>
      <c r="E13" s="95" t="s">
        <v>5</v>
      </c>
      <c r="F13" s="95" t="s">
        <v>6</v>
      </c>
      <c r="G13" s="95"/>
      <c r="H13" s="95"/>
      <c r="I13" s="95"/>
      <c r="J13" s="95"/>
      <c r="K13" s="95" t="s">
        <v>39</v>
      </c>
      <c r="L13" s="95"/>
      <c r="M13" s="95"/>
    </row>
    <row r="14" spans="1:15" s="32" customFormat="1" ht="15.75" x14ac:dyDescent="0.25">
      <c r="A14" s="96"/>
      <c r="B14" s="96"/>
      <c r="C14" s="95"/>
      <c r="D14" s="97"/>
      <c r="E14" s="95"/>
      <c r="F14" s="95" t="s">
        <v>40</v>
      </c>
      <c r="G14" s="95" t="s">
        <v>4</v>
      </c>
      <c r="H14" s="95" t="s">
        <v>7</v>
      </c>
      <c r="I14" s="95"/>
      <c r="J14" s="95"/>
      <c r="K14" s="95">
        <v>2026</v>
      </c>
      <c r="L14" s="95">
        <v>2027</v>
      </c>
      <c r="M14" s="95">
        <v>2028</v>
      </c>
    </row>
    <row r="15" spans="1:15" s="32" customFormat="1" ht="48" customHeight="1" x14ac:dyDescent="0.25">
      <c r="A15" s="96"/>
      <c r="B15" s="96"/>
      <c r="C15" s="95"/>
      <c r="D15" s="97"/>
      <c r="E15" s="95"/>
      <c r="F15" s="95"/>
      <c r="G15" s="95"/>
      <c r="H15" s="22">
        <v>2026</v>
      </c>
      <c r="I15" s="22">
        <v>2027</v>
      </c>
      <c r="J15" s="22">
        <v>2028</v>
      </c>
      <c r="K15" s="95"/>
      <c r="L15" s="95"/>
      <c r="M15" s="95"/>
      <c r="N15" s="71"/>
      <c r="O15" s="71"/>
    </row>
    <row r="16" spans="1:15" s="32" customFormat="1" ht="15.75" x14ac:dyDescent="0.25">
      <c r="A16" s="33">
        <v>1</v>
      </c>
      <c r="B16" s="33">
        <v>2</v>
      </c>
      <c r="C16" s="31">
        <v>3</v>
      </c>
      <c r="D16" s="31">
        <v>4</v>
      </c>
      <c r="E16" s="31">
        <v>5</v>
      </c>
      <c r="F16" s="31">
        <v>6</v>
      </c>
      <c r="G16" s="31">
        <v>7</v>
      </c>
      <c r="H16" s="31">
        <v>8</v>
      </c>
      <c r="I16" s="31">
        <v>9</v>
      </c>
      <c r="J16" s="31">
        <v>10</v>
      </c>
      <c r="K16" s="31">
        <v>11</v>
      </c>
      <c r="L16" s="31">
        <v>12</v>
      </c>
      <c r="M16" s="31">
        <v>13</v>
      </c>
    </row>
    <row r="17" spans="1:18" s="20" customFormat="1" ht="50.1" customHeight="1" x14ac:dyDescent="0.25">
      <c r="A17" s="34" t="s">
        <v>50</v>
      </c>
      <c r="B17" s="34" t="s">
        <v>68</v>
      </c>
      <c r="C17" s="34" t="s">
        <v>69</v>
      </c>
      <c r="D17" s="34" t="s">
        <v>69</v>
      </c>
      <c r="E17" s="68" t="s">
        <v>48</v>
      </c>
      <c r="F17" s="34" t="s">
        <v>69</v>
      </c>
      <c r="G17" s="34" t="s">
        <v>69</v>
      </c>
      <c r="H17" s="34" t="s">
        <v>69</v>
      </c>
      <c r="I17" s="34" t="s">
        <v>69</v>
      </c>
      <c r="J17" s="34" t="s">
        <v>69</v>
      </c>
      <c r="K17" s="35">
        <f>K35+K18+K38+K41</f>
        <v>27629.079999999998</v>
      </c>
      <c r="L17" s="35">
        <f>L35+L18+L38+L41</f>
        <v>25457.579999999998</v>
      </c>
      <c r="M17" s="35">
        <f>M35+M18+M38+M41</f>
        <v>25584.579999999998</v>
      </c>
      <c r="N17" s="51"/>
      <c r="O17" s="51"/>
      <c r="P17" s="51">
        <f>'Комплекс процессных 1'!K22+'Комплекс процессных 2'!K17</f>
        <v>130429.60599999999</v>
      </c>
      <c r="Q17" s="51">
        <f>'Комплекс процессных 1'!L22+'Комплекс процессных 2'!L17</f>
        <v>113796.9593</v>
      </c>
      <c r="R17" s="51">
        <f>'Комплекс процессных 1'!M22+'Комплекс процессных 2'!M17</f>
        <v>116853.8873</v>
      </c>
    </row>
    <row r="18" spans="1:18" s="21" customFormat="1" ht="47.25" x14ac:dyDescent="0.25">
      <c r="A18" s="36" t="s">
        <v>50</v>
      </c>
      <c r="B18" s="36" t="s">
        <v>68</v>
      </c>
      <c r="C18" s="37" t="s">
        <v>16</v>
      </c>
      <c r="D18" s="38" t="s">
        <v>78</v>
      </c>
      <c r="E18" s="69" t="s">
        <v>8</v>
      </c>
      <c r="F18" s="3" t="s">
        <v>70</v>
      </c>
      <c r="G18" s="3" t="s">
        <v>14</v>
      </c>
      <c r="H18" s="15">
        <f>H22+H24+H25+H26+H27+H28+H29+H30+H31+H32+H33</f>
        <v>12167</v>
      </c>
      <c r="I18" s="15">
        <f t="shared" ref="I18:J18" si="0">I22+I24+I25+I26+I27+I28+I29+I30+I31+I32+I33</f>
        <v>137</v>
      </c>
      <c r="J18" s="15">
        <f t="shared" si="0"/>
        <v>135</v>
      </c>
      <c r="K18" s="11">
        <f>SUM(K19:K34)</f>
        <v>12052.5</v>
      </c>
      <c r="L18" s="11">
        <f>SUM(L19:L34)</f>
        <v>9881</v>
      </c>
      <c r="M18" s="11">
        <f>SUM(M19:M34)</f>
        <v>9808</v>
      </c>
    </row>
    <row r="19" spans="1:18" s="20" customFormat="1" ht="50.1" customHeight="1" x14ac:dyDescent="0.25">
      <c r="A19" s="54" t="s">
        <v>50</v>
      </c>
      <c r="B19" s="33" t="s">
        <v>68</v>
      </c>
      <c r="C19" s="31" t="s">
        <v>16</v>
      </c>
      <c r="D19" s="31" t="s">
        <v>65</v>
      </c>
      <c r="E19" s="59" t="s">
        <v>18</v>
      </c>
      <c r="F19" s="31" t="s">
        <v>43</v>
      </c>
      <c r="G19" s="31" t="s">
        <v>14</v>
      </c>
      <c r="H19" s="52">
        <f>350</f>
        <v>350</v>
      </c>
      <c r="I19" s="52">
        <f>350</f>
        <v>350</v>
      </c>
      <c r="J19" s="52">
        <f>350</f>
        <v>350</v>
      </c>
      <c r="K19" s="84">
        <v>500</v>
      </c>
      <c r="L19" s="78">
        <v>500</v>
      </c>
      <c r="M19" s="78">
        <v>500</v>
      </c>
      <c r="N19" s="98">
        <f>SUM(K19:K25)</f>
        <v>3542.5</v>
      </c>
    </row>
    <row r="20" spans="1:18" s="20" customFormat="1" ht="50.1" customHeight="1" x14ac:dyDescent="0.25">
      <c r="A20" s="54" t="s">
        <v>50</v>
      </c>
      <c r="B20" s="33" t="s">
        <v>68</v>
      </c>
      <c r="C20" s="83" t="s">
        <v>16</v>
      </c>
      <c r="D20" s="83" t="s">
        <v>65</v>
      </c>
      <c r="E20" s="59" t="s">
        <v>99</v>
      </c>
      <c r="F20" s="83" t="s">
        <v>37</v>
      </c>
      <c r="G20" s="83" t="s">
        <v>14</v>
      </c>
      <c r="H20" s="52">
        <v>150</v>
      </c>
      <c r="I20" s="52">
        <v>150</v>
      </c>
      <c r="J20" s="52">
        <v>150</v>
      </c>
      <c r="K20" s="84">
        <v>500</v>
      </c>
      <c r="L20" s="78">
        <v>500</v>
      </c>
      <c r="M20" s="78">
        <v>500</v>
      </c>
      <c r="N20" s="98"/>
    </row>
    <row r="21" spans="1:18" s="20" customFormat="1" ht="50.1" customHeight="1" x14ac:dyDescent="0.25">
      <c r="A21" s="54" t="s">
        <v>50</v>
      </c>
      <c r="B21" s="33" t="s">
        <v>68</v>
      </c>
      <c r="C21" s="31" t="s">
        <v>16</v>
      </c>
      <c r="D21" s="31" t="s">
        <v>65</v>
      </c>
      <c r="E21" s="59" t="s">
        <v>19</v>
      </c>
      <c r="F21" s="31" t="s">
        <v>34</v>
      </c>
      <c r="G21" s="31" t="s">
        <v>14</v>
      </c>
      <c r="H21" s="52">
        <v>200</v>
      </c>
      <c r="I21" s="52">
        <v>200</v>
      </c>
      <c r="J21" s="52">
        <v>200</v>
      </c>
      <c r="K21" s="84">
        <v>600</v>
      </c>
      <c r="L21" s="78">
        <v>400</v>
      </c>
      <c r="M21" s="78">
        <v>400</v>
      </c>
      <c r="N21" s="99"/>
    </row>
    <row r="22" spans="1:18" s="20" customFormat="1" ht="78.75" x14ac:dyDescent="0.25">
      <c r="A22" s="54" t="s">
        <v>50</v>
      </c>
      <c r="B22" s="33" t="s">
        <v>68</v>
      </c>
      <c r="C22" s="31" t="s">
        <v>16</v>
      </c>
      <c r="D22" s="31" t="s">
        <v>65</v>
      </c>
      <c r="E22" s="59" t="s">
        <v>20</v>
      </c>
      <c r="F22" s="31" t="s">
        <v>35</v>
      </c>
      <c r="G22" s="31" t="s">
        <v>63</v>
      </c>
      <c r="H22" s="52">
        <v>12000</v>
      </c>
      <c r="I22" s="52">
        <v>0</v>
      </c>
      <c r="J22" s="52">
        <v>0</v>
      </c>
      <c r="K22" s="84">
        <v>1512.5</v>
      </c>
      <c r="L22" s="78">
        <v>0</v>
      </c>
      <c r="M22" s="78">
        <v>0</v>
      </c>
      <c r="N22" s="99"/>
    </row>
    <row r="23" spans="1:18" s="20" customFormat="1" ht="50.1" customHeight="1" x14ac:dyDescent="0.25">
      <c r="A23" s="54" t="s">
        <v>50</v>
      </c>
      <c r="B23" s="33" t="s">
        <v>68</v>
      </c>
      <c r="C23" s="31" t="s">
        <v>16</v>
      </c>
      <c r="D23" s="31" t="s">
        <v>65</v>
      </c>
      <c r="E23" s="59" t="s">
        <v>21</v>
      </c>
      <c r="F23" s="31" t="s">
        <v>15</v>
      </c>
      <c r="G23" s="31" t="s">
        <v>14</v>
      </c>
      <c r="H23" s="52">
        <v>15</v>
      </c>
      <c r="I23" s="52">
        <v>15</v>
      </c>
      <c r="J23" s="52">
        <v>15</v>
      </c>
      <c r="K23" s="84">
        <v>200</v>
      </c>
      <c r="L23" s="78">
        <v>200</v>
      </c>
      <c r="M23" s="78">
        <v>200</v>
      </c>
      <c r="N23" s="99"/>
    </row>
    <row r="24" spans="1:18" s="20" customFormat="1" ht="50.1" customHeight="1" x14ac:dyDescent="0.25">
      <c r="A24" s="54" t="s">
        <v>50</v>
      </c>
      <c r="B24" s="33" t="s">
        <v>68</v>
      </c>
      <c r="C24" s="31" t="s">
        <v>16</v>
      </c>
      <c r="D24" s="31" t="s">
        <v>65</v>
      </c>
      <c r="E24" s="59" t="s">
        <v>22</v>
      </c>
      <c r="F24" s="31" t="s">
        <v>36</v>
      </c>
      <c r="G24" s="31" t="s">
        <v>63</v>
      </c>
      <c r="H24" s="50">
        <v>5</v>
      </c>
      <c r="I24" s="50">
        <v>5</v>
      </c>
      <c r="J24" s="50">
        <v>5</v>
      </c>
      <c r="K24" s="84">
        <v>30</v>
      </c>
      <c r="L24" s="78">
        <v>30</v>
      </c>
      <c r="M24" s="78">
        <v>30</v>
      </c>
      <c r="N24" s="99"/>
    </row>
    <row r="25" spans="1:18" s="20" customFormat="1" ht="110.25" x14ac:dyDescent="0.25">
      <c r="A25" s="54" t="s">
        <v>50</v>
      </c>
      <c r="B25" s="33" t="s">
        <v>68</v>
      </c>
      <c r="C25" s="31" t="s">
        <v>16</v>
      </c>
      <c r="D25" s="31" t="s">
        <v>65</v>
      </c>
      <c r="E25" s="59" t="s">
        <v>23</v>
      </c>
      <c r="F25" s="31" t="s">
        <v>37</v>
      </c>
      <c r="G25" s="31" t="s">
        <v>63</v>
      </c>
      <c r="H25" s="50">
        <v>15</v>
      </c>
      <c r="I25" s="50">
        <v>15</v>
      </c>
      <c r="J25" s="50">
        <v>15</v>
      </c>
      <c r="K25" s="84">
        <v>200</v>
      </c>
      <c r="L25" s="78">
        <v>300</v>
      </c>
      <c r="M25" s="78">
        <v>300</v>
      </c>
      <c r="N25" s="99"/>
    </row>
    <row r="26" spans="1:18" s="20" customFormat="1" ht="50.1" customHeight="1" x14ac:dyDescent="0.25">
      <c r="A26" s="54" t="s">
        <v>50</v>
      </c>
      <c r="B26" s="33" t="s">
        <v>68</v>
      </c>
      <c r="C26" s="31" t="s">
        <v>16</v>
      </c>
      <c r="D26" s="31" t="s">
        <v>65</v>
      </c>
      <c r="E26" s="64" t="s">
        <v>85</v>
      </c>
      <c r="F26" s="31" t="s">
        <v>36</v>
      </c>
      <c r="G26" s="31" t="s">
        <v>63</v>
      </c>
      <c r="H26" s="50">
        <v>20</v>
      </c>
      <c r="I26" s="50">
        <v>20</v>
      </c>
      <c r="J26" s="50">
        <v>20</v>
      </c>
      <c r="K26" s="77">
        <v>300</v>
      </c>
      <c r="L26" s="77">
        <v>300</v>
      </c>
      <c r="M26" s="77">
        <v>300</v>
      </c>
      <c r="N26" s="98">
        <f>SUM(K26:K34)</f>
        <v>8510</v>
      </c>
    </row>
    <row r="27" spans="1:18" s="20" customFormat="1" ht="78.75" x14ac:dyDescent="0.25">
      <c r="A27" s="54" t="s">
        <v>50</v>
      </c>
      <c r="B27" s="33" t="s">
        <v>68</v>
      </c>
      <c r="C27" s="31" t="s">
        <v>16</v>
      </c>
      <c r="D27" s="31" t="s">
        <v>65</v>
      </c>
      <c r="E27" s="64" t="s">
        <v>86</v>
      </c>
      <c r="F27" s="31" t="s">
        <v>36</v>
      </c>
      <c r="G27" s="31" t="s">
        <v>63</v>
      </c>
      <c r="H27" s="50">
        <v>24</v>
      </c>
      <c r="I27" s="50">
        <v>1</v>
      </c>
      <c r="J27" s="50">
        <v>0</v>
      </c>
      <c r="K27" s="77">
        <v>72</v>
      </c>
      <c r="L27" s="77">
        <v>3</v>
      </c>
      <c r="M27" s="77">
        <v>0</v>
      </c>
      <c r="N27" s="99"/>
    </row>
    <row r="28" spans="1:18" s="20" customFormat="1" ht="78.75" x14ac:dyDescent="0.25">
      <c r="A28" s="54" t="s">
        <v>50</v>
      </c>
      <c r="B28" s="33" t="s">
        <v>68</v>
      </c>
      <c r="C28" s="31" t="s">
        <v>16</v>
      </c>
      <c r="D28" s="31" t="s">
        <v>65</v>
      </c>
      <c r="E28" s="64" t="s">
        <v>87</v>
      </c>
      <c r="F28" s="31" t="s">
        <v>36</v>
      </c>
      <c r="G28" s="31" t="s">
        <v>63</v>
      </c>
      <c r="H28" s="50">
        <v>40</v>
      </c>
      <c r="I28" s="50">
        <v>40</v>
      </c>
      <c r="J28" s="50">
        <v>40</v>
      </c>
      <c r="K28" s="77">
        <v>400</v>
      </c>
      <c r="L28" s="77">
        <v>400</v>
      </c>
      <c r="M28" s="77">
        <v>400</v>
      </c>
      <c r="N28" s="99"/>
    </row>
    <row r="29" spans="1:18" s="20" customFormat="1" ht="24.95" customHeight="1" x14ac:dyDescent="0.25">
      <c r="A29" s="54" t="s">
        <v>50</v>
      </c>
      <c r="B29" s="33" t="s">
        <v>68</v>
      </c>
      <c r="C29" s="31" t="s">
        <v>16</v>
      </c>
      <c r="D29" s="31" t="s">
        <v>65</v>
      </c>
      <c r="E29" s="61" t="s">
        <v>80</v>
      </c>
      <c r="F29" s="62" t="s">
        <v>36</v>
      </c>
      <c r="G29" s="31" t="s">
        <v>63</v>
      </c>
      <c r="H29" s="50">
        <v>30</v>
      </c>
      <c r="I29" s="50">
        <v>23</v>
      </c>
      <c r="J29" s="50">
        <v>22</v>
      </c>
      <c r="K29" s="77">
        <v>2540</v>
      </c>
      <c r="L29" s="77">
        <v>1902</v>
      </c>
      <c r="M29" s="77">
        <v>1680</v>
      </c>
      <c r="N29" s="99"/>
    </row>
    <row r="30" spans="1:18" s="20" customFormat="1" ht="24.95" customHeight="1" x14ac:dyDescent="0.25">
      <c r="A30" s="54" t="s">
        <v>50</v>
      </c>
      <c r="B30" s="33" t="s">
        <v>68</v>
      </c>
      <c r="C30" s="31" t="s">
        <v>16</v>
      </c>
      <c r="D30" s="31" t="s">
        <v>65</v>
      </c>
      <c r="E30" s="61" t="s">
        <v>81</v>
      </c>
      <c r="F30" s="62" t="s">
        <v>36</v>
      </c>
      <c r="G30" s="31" t="s">
        <v>63</v>
      </c>
      <c r="H30" s="50">
        <v>20</v>
      </c>
      <c r="I30" s="50">
        <v>20</v>
      </c>
      <c r="J30" s="50">
        <v>20</v>
      </c>
      <c r="K30" s="77">
        <v>80</v>
      </c>
      <c r="L30" s="77">
        <v>80</v>
      </c>
      <c r="M30" s="77">
        <v>80</v>
      </c>
      <c r="N30" s="99"/>
    </row>
    <row r="31" spans="1:18" s="20" customFormat="1" ht="24.95" customHeight="1" x14ac:dyDescent="0.25">
      <c r="A31" s="54" t="s">
        <v>50</v>
      </c>
      <c r="B31" s="33" t="s">
        <v>68</v>
      </c>
      <c r="C31" s="31" t="s">
        <v>16</v>
      </c>
      <c r="D31" s="31" t="s">
        <v>65</v>
      </c>
      <c r="E31" s="61" t="s">
        <v>88</v>
      </c>
      <c r="F31" s="31" t="s">
        <v>36</v>
      </c>
      <c r="G31" s="31" t="s">
        <v>63</v>
      </c>
      <c r="H31" s="50">
        <f>2-1</f>
        <v>1</v>
      </c>
      <c r="I31" s="50">
        <v>1</v>
      </c>
      <c r="J31" s="50">
        <v>1</v>
      </c>
      <c r="K31" s="77">
        <v>1600</v>
      </c>
      <c r="L31" s="77">
        <v>1600</v>
      </c>
      <c r="M31" s="77">
        <v>1600</v>
      </c>
      <c r="N31" s="99"/>
    </row>
    <row r="32" spans="1:18" s="20" customFormat="1" ht="24.95" customHeight="1" x14ac:dyDescent="0.25">
      <c r="A32" s="54" t="s">
        <v>50</v>
      </c>
      <c r="B32" s="33" t="s">
        <v>68</v>
      </c>
      <c r="C32" s="31" t="s">
        <v>16</v>
      </c>
      <c r="D32" s="31" t="s">
        <v>65</v>
      </c>
      <c r="E32" s="61" t="s">
        <v>89</v>
      </c>
      <c r="F32" s="62" t="s">
        <v>36</v>
      </c>
      <c r="G32" s="31" t="s">
        <v>63</v>
      </c>
      <c r="H32" s="50">
        <v>2</v>
      </c>
      <c r="I32" s="50">
        <v>2</v>
      </c>
      <c r="J32" s="50">
        <v>2</v>
      </c>
      <c r="K32" s="77">
        <v>58</v>
      </c>
      <c r="L32" s="77">
        <v>58</v>
      </c>
      <c r="M32" s="77">
        <v>58</v>
      </c>
      <c r="N32" s="99"/>
    </row>
    <row r="33" spans="1:14" s="20" customFormat="1" ht="24.95" customHeight="1" x14ac:dyDescent="0.25">
      <c r="A33" s="54" t="s">
        <v>50</v>
      </c>
      <c r="B33" s="33" t="s">
        <v>68</v>
      </c>
      <c r="C33" s="31" t="s">
        <v>16</v>
      </c>
      <c r="D33" s="31" t="s">
        <v>65</v>
      </c>
      <c r="E33" s="61" t="s">
        <v>79</v>
      </c>
      <c r="F33" s="62" t="s">
        <v>36</v>
      </c>
      <c r="G33" s="31" t="s">
        <v>63</v>
      </c>
      <c r="H33" s="50">
        <v>10</v>
      </c>
      <c r="I33" s="50">
        <v>10</v>
      </c>
      <c r="J33" s="50">
        <v>10</v>
      </c>
      <c r="K33" s="77">
        <v>100</v>
      </c>
      <c r="L33" s="77">
        <v>100</v>
      </c>
      <c r="M33" s="77">
        <v>100</v>
      </c>
      <c r="N33" s="99"/>
    </row>
    <row r="34" spans="1:14" s="20" customFormat="1" ht="24.95" customHeight="1" x14ac:dyDescent="0.25">
      <c r="A34" s="54" t="s">
        <v>50</v>
      </c>
      <c r="B34" s="33" t="s">
        <v>68</v>
      </c>
      <c r="C34" s="31" t="s">
        <v>16</v>
      </c>
      <c r="D34" s="31" t="s">
        <v>65</v>
      </c>
      <c r="E34" s="61" t="s">
        <v>83</v>
      </c>
      <c r="F34" s="62" t="s">
        <v>90</v>
      </c>
      <c r="G34" s="31" t="s">
        <v>14</v>
      </c>
      <c r="H34" s="50">
        <v>100</v>
      </c>
      <c r="I34" s="50">
        <v>100</v>
      </c>
      <c r="J34" s="50">
        <v>100</v>
      </c>
      <c r="K34" s="77">
        <v>3360</v>
      </c>
      <c r="L34" s="77">
        <v>3508</v>
      </c>
      <c r="M34" s="77">
        <v>3660</v>
      </c>
      <c r="N34" s="99"/>
    </row>
    <row r="35" spans="1:14" s="20" customFormat="1" ht="50.1" customHeight="1" x14ac:dyDescent="0.25">
      <c r="A35" s="27" t="str">
        <f>A36</f>
        <v>2</v>
      </c>
      <c r="B35" s="27" t="str">
        <f>B36</f>
        <v>02</v>
      </c>
      <c r="C35" s="19" t="str">
        <f>C36</f>
        <v>9.4.2.17</v>
      </c>
      <c r="D35" s="19" t="str">
        <f>D36</f>
        <v xml:space="preserve">КМИиЗР </v>
      </c>
      <c r="E35" s="30" t="s">
        <v>38</v>
      </c>
      <c r="F35" s="4" t="s">
        <v>36</v>
      </c>
      <c r="G35" s="4" t="s">
        <v>14</v>
      </c>
      <c r="H35" s="16">
        <f>H36</f>
        <v>15</v>
      </c>
      <c r="I35" s="16">
        <f>I36</f>
        <v>24</v>
      </c>
      <c r="J35" s="16">
        <f>J36</f>
        <v>29</v>
      </c>
      <c r="K35" s="9">
        <f>SUM(K36:K37)</f>
        <v>13640.3</v>
      </c>
      <c r="L35" s="9">
        <f t="shared" ref="L35:M35" si="1">SUM(L36:L37)</f>
        <v>13640.3</v>
      </c>
      <c r="M35" s="9">
        <f t="shared" si="1"/>
        <v>13840.3</v>
      </c>
    </row>
    <row r="36" spans="1:14" s="20" customFormat="1" ht="50.1" customHeight="1" x14ac:dyDescent="0.25">
      <c r="A36" s="54" t="s">
        <v>50</v>
      </c>
      <c r="B36" s="33" t="s">
        <v>68</v>
      </c>
      <c r="C36" s="31" t="s">
        <v>28</v>
      </c>
      <c r="D36" s="31" t="s">
        <v>65</v>
      </c>
      <c r="E36" s="63" t="s">
        <v>29</v>
      </c>
      <c r="F36" s="31" t="s">
        <v>36</v>
      </c>
      <c r="G36" s="31" t="s">
        <v>63</v>
      </c>
      <c r="H36" s="50">
        <v>15</v>
      </c>
      <c r="I36" s="50">
        <v>24</v>
      </c>
      <c r="J36" s="50">
        <v>29</v>
      </c>
      <c r="K36" s="77">
        <v>10090.299999999999</v>
      </c>
      <c r="L36" s="77">
        <v>10640.3</v>
      </c>
      <c r="M36" s="77">
        <v>12190.3</v>
      </c>
      <c r="N36" s="98">
        <f>SUM(K36:K37)</f>
        <v>13640.3</v>
      </c>
    </row>
    <row r="37" spans="1:14" s="20" customFormat="1" ht="50.1" customHeight="1" x14ac:dyDescent="0.25">
      <c r="A37" s="54" t="s">
        <v>50</v>
      </c>
      <c r="B37" s="33" t="s">
        <v>68</v>
      </c>
      <c r="C37" s="31" t="s">
        <v>28</v>
      </c>
      <c r="D37" s="31" t="s">
        <v>65</v>
      </c>
      <c r="E37" s="56" t="s">
        <v>30</v>
      </c>
      <c r="F37" s="31" t="s">
        <v>44</v>
      </c>
      <c r="G37" s="31" t="s">
        <v>14</v>
      </c>
      <c r="H37" s="50">
        <v>37</v>
      </c>
      <c r="I37" s="50">
        <v>20</v>
      </c>
      <c r="J37" s="50">
        <v>11</v>
      </c>
      <c r="K37" s="77">
        <v>3550</v>
      </c>
      <c r="L37" s="77">
        <v>3000</v>
      </c>
      <c r="M37" s="77">
        <v>1650</v>
      </c>
      <c r="N37" s="99"/>
    </row>
    <row r="38" spans="1:14" s="45" customFormat="1" ht="31.5" x14ac:dyDescent="0.25">
      <c r="A38" s="39" t="s">
        <v>50</v>
      </c>
      <c r="B38" s="39" t="str">
        <f>B39</f>
        <v>02</v>
      </c>
      <c r="C38" s="40" t="str">
        <f>C39</f>
        <v>9.5.1.13</v>
      </c>
      <c r="D38" s="41" t="s">
        <v>119</v>
      </c>
      <c r="E38" s="30" t="s">
        <v>101</v>
      </c>
      <c r="F38" s="10" t="s">
        <v>117</v>
      </c>
      <c r="G38" s="42" t="s">
        <v>45</v>
      </c>
      <c r="H38" s="43">
        <f>H39</f>
        <v>925</v>
      </c>
      <c r="I38" s="43">
        <f>I39</f>
        <v>925</v>
      </c>
      <c r="J38" s="43">
        <f>J39</f>
        <v>925</v>
      </c>
      <c r="K38" s="44">
        <f>SUM(K39:K40)</f>
        <v>950</v>
      </c>
      <c r="L38" s="44">
        <f t="shared" ref="L38:M38" si="2">SUM(L39:L40)</f>
        <v>950</v>
      </c>
      <c r="M38" s="44">
        <f t="shared" si="2"/>
        <v>950</v>
      </c>
    </row>
    <row r="39" spans="1:14" s="20" customFormat="1" ht="63" x14ac:dyDescent="0.25">
      <c r="A39" s="54" t="s">
        <v>50</v>
      </c>
      <c r="B39" s="33" t="s">
        <v>68</v>
      </c>
      <c r="C39" s="31" t="s">
        <v>17</v>
      </c>
      <c r="D39" s="55" t="s">
        <v>119</v>
      </c>
      <c r="E39" s="56" t="s">
        <v>27</v>
      </c>
      <c r="F39" s="86" t="s">
        <v>117</v>
      </c>
      <c r="G39" s="55" t="s">
        <v>25</v>
      </c>
      <c r="H39" s="50">
        <v>925</v>
      </c>
      <c r="I39" s="50">
        <v>925</v>
      </c>
      <c r="J39" s="50">
        <v>925</v>
      </c>
      <c r="K39" s="77">
        <v>450</v>
      </c>
      <c r="L39" s="77">
        <v>450</v>
      </c>
      <c r="M39" s="77">
        <v>450</v>
      </c>
      <c r="N39" s="51">
        <f>K39</f>
        <v>450</v>
      </c>
    </row>
    <row r="40" spans="1:14" s="20" customFormat="1" ht="31.5" x14ac:dyDescent="0.25">
      <c r="A40" s="54" t="s">
        <v>50</v>
      </c>
      <c r="B40" s="33" t="s">
        <v>68</v>
      </c>
      <c r="C40" s="31" t="s">
        <v>17</v>
      </c>
      <c r="D40" s="55" t="s">
        <v>119</v>
      </c>
      <c r="E40" s="56" t="s">
        <v>52</v>
      </c>
      <c r="F40" s="86" t="s">
        <v>117</v>
      </c>
      <c r="G40" s="55" t="s">
        <v>25</v>
      </c>
      <c r="H40" s="50">
        <v>897.2</v>
      </c>
      <c r="I40" s="50">
        <v>897.2</v>
      </c>
      <c r="J40" s="50">
        <v>897.2</v>
      </c>
      <c r="K40" s="77">
        <v>500</v>
      </c>
      <c r="L40" s="77">
        <v>500</v>
      </c>
      <c r="M40" s="77">
        <v>500</v>
      </c>
      <c r="N40" s="51">
        <f>K40</f>
        <v>500</v>
      </c>
    </row>
    <row r="41" spans="1:14" s="21" customFormat="1" ht="78.75" x14ac:dyDescent="0.25">
      <c r="A41" s="27" t="s">
        <v>50</v>
      </c>
      <c r="B41" s="27" t="s">
        <v>68</v>
      </c>
      <c r="C41" s="19" t="str">
        <f>C42</f>
        <v>9.5.1.32</v>
      </c>
      <c r="D41" s="19" t="s">
        <v>119</v>
      </c>
      <c r="E41" s="30" t="s">
        <v>97</v>
      </c>
      <c r="F41" s="3" t="s">
        <v>32</v>
      </c>
      <c r="G41" s="10" t="s">
        <v>46</v>
      </c>
      <c r="H41" s="16">
        <f>H42</f>
        <v>8302</v>
      </c>
      <c r="I41" s="16">
        <f>I42</f>
        <v>8302</v>
      </c>
      <c r="J41" s="16">
        <f>J42</f>
        <v>8302</v>
      </c>
      <c r="K41" s="9">
        <f>SUM(K42:K42)</f>
        <v>986.28</v>
      </c>
      <c r="L41" s="9">
        <f>SUM(L42:L42)</f>
        <v>986.28</v>
      </c>
      <c r="M41" s="9">
        <f>SUM(M42:M42)</f>
        <v>986.28</v>
      </c>
    </row>
    <row r="42" spans="1:14" s="20" customFormat="1" ht="63" x14ac:dyDescent="0.25">
      <c r="A42" s="54" t="s">
        <v>50</v>
      </c>
      <c r="B42" s="33" t="s">
        <v>68</v>
      </c>
      <c r="C42" s="89" t="s">
        <v>102</v>
      </c>
      <c r="D42" s="55" t="s">
        <v>119</v>
      </c>
      <c r="E42" s="59" t="s">
        <v>49</v>
      </c>
      <c r="F42" s="31" t="s">
        <v>32</v>
      </c>
      <c r="G42" s="22" t="s">
        <v>25</v>
      </c>
      <c r="H42" s="57">
        <v>8302</v>
      </c>
      <c r="I42" s="57">
        <v>8302</v>
      </c>
      <c r="J42" s="57">
        <v>8302</v>
      </c>
      <c r="K42" s="78">
        <v>986.28</v>
      </c>
      <c r="L42" s="78">
        <v>986.28</v>
      </c>
      <c r="M42" s="78">
        <v>986.28</v>
      </c>
      <c r="N42" s="51">
        <f>K42</f>
        <v>986.28</v>
      </c>
    </row>
  </sheetData>
  <autoFilter ref="A13:O42">
    <filterColumn colId="5" showButton="0"/>
    <filterColumn colId="6" showButton="0"/>
    <filterColumn colId="7" showButton="0"/>
    <filterColumn colId="8" showButton="0"/>
    <filterColumn colId="10" showButton="0"/>
    <filterColumn colId="11" showButton="0"/>
  </autoFilter>
  <mergeCells count="19">
    <mergeCell ref="E13:E15"/>
    <mergeCell ref="F13:J13"/>
    <mergeCell ref="N19:N25"/>
    <mergeCell ref="N26:N34"/>
    <mergeCell ref="N36:N37"/>
    <mergeCell ref="A9:L9"/>
    <mergeCell ref="A10:L10"/>
    <mergeCell ref="A11:L11"/>
    <mergeCell ref="K13:M13"/>
    <mergeCell ref="F14:F15"/>
    <mergeCell ref="G14:G15"/>
    <mergeCell ref="H14:J14"/>
    <mergeCell ref="K14:K15"/>
    <mergeCell ref="L14:L15"/>
    <mergeCell ref="M14:M15"/>
    <mergeCell ref="A13:A15"/>
    <mergeCell ref="B13:B15"/>
    <mergeCell ref="C13:C15"/>
    <mergeCell ref="D13:D15"/>
  </mergeCells>
  <pageMargins left="0.70866141732283472" right="0.70866141732283472" top="0.74803149606299213" bottom="0.35433070866141736" header="0.31496062992125984" footer="0.31496062992125984"/>
  <pageSetup paperSize="9" scale="52" fitToHeight="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Комплекс процессных 1</vt:lpstr>
      <vt:lpstr>Комплекс процессных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Романовская Ольга Николаевна</dc:creator>
  <cp:lastModifiedBy>Романовская Ольга Николаевна</cp:lastModifiedBy>
  <cp:lastPrinted>2026-01-23T12:35:55Z</cp:lastPrinted>
  <dcterms:created xsi:type="dcterms:W3CDTF">2024-12-06T12:14:40Z</dcterms:created>
  <dcterms:modified xsi:type="dcterms:W3CDTF">2026-01-27T09:54:47Z</dcterms:modified>
</cp:coreProperties>
</file>