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от Луценко\МП Имущество 2023\Рабочий МП6\МП Имущество 01.01.2023\"/>
    </mc:Choice>
  </mc:AlternateContent>
  <xr:revisionPtr revIDLastSave="0" documentId="8_{F2050CCC-9E44-48A4-9FB8-84D548A38A71}" xr6:coauthVersionLast="47" xr6:coauthVersionMax="47" xr10:uidLastSave="{00000000-0000-0000-0000-000000000000}"/>
  <bookViews>
    <workbookView xWindow="-120" yWindow="195" windowWidth="29040" windowHeight="15525" activeTab="1" xr2:uid="{00000000-000D-0000-FFFF-FFFF00000000}"/>
  </bookViews>
  <sheets>
    <sheet name="Приложение 5" sheetId="2" r:id="rId1"/>
    <sheet name="Лист1" sheetId="3" r:id="rId2"/>
    <sheet name="Лист2" sheetId="4" r:id="rId3"/>
  </sheets>
  <definedNames>
    <definedName name="_xlnm._FilterDatabase" localSheetId="1" hidden="1">Лист1!$C$1:$C$67</definedName>
    <definedName name="_xlnm._FilterDatabase" localSheetId="0" hidden="1">'Приложение 5'!$A$12:$N$67</definedName>
    <definedName name="_xlnm.Print_Titles" localSheetId="0">'Приложение 5'!$12:$12</definedName>
    <definedName name="километр" localSheetId="0">#REF!</definedName>
    <definedName name="киломе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3" l="1"/>
  <c r="M26" i="3"/>
  <c r="K26" i="3"/>
  <c r="K36" i="3" l="1"/>
  <c r="K19" i="3"/>
  <c r="K51" i="3" l="1"/>
  <c r="J60" i="3" l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52" i="3"/>
  <c r="J52" i="3" s="1"/>
  <c r="L66" i="3"/>
  <c r="M66" i="3"/>
  <c r="L64" i="3"/>
  <c r="M64" i="3"/>
  <c r="L62" i="3"/>
  <c r="M62" i="3"/>
  <c r="L51" i="3"/>
  <c r="L50" i="3" s="1"/>
  <c r="M51" i="3"/>
  <c r="M50" i="3" s="1"/>
  <c r="L44" i="3"/>
  <c r="M44" i="3"/>
  <c r="L36" i="3"/>
  <c r="M36" i="3"/>
  <c r="L33" i="3"/>
  <c r="M33" i="3"/>
  <c r="L29" i="3"/>
  <c r="M29" i="3"/>
  <c r="L19" i="3"/>
  <c r="M19" i="3"/>
  <c r="M16" i="3"/>
  <c r="L16" i="3"/>
  <c r="M61" i="3" l="1"/>
  <c r="L61" i="3"/>
  <c r="K33" i="3" l="1"/>
  <c r="K29" i="3"/>
  <c r="K16" i="3"/>
  <c r="K62" i="3" l="1"/>
  <c r="K66" i="3" l="1"/>
  <c r="K64" i="3"/>
  <c r="M47" i="3"/>
  <c r="M32" i="3" s="1"/>
  <c r="L47" i="3"/>
  <c r="L32" i="3" s="1"/>
  <c r="K47" i="3"/>
  <c r="K44" i="3"/>
  <c r="M15" i="3"/>
  <c r="L15" i="3"/>
  <c r="M14" i="3" l="1"/>
  <c r="L14" i="3"/>
  <c r="K32" i="3"/>
  <c r="K15" i="3"/>
  <c r="K61" i="3"/>
  <c r="K50" i="3"/>
  <c r="K14" i="2"/>
  <c r="K14" i="3" l="1"/>
  <c r="L67" i="2"/>
  <c r="L59" i="2" l="1"/>
  <c r="K49" i="2" l="1"/>
  <c r="K48" i="2" s="1"/>
  <c r="K29" i="2" l="1"/>
  <c r="L30" i="2"/>
  <c r="L15" i="2"/>
  <c r="L16" i="2"/>
  <c r="L18" i="2"/>
  <c r="L19" i="2"/>
  <c r="L20" i="2"/>
  <c r="L21" i="2"/>
  <c r="L23" i="2"/>
  <c r="L24" i="2"/>
  <c r="L26" i="2"/>
  <c r="L27" i="2"/>
  <c r="L28" i="2"/>
  <c r="L31" i="2"/>
  <c r="L34" i="2"/>
  <c r="L35" i="2"/>
  <c r="L36" i="2"/>
  <c r="L37" i="2"/>
  <c r="L41" i="2"/>
  <c r="L42" i="2"/>
  <c r="L44" i="2"/>
  <c r="L50" i="2"/>
  <c r="L51" i="2"/>
  <c r="L52" i="2"/>
  <c r="L53" i="2"/>
  <c r="L54" i="2"/>
  <c r="L55" i="2"/>
  <c r="L56" i="2"/>
  <c r="L57" i="2"/>
  <c r="L58" i="2"/>
  <c r="L65" i="2"/>
  <c r="K43" i="2"/>
  <c r="L43" i="2" s="1"/>
  <c r="K46" i="2"/>
  <c r="L46" i="2" s="1"/>
  <c r="K33" i="2"/>
  <c r="L33" i="2" s="1"/>
  <c r="L14" i="2" l="1"/>
  <c r="K25" i="2"/>
  <c r="L25" i="2" s="1"/>
  <c r="N49" i="2" l="1"/>
  <c r="M49" i="2"/>
  <c r="L48" i="2" l="1"/>
  <c r="L49" i="2"/>
  <c r="M25" i="2"/>
  <c r="N25" i="2"/>
  <c r="K22" i="2"/>
  <c r="K13" i="2" s="1"/>
  <c r="I22" i="2"/>
  <c r="L29" i="2"/>
  <c r="K66" i="2"/>
  <c r="L66" i="2" s="1"/>
  <c r="K64" i="2"/>
  <c r="L64" i="2" s="1"/>
  <c r="K40" i="2"/>
  <c r="L40" i="2" l="1"/>
  <c r="K32" i="2"/>
  <c r="L22" i="2"/>
  <c r="L13" i="2"/>
  <c r="K63" i="2"/>
  <c r="L63" i="2" l="1"/>
  <c r="L32" i="2"/>
</calcChain>
</file>

<file path=xl/sharedStrings.xml><?xml version="1.0" encoding="utf-8"?>
<sst xmlns="http://schemas.openxmlformats.org/spreadsheetml/2006/main" count="653" uniqueCount="137">
  <si>
    <t>План реализации</t>
  </si>
  <si>
    <t>Код   основного мероприятия</t>
  </si>
  <si>
    <t>Код направления расходов</t>
  </si>
  <si>
    <t>КВСР</t>
  </si>
  <si>
    <t>Исполнитель мероприятия</t>
  </si>
  <si>
    <t xml:space="preserve">Основное мероприятие / направление расходов / мероприятие </t>
  </si>
  <si>
    <t>Показатель выполнения мероприятия</t>
  </si>
  <si>
    <t>Код по СР</t>
  </si>
  <si>
    <t>Краткое наименование по СР</t>
  </si>
  <si>
    <t>Наименование показателя</t>
  </si>
  <si>
    <t>Ед. изм.</t>
  </si>
  <si>
    <t>Плановое значение</t>
  </si>
  <si>
    <t>Срок реализации</t>
  </si>
  <si>
    <t>Всего на плановый период</t>
  </si>
  <si>
    <t>(n+1)</t>
  </si>
  <si>
    <t>(n+2)</t>
  </si>
  <si>
    <t>х</t>
  </si>
  <si>
    <t>Сумма финансового обеспечения по годам реализации,          
 тыс. руб.</t>
  </si>
  <si>
    <t>01</t>
  </si>
  <si>
    <t>028</t>
  </si>
  <si>
    <t>ПРИЛОЖЕНИЕ</t>
  </si>
  <si>
    <t>к приказу от "_____"_________2021г. № П-КМИ-_________</t>
  </si>
  <si>
    <t>КМИиЗР</t>
  </si>
  <si>
    <t>27300044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</si>
  <si>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</si>
  <si>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</si>
  <si>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</si>
  <si>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</si>
  <si>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</si>
  <si>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</si>
  <si>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</si>
  <si>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отчетов  об определении рыночной стоимости жилых  помещений, 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</si>
  <si>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</si>
  <si>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</si>
  <si>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</si>
  <si>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</si>
  <si>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</si>
  <si>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</si>
  <si>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</si>
  <si>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Проведение экспертизы результатов, предусмотренных контрактом на выполнение работ, оказание услуг для муниципальных нужд</t>
  </si>
  <si>
    <t>Количество экспертиз</t>
  </si>
  <si>
    <t>Капитальный ремонт зданий (помещений)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</si>
  <si>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</si>
  <si>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</si>
  <si>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 xml:space="preserve">Текущий ремонт и содержание зданий (помещений) 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</si>
  <si>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</si>
  <si>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</si>
  <si>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Обеспечение соответствия муниципального жилищного фонда требованиям энергоэффективности, безопасности и санитарным нормам</t>
  </si>
  <si>
    <t>Обеспечение сохранности и поддержание надлежащего эксплуатационного состояния жилых помещений муниципального жилищного фонда</t>
  </si>
  <si>
    <t>Площадь помещений</t>
  </si>
  <si>
    <t>Количество помещений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</si>
  <si>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муниципальных жилых помещений</t>
  </si>
  <si>
    <t>038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</si>
  <si>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</si>
  <si>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</si>
  <si>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</si>
  <si>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</si>
  <si>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</t>
  </si>
  <si>
    <t>Количество полученных отчетов</t>
  </si>
  <si>
    <t>Проведение экспертиз для муниципальных нужд</t>
  </si>
  <si>
    <t>Количество объектов, по которым получено экспертное заключение</t>
  </si>
  <si>
    <t>Консервация муниципальных зданий и сопутствующие мероприятия по содержанию неиспользуемых объектов муниципальной собственности</t>
  </si>
  <si>
    <t>Количество зданий, подлежащих консервации</t>
  </si>
  <si>
    <t>Осуществление взносов в рамках региональной системы капитального ремонта многоквартирных домов (нежил. помещ.)</t>
  </si>
  <si>
    <t>Введение земельных участков в гражданский оборот</t>
  </si>
  <si>
    <t>Количество земельных участков городского округа "Город Калининград"</t>
  </si>
  <si>
    <t>Количество земельных участков</t>
  </si>
  <si>
    <t>Количество  межевых планов</t>
  </si>
  <si>
    <t>Количество  схем</t>
  </si>
  <si>
    <t>Подготовка карт (планов)  границ земельных участков (приложений к правоустанавливающим документам на земельные участки)</t>
  </si>
  <si>
    <t>Количество карт</t>
  </si>
  <si>
    <t>Проведение экспертизы результатов оказания услуг по оценочной деятельности</t>
  </si>
  <si>
    <t>Установление охранных зон объектов газоснабжения</t>
  </si>
  <si>
    <t>Протяженность охранных зон</t>
  </si>
  <si>
    <t>км</t>
  </si>
  <si>
    <t>Выполнение кадастровых работ 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</si>
  <si>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заключение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</si>
  <si>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Оказание услуг правового и технического характера при оформлении выморочного имущества (земельные участки) и иных гражданско-правовых сделок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</si>
  <si>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</si>
  <si>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</si>
  <si>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</si>
  <si>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</si>
  <si>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</si>
  <si>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</si>
  <si>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802</t>
  </si>
  <si>
    <t>273J3315</t>
  </si>
  <si>
    <t>Площадь жилых помещений, находящихся в муниципальной собственности</t>
  </si>
  <si>
    <t>Субсидия на оказание услуг и (или) выполнение работ по содержанию и ремонту общего имущества в многоквартирном доме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</si>
  <si>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</si>
  <si>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</si>
  <si>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Исполнение обязанности собственника муниципальных помещений в многоквартирном доме по внесению платы за нежилое помещение и коммунальные услуги</t>
  </si>
  <si>
    <t>Количество снесенных объектов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</si>
  <si>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кадастровом плане территории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</si>
  <si>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</si>
  <si>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Внесение в дежурный план города границ земельных участков в соответствии с утвержденными постановлениями администрации городского округа «Город Калининград» схемами расположения земельных участков на кадастровом плане территории и информации о зарезервированных земельных участках для муниципальных нужд, информации о выданных разрешениях на использование, информации о границах действия сервитутов</t>
  </si>
  <si>
    <t>Изготовление бланков, журналов, печатей, штампов  с целью регистрации и снятия граждан с регистрационного учета по месту жительства и месту пребывания, информационных табличек о сроках и порядке  расселения аварийных домов</t>
  </si>
  <si>
    <t>Мероприятия в целях распоряжения и управления земельными участками, расположенными на территории городского округа</t>
  </si>
  <si>
    <t>Исполнение обязанности наймодателя при организации проведения капитального ремонта</t>
  </si>
  <si>
    <t>Количество исполнительных листов</t>
  </si>
  <si>
    <t>Снос объектов муниципального недвижимого имущества</t>
  </si>
  <si>
    <t>Субсидии муниципальным унитарным предприятиям из бюджета городского округа "Город Калининград" на увеличение уставного фонда</t>
  </si>
  <si>
    <t>27300042</t>
  </si>
  <si>
    <t>муниципальная доля участия в благоустройства дворовых территорий</t>
  </si>
  <si>
    <t>Количество муниципальных предприятий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</si>
  <si>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 (по решениям суда)</t>
  </si>
  <si>
    <t>Проведение кадастровых работ в целях реализации законодательства о "гаражной амнистии" в существующих гаражных обществах, расположенных на территории городского округа "Город Калининград"</t>
  </si>
  <si>
    <t>2022 г.</t>
  </si>
  <si>
    <t>КГХиС</t>
  </si>
  <si>
    <t xml:space="preserve"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2022 год </t>
  </si>
  <si>
    <t>Содержание объектов газоснабжения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</si>
  <si>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</si>
  <si>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</si>
  <si>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</si>
  <si>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</si>
  <si>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 xml:space="preserve"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2023 год 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</si>
  <si>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</si>
  <si>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</si>
  <si>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</si>
  <si>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</si>
  <si>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</si>
  <si>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Снос объектов муниципального недвижимого имущества (Московский пр-т)</t>
  </si>
  <si>
    <t>Показатель выполнения основного мероприятия/направления расходов/мероприятия</t>
  </si>
  <si>
    <t>Всего по программе</t>
  </si>
  <si>
    <t>Капитальный ремонт (ремонт) муниципальных помещений</t>
  </si>
  <si>
    <t>Капитальный ремонт общего имущества многоквартирного дома</t>
  </si>
  <si>
    <t>Реализация полномочий собственника в отношении нежилых помещений и иных объектов муниципального имущества</t>
  </si>
  <si>
    <t>Изготовление технической, технико-экономической, проектной
документации для муниципальных нужд</t>
  </si>
  <si>
    <t>628</t>
  </si>
  <si>
    <t>Площадь нежилых помещений, находящихся в муниципальной собственности</t>
  </si>
  <si>
    <t>900</t>
  </si>
  <si>
    <t>950</t>
  </si>
  <si>
    <t>980</t>
  </si>
  <si>
    <t>75</t>
  </si>
  <si>
    <t>80</t>
  </si>
  <si>
    <t>0</t>
  </si>
  <si>
    <t>к приказу от "_____"_________2023г. № П-КМИ-_________</t>
  </si>
  <si>
    <t>Содержание муниципальных помещений (оплата УК услуг по обслуживанию муниципальных жилых помещений)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</si>
</sst>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7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wrapText="1" shrinkToFit="1"/>
    </xf>
    <xf numFmtId="0" fontId="2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wrapText="1" shrinkToFit="1"/>
    </xf>
    <xf numFmtId="4" fontId="2" fillId="0" borderId="0" xfId="0" applyNumberFormat="1" applyFont="1" applyAlignment="1">
      <alignment wrapText="1"/>
    </xf>
    <xf numFmtId="0" fontId="2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4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2" fontId="2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right" wrapText="1"/>
    </xf>
    <xf numFmtId="49" fontId="2" fillId="2" borderId="0" xfId="0" applyNumberFormat="1" applyFont="1" applyFill="1" applyAlignment="1">
      <alignment horizontal="centerContinuous" vertical="center" wrapText="1"/>
    </xf>
    <xf numFmtId="49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horizont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 shrinkToFi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 shrinkToFit="1"/>
    </xf>
    <xf numFmtId="49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opLeftCell="A9" zoomScale="80" zoomScaleNormal="80" workbookViewId="0">
      <pane xSplit="6" ySplit="4" topLeftCell="G58" activePane="bottomRight" state="frozen"/>
      <selection activeCell="A9" sqref="A9"/>
      <selection pane="topRight" activeCell="G9" sqref="G9"/>
      <selection pane="bottomLeft" activeCell="A13" sqref="A13"/>
      <selection pane="bottomRight" activeCell="E67" sqref="E67:L67"/>
    </sheetView>
  </sheetViews>
  <sheetFormatPr defaultColWidth="8.85546875" defaultRowHeight="15.75" x14ac:dyDescent="0.25"/>
  <cols>
    <col min="1" max="1" width="15.140625" style="13" customWidth="1"/>
    <col min="2" max="2" width="14.140625" style="14" customWidth="1"/>
    <col min="3" max="3" width="7.140625" style="13" customWidth="1"/>
    <col min="4" max="4" width="13.28515625" style="14" customWidth="1"/>
    <col min="5" max="5" width="16.42578125" style="14" customWidth="1"/>
    <col min="6" max="6" width="46.7109375" style="15" customWidth="1"/>
    <col min="7" max="7" width="28.5703125" style="15" customWidth="1"/>
    <col min="8" max="8" width="11.140625" style="15" customWidth="1"/>
    <col min="9" max="9" width="11.42578125" style="14" customWidth="1"/>
    <col min="10" max="10" width="14.85546875" style="15" customWidth="1"/>
    <col min="11" max="11" width="12" style="15" customWidth="1"/>
    <col min="12" max="12" width="11.28515625" style="15" customWidth="1"/>
    <col min="13" max="13" width="11.28515625" style="2" hidden="1" customWidth="1"/>
    <col min="14" max="14" width="12.5703125" style="2" hidden="1" customWidth="1"/>
    <col min="15" max="17" width="8.85546875" style="2"/>
    <col min="18" max="18" width="11.28515625" style="2" bestFit="1" customWidth="1"/>
    <col min="19" max="16384" width="8.85546875" style="2"/>
  </cols>
  <sheetData>
    <row r="1" spans="1:18" x14ac:dyDescent="0.25">
      <c r="G1" s="81" t="s">
        <v>20</v>
      </c>
      <c r="H1" s="82"/>
      <c r="I1" s="82"/>
      <c r="J1" s="82"/>
      <c r="K1" s="82"/>
      <c r="L1" s="82"/>
    </row>
    <row r="2" spans="1:18" ht="15.75" customHeight="1" x14ac:dyDescent="0.25">
      <c r="G2" s="81" t="s">
        <v>21</v>
      </c>
      <c r="H2" s="82"/>
      <c r="I2" s="82"/>
      <c r="J2" s="82"/>
      <c r="K2" s="82"/>
      <c r="L2" s="82"/>
    </row>
    <row r="3" spans="1:18" x14ac:dyDescent="0.25">
      <c r="G3" s="81"/>
      <c r="H3" s="82"/>
      <c r="I3" s="82"/>
      <c r="J3" s="82"/>
      <c r="K3" s="82"/>
      <c r="L3" s="82"/>
    </row>
    <row r="4" spans="1:18" x14ac:dyDescent="0.25">
      <c r="G4" s="37"/>
      <c r="H4" s="38"/>
      <c r="I4" s="16"/>
      <c r="J4" s="38"/>
      <c r="K4" s="38"/>
      <c r="L4" s="38"/>
    </row>
    <row r="5" spans="1:18" x14ac:dyDescent="0.25">
      <c r="G5" s="37"/>
      <c r="H5" s="38"/>
      <c r="I5" s="16"/>
      <c r="J5" s="38"/>
      <c r="K5" s="38"/>
      <c r="L5" s="38"/>
    </row>
    <row r="6" spans="1:18" ht="37.5" customHeight="1" x14ac:dyDescent="0.25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"/>
      <c r="N6" s="1"/>
    </row>
    <row r="7" spans="1:18" ht="36.75" customHeight="1" x14ac:dyDescent="0.25">
      <c r="A7" s="84" t="s">
        <v>108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1"/>
      <c r="N7" s="1"/>
    </row>
    <row r="8" spans="1:18" ht="18.75" x14ac:dyDescent="0.25">
      <c r="A8" s="17"/>
      <c r="B8" s="18"/>
      <c r="C8" s="19"/>
      <c r="D8" s="18"/>
      <c r="E8" s="18"/>
      <c r="F8" s="20"/>
      <c r="G8" s="20"/>
      <c r="H8" s="20"/>
      <c r="I8" s="18"/>
      <c r="J8" s="20"/>
      <c r="K8" s="20"/>
      <c r="L8" s="20"/>
      <c r="M8" s="1"/>
      <c r="N8" s="1"/>
    </row>
    <row r="10" spans="1:18" ht="75" customHeight="1" x14ac:dyDescent="0.25">
      <c r="A10" s="78" t="s">
        <v>1</v>
      </c>
      <c r="B10" s="79" t="s">
        <v>2</v>
      </c>
      <c r="C10" s="78" t="s">
        <v>3</v>
      </c>
      <c r="D10" s="21" t="s">
        <v>4</v>
      </c>
      <c r="E10" s="21"/>
      <c r="F10" s="79" t="s">
        <v>5</v>
      </c>
      <c r="G10" s="22" t="s">
        <v>6</v>
      </c>
      <c r="H10" s="22"/>
      <c r="I10" s="21"/>
      <c r="J10" s="22"/>
      <c r="K10" s="79" t="s">
        <v>17</v>
      </c>
      <c r="L10" s="80"/>
      <c r="M10" s="3"/>
      <c r="N10" s="3"/>
    </row>
    <row r="11" spans="1:18" ht="47.45" customHeight="1" x14ac:dyDescent="0.25">
      <c r="A11" s="78"/>
      <c r="B11" s="79"/>
      <c r="C11" s="78"/>
      <c r="D11" s="21" t="s">
        <v>7</v>
      </c>
      <c r="E11" s="21" t="s">
        <v>8</v>
      </c>
      <c r="F11" s="79"/>
      <c r="G11" s="21" t="s">
        <v>9</v>
      </c>
      <c r="H11" s="21" t="s">
        <v>10</v>
      </c>
      <c r="I11" s="21" t="s">
        <v>11</v>
      </c>
      <c r="J11" s="21" t="s">
        <v>12</v>
      </c>
      <c r="K11" s="21" t="s">
        <v>13</v>
      </c>
      <c r="L11" s="21" t="s">
        <v>106</v>
      </c>
      <c r="M11" s="12" t="s">
        <v>14</v>
      </c>
      <c r="N11" s="12" t="s">
        <v>15</v>
      </c>
    </row>
    <row r="12" spans="1:18" x14ac:dyDescent="0.25">
      <c r="A12" s="23">
        <v>1</v>
      </c>
      <c r="B12" s="24">
        <v>2</v>
      </c>
      <c r="C12" s="23">
        <v>3</v>
      </c>
      <c r="D12" s="24">
        <v>4</v>
      </c>
      <c r="E12" s="24">
        <v>5</v>
      </c>
      <c r="F12" s="24">
        <v>6</v>
      </c>
      <c r="G12" s="24">
        <v>7</v>
      </c>
      <c r="H12" s="24">
        <v>8</v>
      </c>
      <c r="I12" s="24">
        <v>9</v>
      </c>
      <c r="J12" s="24">
        <v>10</v>
      </c>
      <c r="K12" s="24">
        <v>12</v>
      </c>
      <c r="L12" s="24">
        <v>13</v>
      </c>
      <c r="M12" s="4">
        <v>14</v>
      </c>
      <c r="N12" s="4">
        <v>15</v>
      </c>
    </row>
    <row r="13" spans="1:18" ht="65.25" customHeight="1" x14ac:dyDescent="0.25">
      <c r="A13" s="25" t="s">
        <v>18</v>
      </c>
      <c r="B13" s="21" t="s">
        <v>16</v>
      </c>
      <c r="C13" s="25" t="s">
        <v>16</v>
      </c>
      <c r="D13" s="21" t="s">
        <v>16</v>
      </c>
      <c r="E13" s="21" t="s">
        <v>16</v>
      </c>
      <c r="F13" s="26" t="s">
        <v>24</v>
      </c>
      <c r="G13" s="21" t="s">
        <v>86</v>
      </c>
      <c r="H13" s="21" t="s">
        <v>25</v>
      </c>
      <c r="I13" s="27">
        <v>345307</v>
      </c>
      <c r="J13" s="28">
        <v>44896</v>
      </c>
      <c r="K13" s="29">
        <f>K14+K22+K25+K29</f>
        <v>67233.64</v>
      </c>
      <c r="L13" s="29">
        <f>K13</f>
        <v>67233.64</v>
      </c>
      <c r="M13" s="5"/>
      <c r="N13" s="5"/>
      <c r="R13" s="36"/>
    </row>
    <row r="14" spans="1:18" ht="66.75" customHeight="1" x14ac:dyDescent="0.25">
      <c r="A14" s="25" t="s">
        <v>18</v>
      </c>
      <c r="B14" s="21">
        <v>40421</v>
      </c>
      <c r="C14" s="25" t="s">
        <v>16</v>
      </c>
      <c r="D14" s="21" t="s">
        <v>16</v>
      </c>
      <c r="E14" s="21" t="s">
        <v>16</v>
      </c>
      <c r="F14" s="26" t="s">
        <v>27</v>
      </c>
      <c r="G14" s="21" t="s">
        <v>86</v>
      </c>
      <c r="H14" s="21" t="s">
        <v>25</v>
      </c>
      <c r="I14" s="27">
        <v>345307</v>
      </c>
      <c r="J14" s="28">
        <v>44896</v>
      </c>
      <c r="K14" s="29">
        <f>K15+K16+K17+K18+K19+K20+K21</f>
        <v>2584</v>
      </c>
      <c r="L14" s="29">
        <f t="shared" ref="L14:L67" si="0">K14</f>
        <v>2584</v>
      </c>
      <c r="M14" s="5"/>
      <c r="N14" s="5"/>
    </row>
    <row r="15" spans="1:18" ht="74.25" customHeight="1" x14ac:dyDescent="0.25">
      <c r="A15" s="25" t="s">
        <v>18</v>
      </c>
      <c r="B15" s="21">
        <v>40421</v>
      </c>
      <c r="C15" s="25" t="s">
        <v>19</v>
      </c>
      <c r="D15" s="25" t="s">
        <v>23</v>
      </c>
      <c r="E15" s="21" t="s">
        <v>22</v>
      </c>
      <c r="F15" s="26" t="s">
        <v>26</v>
      </c>
      <c r="G15" s="8" t="s">
        <v>28</v>
      </c>
      <c r="H15" s="21" t="s">
        <v>29</v>
      </c>
      <c r="I15" s="30">
        <v>11</v>
      </c>
      <c r="J15" s="28">
        <v>44896</v>
      </c>
      <c r="K15" s="29">
        <v>40</v>
      </c>
      <c r="L15" s="29">
        <f t="shared" si="0"/>
        <v>40</v>
      </c>
      <c r="M15" s="5"/>
      <c r="N15" s="5"/>
    </row>
    <row r="16" spans="1:18" ht="106.5" customHeight="1" x14ac:dyDescent="0.25">
      <c r="A16" s="25" t="s">
        <v>18</v>
      </c>
      <c r="B16" s="21">
        <v>40421</v>
      </c>
      <c r="C16" s="25" t="s">
        <v>19</v>
      </c>
      <c r="D16" s="25" t="s">
        <v>23</v>
      </c>
      <c r="E16" s="21" t="s">
        <v>22</v>
      </c>
      <c r="F16" s="7" t="s">
        <v>95</v>
      </c>
      <c r="G16" s="8" t="s">
        <v>33</v>
      </c>
      <c r="H16" s="21" t="s">
        <v>29</v>
      </c>
      <c r="I16" s="9">
        <v>4000</v>
      </c>
      <c r="J16" s="28">
        <v>44896</v>
      </c>
      <c r="K16" s="29">
        <v>10</v>
      </c>
      <c r="L16" s="29">
        <f t="shared" si="0"/>
        <v>10</v>
      </c>
      <c r="M16" s="5"/>
      <c r="N16" s="5"/>
    </row>
    <row r="17" spans="1:14" ht="81.75" customHeight="1" x14ac:dyDescent="0.25">
      <c r="A17" s="25" t="s">
        <v>18</v>
      </c>
      <c r="B17" s="21">
        <v>40421</v>
      </c>
      <c r="C17" s="25" t="s">
        <v>19</v>
      </c>
      <c r="D17" s="25" t="s">
        <v>23</v>
      </c>
      <c r="E17" s="21" t="s">
        <v>22</v>
      </c>
      <c r="F17" s="7" t="s">
        <v>30</v>
      </c>
      <c r="G17" s="8" t="s">
        <v>34</v>
      </c>
      <c r="H17" s="21" t="s">
        <v>29</v>
      </c>
      <c r="I17" s="9">
        <v>40</v>
      </c>
      <c r="J17" s="28">
        <v>44896</v>
      </c>
      <c r="K17" s="29">
        <v>153</v>
      </c>
      <c r="L17" s="29">
        <v>153</v>
      </c>
      <c r="M17" s="5"/>
      <c r="N17" s="5"/>
    </row>
    <row r="18" spans="1:14" ht="103.5" customHeight="1" x14ac:dyDescent="0.25">
      <c r="A18" s="25" t="s">
        <v>18</v>
      </c>
      <c r="B18" s="21">
        <v>40421</v>
      </c>
      <c r="C18" s="25" t="s">
        <v>19</v>
      </c>
      <c r="D18" s="25" t="s">
        <v>23</v>
      </c>
      <c r="E18" s="21" t="s">
        <v>22</v>
      </c>
      <c r="F18" s="7" t="s">
        <v>31</v>
      </c>
      <c r="G18" s="8" t="s">
        <v>35</v>
      </c>
      <c r="H18" s="21" t="s">
        <v>29</v>
      </c>
      <c r="I18" s="9">
        <v>132</v>
      </c>
      <c r="J18" s="28">
        <v>44896</v>
      </c>
      <c r="K18" s="29">
        <v>433.5</v>
      </c>
      <c r="L18" s="29">
        <f t="shared" si="0"/>
        <v>433.5</v>
      </c>
      <c r="M18" s="10"/>
      <c r="N18" s="5"/>
    </row>
    <row r="19" spans="1:14" ht="84.75" customHeight="1" x14ac:dyDescent="0.25">
      <c r="A19" s="25" t="s">
        <v>18</v>
      </c>
      <c r="B19" s="21">
        <v>40421</v>
      </c>
      <c r="C19" s="25" t="s">
        <v>19</v>
      </c>
      <c r="D19" s="25" t="s">
        <v>23</v>
      </c>
      <c r="E19" s="21" t="s">
        <v>22</v>
      </c>
      <c r="F19" s="7" t="s">
        <v>32</v>
      </c>
      <c r="G19" s="8" t="s">
        <v>35</v>
      </c>
      <c r="H19" s="21" t="s">
        <v>29</v>
      </c>
      <c r="I19" s="9">
        <v>9</v>
      </c>
      <c r="J19" s="28">
        <v>44896</v>
      </c>
      <c r="K19" s="29">
        <v>80.5</v>
      </c>
      <c r="L19" s="29">
        <f t="shared" si="0"/>
        <v>80.5</v>
      </c>
    </row>
    <row r="20" spans="1:14" ht="63" customHeight="1" x14ac:dyDescent="0.25">
      <c r="A20" s="25" t="s">
        <v>18</v>
      </c>
      <c r="B20" s="21">
        <v>40421</v>
      </c>
      <c r="C20" s="25" t="s">
        <v>19</v>
      </c>
      <c r="D20" s="25" t="s">
        <v>23</v>
      </c>
      <c r="E20" s="21" t="s">
        <v>22</v>
      </c>
      <c r="F20" s="31" t="s">
        <v>39</v>
      </c>
      <c r="G20" s="8" t="s">
        <v>40</v>
      </c>
      <c r="H20" s="9" t="s">
        <v>29</v>
      </c>
      <c r="I20" s="21">
        <v>124</v>
      </c>
      <c r="J20" s="28">
        <v>44896</v>
      </c>
      <c r="K20" s="29">
        <v>180</v>
      </c>
      <c r="L20" s="29">
        <f t="shared" si="0"/>
        <v>180</v>
      </c>
    </row>
    <row r="21" spans="1:14" ht="48.75" customHeight="1" x14ac:dyDescent="0.25">
      <c r="A21" s="25" t="s">
        <v>18</v>
      </c>
      <c r="B21" s="21">
        <v>40421</v>
      </c>
      <c r="C21" s="25" t="s">
        <v>52</v>
      </c>
      <c r="D21" s="25" t="s">
        <v>101</v>
      </c>
      <c r="E21" s="21" t="s">
        <v>107</v>
      </c>
      <c r="F21" s="31" t="s">
        <v>102</v>
      </c>
      <c r="G21" s="8" t="s">
        <v>43</v>
      </c>
      <c r="H21" s="9" t="s">
        <v>29</v>
      </c>
      <c r="I21" s="21">
        <v>11</v>
      </c>
      <c r="J21" s="28">
        <v>44896</v>
      </c>
      <c r="K21" s="29">
        <v>1687</v>
      </c>
      <c r="L21" s="29">
        <f t="shared" si="0"/>
        <v>1687</v>
      </c>
    </row>
    <row r="22" spans="1:14" x14ac:dyDescent="0.25">
      <c r="A22" s="25" t="s">
        <v>18</v>
      </c>
      <c r="B22" s="21">
        <v>40103</v>
      </c>
      <c r="C22" s="25" t="s">
        <v>16</v>
      </c>
      <c r="D22" s="21" t="s">
        <v>16</v>
      </c>
      <c r="E22" s="21" t="s">
        <v>16</v>
      </c>
      <c r="F22" s="26" t="s">
        <v>41</v>
      </c>
      <c r="G22" s="8" t="s">
        <v>43</v>
      </c>
      <c r="H22" s="9" t="s">
        <v>29</v>
      </c>
      <c r="I22" s="30">
        <f>I23+I24</f>
        <v>51</v>
      </c>
      <c r="J22" s="28">
        <v>44896</v>
      </c>
      <c r="K22" s="29">
        <f>K23+K24</f>
        <v>26126</v>
      </c>
      <c r="L22" s="29">
        <f t="shared" si="0"/>
        <v>26126</v>
      </c>
    </row>
    <row r="23" spans="1:14" ht="64.5" customHeight="1" x14ac:dyDescent="0.25">
      <c r="A23" s="25" t="s">
        <v>18</v>
      </c>
      <c r="B23" s="21">
        <v>40103</v>
      </c>
      <c r="C23" s="25" t="s">
        <v>19</v>
      </c>
      <c r="D23" s="21">
        <v>27300044</v>
      </c>
      <c r="E23" s="21" t="s">
        <v>22</v>
      </c>
      <c r="F23" s="31" t="s">
        <v>42</v>
      </c>
      <c r="G23" s="8" t="s">
        <v>43</v>
      </c>
      <c r="H23" s="9" t="s">
        <v>29</v>
      </c>
      <c r="I23" s="21">
        <v>1</v>
      </c>
      <c r="J23" s="28">
        <v>44896</v>
      </c>
      <c r="K23" s="32">
        <v>50</v>
      </c>
      <c r="L23" s="29">
        <f t="shared" si="0"/>
        <v>50</v>
      </c>
    </row>
    <row r="24" spans="1:14" ht="127.5" customHeight="1" x14ac:dyDescent="0.25">
      <c r="A24" s="25" t="s">
        <v>18</v>
      </c>
      <c r="B24" s="21">
        <v>40103</v>
      </c>
      <c r="C24" s="25" t="s">
        <v>52</v>
      </c>
      <c r="D24" s="21">
        <v>27300042</v>
      </c>
      <c r="E24" s="21" t="s">
        <v>107</v>
      </c>
      <c r="F24" s="7" t="s">
        <v>47</v>
      </c>
      <c r="G24" s="8" t="s">
        <v>50</v>
      </c>
      <c r="H24" s="9" t="s">
        <v>29</v>
      </c>
      <c r="I24" s="9">
        <v>50</v>
      </c>
      <c r="J24" s="28">
        <v>44896</v>
      </c>
      <c r="K24" s="29">
        <v>26076</v>
      </c>
      <c r="L24" s="29">
        <f t="shared" si="0"/>
        <v>26076</v>
      </c>
    </row>
    <row r="25" spans="1:14" ht="63" x14ac:dyDescent="0.25">
      <c r="A25" s="25" t="s">
        <v>18</v>
      </c>
      <c r="B25" s="21">
        <v>40205</v>
      </c>
      <c r="C25" s="25" t="s">
        <v>16</v>
      </c>
      <c r="D25" s="21" t="s">
        <v>16</v>
      </c>
      <c r="E25" s="21" t="s">
        <v>16</v>
      </c>
      <c r="F25" s="26" t="s">
        <v>44</v>
      </c>
      <c r="G25" s="21" t="s">
        <v>86</v>
      </c>
      <c r="H25" s="21" t="s">
        <v>25</v>
      </c>
      <c r="I25" s="27">
        <v>345307</v>
      </c>
      <c r="J25" s="28">
        <v>44896</v>
      </c>
      <c r="K25" s="29">
        <f>K26+K27+K28</f>
        <v>33523.64</v>
      </c>
      <c r="L25" s="29">
        <f t="shared" si="0"/>
        <v>33523.64</v>
      </c>
      <c r="M25" s="6">
        <f t="shared" ref="M25:N25" si="1">M26+M27</f>
        <v>0</v>
      </c>
      <c r="N25" s="6">
        <f t="shared" si="1"/>
        <v>0</v>
      </c>
    </row>
    <row r="26" spans="1:14" ht="50.25" customHeight="1" x14ac:dyDescent="0.25">
      <c r="A26" s="25" t="s">
        <v>18</v>
      </c>
      <c r="B26" s="21">
        <v>40205</v>
      </c>
      <c r="C26" s="25" t="s">
        <v>19</v>
      </c>
      <c r="D26" s="21">
        <v>27300044</v>
      </c>
      <c r="E26" s="21" t="s">
        <v>22</v>
      </c>
      <c r="F26" s="31" t="s">
        <v>45</v>
      </c>
      <c r="G26" s="8" t="s">
        <v>46</v>
      </c>
      <c r="H26" s="9" t="s">
        <v>25</v>
      </c>
      <c r="I26" s="27">
        <v>321124.40000000002</v>
      </c>
      <c r="J26" s="28">
        <v>44896</v>
      </c>
      <c r="K26" s="29">
        <v>32823.64</v>
      </c>
      <c r="L26" s="29">
        <f t="shared" si="0"/>
        <v>32823.64</v>
      </c>
    </row>
    <row r="27" spans="1:14" ht="63" x14ac:dyDescent="0.25">
      <c r="A27" s="25" t="s">
        <v>18</v>
      </c>
      <c r="B27" s="21">
        <v>40205</v>
      </c>
      <c r="C27" s="25" t="s">
        <v>52</v>
      </c>
      <c r="D27" s="21">
        <v>27300042</v>
      </c>
      <c r="E27" s="21" t="s">
        <v>107</v>
      </c>
      <c r="F27" s="7" t="s">
        <v>48</v>
      </c>
      <c r="G27" s="8" t="s">
        <v>51</v>
      </c>
      <c r="H27" s="9" t="s">
        <v>29</v>
      </c>
      <c r="I27" s="9">
        <v>90</v>
      </c>
      <c r="J27" s="28">
        <v>44896</v>
      </c>
      <c r="K27" s="29">
        <v>650</v>
      </c>
      <c r="L27" s="29">
        <f t="shared" si="0"/>
        <v>650</v>
      </c>
    </row>
    <row r="28" spans="1:14" ht="47.25" x14ac:dyDescent="0.25">
      <c r="A28" s="25" t="s">
        <v>18</v>
      </c>
      <c r="B28" s="21">
        <v>40205</v>
      </c>
      <c r="C28" s="25" t="s">
        <v>52</v>
      </c>
      <c r="D28" s="21">
        <v>27300042</v>
      </c>
      <c r="E28" s="21" t="s">
        <v>107</v>
      </c>
      <c r="F28" s="7" t="s">
        <v>97</v>
      </c>
      <c r="G28" s="8" t="s">
        <v>51</v>
      </c>
      <c r="H28" s="9" t="s">
        <v>29</v>
      </c>
      <c r="I28" s="9">
        <v>10</v>
      </c>
      <c r="J28" s="28">
        <v>44896</v>
      </c>
      <c r="K28" s="29">
        <v>50</v>
      </c>
      <c r="L28" s="29">
        <f t="shared" si="0"/>
        <v>50</v>
      </c>
    </row>
    <row r="29" spans="1:14" ht="63" x14ac:dyDescent="0.25">
      <c r="A29" s="25" t="s">
        <v>18</v>
      </c>
      <c r="B29" s="21">
        <v>60112</v>
      </c>
      <c r="C29" s="25" t="s">
        <v>16</v>
      </c>
      <c r="D29" s="21" t="s">
        <v>16</v>
      </c>
      <c r="E29" s="21" t="s">
        <v>16</v>
      </c>
      <c r="F29" s="7" t="s">
        <v>87</v>
      </c>
      <c r="G29" s="8" t="s">
        <v>49</v>
      </c>
      <c r="H29" s="9" t="s">
        <v>25</v>
      </c>
      <c r="I29" s="27">
        <v>339212.41</v>
      </c>
      <c r="J29" s="28">
        <v>44896</v>
      </c>
      <c r="K29" s="29">
        <f>K30+K31</f>
        <v>5000</v>
      </c>
      <c r="L29" s="29">
        <f t="shared" si="0"/>
        <v>5000</v>
      </c>
    </row>
    <row r="30" spans="1:14" ht="73.5" customHeight="1" x14ac:dyDescent="0.25">
      <c r="A30" s="25" t="s">
        <v>18</v>
      </c>
      <c r="B30" s="21">
        <v>60112</v>
      </c>
      <c r="C30" s="25" t="s">
        <v>19</v>
      </c>
      <c r="D30" s="21">
        <v>27300044</v>
      </c>
      <c r="E30" s="21" t="s">
        <v>22</v>
      </c>
      <c r="F30" s="7" t="s">
        <v>104</v>
      </c>
      <c r="G30" s="8" t="s">
        <v>98</v>
      </c>
      <c r="H30" s="9" t="s">
        <v>29</v>
      </c>
      <c r="I30" s="27">
        <v>1</v>
      </c>
      <c r="J30" s="28">
        <v>44896</v>
      </c>
      <c r="K30" s="29">
        <v>0</v>
      </c>
      <c r="L30" s="29">
        <f t="shared" ref="L30" si="2">K30</f>
        <v>0</v>
      </c>
    </row>
    <row r="31" spans="1:14" ht="73.5" customHeight="1" x14ac:dyDescent="0.25">
      <c r="A31" s="25" t="s">
        <v>18</v>
      </c>
      <c r="B31" s="21">
        <v>60112</v>
      </c>
      <c r="C31" s="25" t="s">
        <v>52</v>
      </c>
      <c r="D31" s="21">
        <v>27300042</v>
      </c>
      <c r="E31" s="21" t="s">
        <v>107</v>
      </c>
      <c r="F31" s="7" t="s">
        <v>89</v>
      </c>
      <c r="G31" s="8" t="s">
        <v>49</v>
      </c>
      <c r="H31" s="9" t="s">
        <v>25</v>
      </c>
      <c r="I31" s="27">
        <v>339212.41</v>
      </c>
      <c r="J31" s="28">
        <v>44896</v>
      </c>
      <c r="K31" s="29">
        <v>5000</v>
      </c>
      <c r="L31" s="29">
        <f t="shared" si="0"/>
        <v>5000</v>
      </c>
    </row>
    <row r="32" spans="1:14" ht="63" x14ac:dyDescent="0.25">
      <c r="A32" s="25" t="s">
        <v>36</v>
      </c>
      <c r="B32" s="25" t="s">
        <v>16</v>
      </c>
      <c r="C32" s="25" t="s">
        <v>16</v>
      </c>
      <c r="D32" s="21" t="s">
        <v>16</v>
      </c>
      <c r="E32" s="21" t="s">
        <v>16</v>
      </c>
      <c r="F32" s="26" t="s">
        <v>53</v>
      </c>
      <c r="G32" s="21" t="s">
        <v>54</v>
      </c>
      <c r="H32" s="9" t="s">
        <v>29</v>
      </c>
      <c r="I32" s="30">
        <v>605</v>
      </c>
      <c r="J32" s="28">
        <v>44896</v>
      </c>
      <c r="K32" s="29">
        <f>K33+K40+K43+K46</f>
        <v>18492.739999999998</v>
      </c>
      <c r="L32" s="29">
        <f t="shared" si="0"/>
        <v>18492.739999999998</v>
      </c>
    </row>
    <row r="33" spans="1:12" ht="63" x14ac:dyDescent="0.25">
      <c r="A33" s="25" t="s">
        <v>36</v>
      </c>
      <c r="B33" s="21">
        <v>40421</v>
      </c>
      <c r="C33" s="25" t="s">
        <v>16</v>
      </c>
      <c r="D33" s="21" t="s">
        <v>16</v>
      </c>
      <c r="E33" s="21" t="s">
        <v>16</v>
      </c>
      <c r="F33" s="26" t="s">
        <v>27</v>
      </c>
      <c r="G33" s="21" t="s">
        <v>54</v>
      </c>
      <c r="H33" s="9" t="s">
        <v>29</v>
      </c>
      <c r="I33" s="30">
        <v>605</v>
      </c>
      <c r="J33" s="28">
        <v>44896</v>
      </c>
      <c r="K33" s="29">
        <f>K34+K35+K36+K37+K38+K39</f>
        <v>5998.83</v>
      </c>
      <c r="L33" s="29">
        <f t="shared" si="0"/>
        <v>5998.83</v>
      </c>
    </row>
    <row r="34" spans="1:12" ht="31.5" x14ac:dyDescent="0.25">
      <c r="A34" s="25" t="s">
        <v>36</v>
      </c>
      <c r="B34" s="21">
        <v>40421</v>
      </c>
      <c r="C34" s="25" t="s">
        <v>19</v>
      </c>
      <c r="D34" s="21">
        <v>27300044</v>
      </c>
      <c r="E34" s="21" t="s">
        <v>22</v>
      </c>
      <c r="F34" s="7" t="s">
        <v>55</v>
      </c>
      <c r="G34" s="8" t="s">
        <v>56</v>
      </c>
      <c r="H34" s="9" t="s">
        <v>29</v>
      </c>
      <c r="I34" s="9">
        <v>146</v>
      </c>
      <c r="J34" s="28">
        <v>44896</v>
      </c>
      <c r="K34" s="29">
        <v>3548.83</v>
      </c>
      <c r="L34" s="29">
        <f t="shared" si="0"/>
        <v>3548.83</v>
      </c>
    </row>
    <row r="35" spans="1:12" ht="63" x14ac:dyDescent="0.25">
      <c r="A35" s="25" t="s">
        <v>36</v>
      </c>
      <c r="B35" s="21">
        <v>40421</v>
      </c>
      <c r="C35" s="25" t="s">
        <v>19</v>
      </c>
      <c r="D35" s="21">
        <v>27300044</v>
      </c>
      <c r="E35" s="21" t="s">
        <v>22</v>
      </c>
      <c r="F35" s="7" t="s">
        <v>57</v>
      </c>
      <c r="G35" s="8" t="s">
        <v>58</v>
      </c>
      <c r="H35" s="9" t="s">
        <v>29</v>
      </c>
      <c r="I35" s="9">
        <v>149</v>
      </c>
      <c r="J35" s="28">
        <v>44896</v>
      </c>
      <c r="K35" s="29">
        <v>700</v>
      </c>
      <c r="L35" s="29">
        <f t="shared" si="0"/>
        <v>700</v>
      </c>
    </row>
    <row r="36" spans="1:12" ht="47.25" x14ac:dyDescent="0.25">
      <c r="A36" s="25" t="s">
        <v>36</v>
      </c>
      <c r="B36" s="21">
        <v>40421</v>
      </c>
      <c r="C36" s="25" t="s">
        <v>19</v>
      </c>
      <c r="D36" s="21">
        <v>27300044</v>
      </c>
      <c r="E36" s="21" t="s">
        <v>22</v>
      </c>
      <c r="F36" s="7" t="s">
        <v>59</v>
      </c>
      <c r="G36" s="8" t="s">
        <v>60</v>
      </c>
      <c r="H36" s="9" t="s">
        <v>29</v>
      </c>
      <c r="I36" s="9">
        <v>20</v>
      </c>
      <c r="J36" s="28">
        <v>44896</v>
      </c>
      <c r="K36" s="29">
        <v>150</v>
      </c>
      <c r="L36" s="29">
        <f t="shared" si="0"/>
        <v>150</v>
      </c>
    </row>
    <row r="37" spans="1:12" ht="62.25" customHeight="1" x14ac:dyDescent="0.25">
      <c r="A37" s="25" t="s">
        <v>36</v>
      </c>
      <c r="B37" s="21">
        <v>40421</v>
      </c>
      <c r="C37" s="25" t="s">
        <v>19</v>
      </c>
      <c r="D37" s="21">
        <v>27300044</v>
      </c>
      <c r="E37" s="21" t="s">
        <v>22</v>
      </c>
      <c r="F37" s="7" t="s">
        <v>61</v>
      </c>
      <c r="G37" s="8" t="s">
        <v>62</v>
      </c>
      <c r="H37" s="9" t="s">
        <v>29</v>
      </c>
      <c r="I37" s="9">
        <v>8</v>
      </c>
      <c r="J37" s="28">
        <v>44896</v>
      </c>
      <c r="K37" s="29">
        <v>1600</v>
      </c>
      <c r="L37" s="29">
        <f t="shared" si="0"/>
        <v>1600</v>
      </c>
    </row>
    <row r="38" spans="1:12" x14ac:dyDescent="0.25">
      <c r="A38" s="25"/>
      <c r="B38" s="21"/>
      <c r="C38" s="25"/>
      <c r="D38" s="21"/>
      <c r="E38" s="21"/>
      <c r="F38" s="7"/>
      <c r="G38" s="8"/>
      <c r="H38" s="9"/>
      <c r="I38" s="9"/>
      <c r="J38" s="28">
        <v>44896</v>
      </c>
      <c r="K38" s="29"/>
      <c r="L38" s="29"/>
    </row>
    <row r="39" spans="1:12" x14ac:dyDescent="0.25">
      <c r="A39" s="25"/>
      <c r="B39" s="21"/>
      <c r="C39" s="25"/>
      <c r="D39" s="21"/>
      <c r="E39" s="21"/>
      <c r="F39" s="7"/>
      <c r="G39" s="8"/>
      <c r="H39" s="9"/>
      <c r="I39" s="9"/>
      <c r="J39" s="28">
        <v>44896</v>
      </c>
      <c r="K39" s="29"/>
      <c r="L39" s="29"/>
    </row>
    <row r="40" spans="1:12" ht="63" x14ac:dyDescent="0.25">
      <c r="A40" s="25" t="s">
        <v>36</v>
      </c>
      <c r="B40" s="21">
        <v>40205</v>
      </c>
      <c r="C40" s="25" t="s">
        <v>16</v>
      </c>
      <c r="D40" s="21" t="s">
        <v>16</v>
      </c>
      <c r="E40" s="21" t="s">
        <v>16</v>
      </c>
      <c r="F40" s="26" t="s">
        <v>44</v>
      </c>
      <c r="G40" s="8" t="s">
        <v>88</v>
      </c>
      <c r="H40" s="21" t="s">
        <v>25</v>
      </c>
      <c r="I40" s="27">
        <v>11080.92</v>
      </c>
      <c r="J40" s="28">
        <v>44896</v>
      </c>
      <c r="K40" s="29">
        <f>K41+K42</f>
        <v>1165.5999999999999</v>
      </c>
      <c r="L40" s="29">
        <f t="shared" si="0"/>
        <v>1165.5999999999999</v>
      </c>
    </row>
    <row r="41" spans="1:12" ht="63" x14ac:dyDescent="0.25">
      <c r="A41" s="25" t="s">
        <v>36</v>
      </c>
      <c r="B41" s="21">
        <v>40205</v>
      </c>
      <c r="C41" s="25" t="s">
        <v>19</v>
      </c>
      <c r="D41" s="21">
        <v>27300044</v>
      </c>
      <c r="E41" s="21" t="s">
        <v>22</v>
      </c>
      <c r="F41" s="7" t="s">
        <v>63</v>
      </c>
      <c r="G41" s="8" t="s">
        <v>88</v>
      </c>
      <c r="H41" s="9" t="s">
        <v>25</v>
      </c>
      <c r="I41" s="27">
        <v>11080.92</v>
      </c>
      <c r="J41" s="28">
        <v>44896</v>
      </c>
      <c r="K41" s="32">
        <v>735.7</v>
      </c>
      <c r="L41" s="29">
        <f t="shared" si="0"/>
        <v>735.7</v>
      </c>
    </row>
    <row r="42" spans="1:12" ht="78.75" x14ac:dyDescent="0.25">
      <c r="A42" s="25" t="s">
        <v>36</v>
      </c>
      <c r="B42" s="21">
        <v>40205</v>
      </c>
      <c r="C42" s="25" t="s">
        <v>19</v>
      </c>
      <c r="D42" s="21">
        <v>27300044</v>
      </c>
      <c r="E42" s="21" t="s">
        <v>22</v>
      </c>
      <c r="F42" s="7" t="s">
        <v>90</v>
      </c>
      <c r="G42" s="8" t="s">
        <v>49</v>
      </c>
      <c r="H42" s="9" t="s">
        <v>25</v>
      </c>
      <c r="I42" s="27">
        <v>460.1</v>
      </c>
      <c r="J42" s="28">
        <v>44896</v>
      </c>
      <c r="K42" s="32">
        <v>429.9</v>
      </c>
      <c r="L42" s="29">
        <f t="shared" si="0"/>
        <v>429.9</v>
      </c>
    </row>
    <row r="43" spans="1:12" ht="31.5" x14ac:dyDescent="0.25">
      <c r="A43" s="25" t="s">
        <v>36</v>
      </c>
      <c r="B43" s="21">
        <v>40423</v>
      </c>
      <c r="C43" s="25" t="s">
        <v>16</v>
      </c>
      <c r="D43" s="21" t="s">
        <v>16</v>
      </c>
      <c r="E43" s="21" t="s">
        <v>16</v>
      </c>
      <c r="F43" s="26" t="s">
        <v>99</v>
      </c>
      <c r="G43" s="8" t="s">
        <v>91</v>
      </c>
      <c r="H43" s="21" t="s">
        <v>29</v>
      </c>
      <c r="I43" s="25">
        <v>6</v>
      </c>
      <c r="J43" s="28">
        <v>44896</v>
      </c>
      <c r="K43" s="29">
        <f>K44+K45</f>
        <v>11328.31</v>
      </c>
      <c r="L43" s="29">
        <f t="shared" si="0"/>
        <v>11328.31</v>
      </c>
    </row>
    <row r="44" spans="1:12" ht="31.5" x14ac:dyDescent="0.25">
      <c r="A44" s="25" t="s">
        <v>36</v>
      </c>
      <c r="B44" s="21">
        <v>40423</v>
      </c>
      <c r="C44" s="25" t="s">
        <v>19</v>
      </c>
      <c r="D44" s="21">
        <v>27300044</v>
      </c>
      <c r="E44" s="21" t="s">
        <v>22</v>
      </c>
      <c r="F44" s="26" t="s">
        <v>99</v>
      </c>
      <c r="G44" s="8" t="s">
        <v>91</v>
      </c>
      <c r="H44" s="21" t="s">
        <v>29</v>
      </c>
      <c r="I44" s="25">
        <v>5</v>
      </c>
      <c r="J44" s="28">
        <v>44896</v>
      </c>
      <c r="K44" s="32">
        <v>11328.31</v>
      </c>
      <c r="L44" s="29">
        <f t="shared" si="0"/>
        <v>11328.31</v>
      </c>
    </row>
    <row r="45" spans="1:12" x14ac:dyDescent="0.25">
      <c r="A45" s="25"/>
      <c r="B45" s="21"/>
      <c r="C45" s="25"/>
      <c r="D45" s="21"/>
      <c r="E45" s="21"/>
      <c r="F45" s="26"/>
      <c r="G45" s="8"/>
      <c r="H45" s="21"/>
      <c r="I45" s="25"/>
      <c r="J45" s="28">
        <v>44896</v>
      </c>
      <c r="K45" s="32"/>
      <c r="L45" s="29"/>
    </row>
    <row r="46" spans="1:12" ht="63" x14ac:dyDescent="0.25">
      <c r="A46" s="25" t="s">
        <v>36</v>
      </c>
      <c r="B46" s="21">
        <v>60113</v>
      </c>
      <c r="C46" s="25" t="s">
        <v>16</v>
      </c>
      <c r="D46" s="21" t="s">
        <v>16</v>
      </c>
      <c r="E46" s="21" t="s">
        <v>16</v>
      </c>
      <c r="F46" s="26" t="s">
        <v>100</v>
      </c>
      <c r="G46" s="8" t="s">
        <v>103</v>
      </c>
      <c r="H46" s="21" t="s">
        <v>29</v>
      </c>
      <c r="I46" s="25">
        <v>1</v>
      </c>
      <c r="J46" s="28">
        <v>44896</v>
      </c>
      <c r="K46" s="29">
        <f>K47</f>
        <v>0</v>
      </c>
      <c r="L46" s="29">
        <f t="shared" si="0"/>
        <v>0</v>
      </c>
    </row>
    <row r="47" spans="1:12" ht="0.75" customHeight="1" x14ac:dyDescent="0.25">
      <c r="A47" s="25"/>
      <c r="B47" s="21"/>
      <c r="C47" s="25"/>
      <c r="D47" s="21"/>
      <c r="E47" s="21"/>
      <c r="F47" s="26"/>
      <c r="G47" s="8"/>
      <c r="H47" s="21"/>
      <c r="I47" s="25"/>
      <c r="J47" s="28">
        <v>44896</v>
      </c>
      <c r="K47" s="32"/>
      <c r="L47" s="29"/>
    </row>
    <row r="48" spans="1:12" ht="47.25" x14ac:dyDescent="0.25">
      <c r="A48" s="25" t="s">
        <v>37</v>
      </c>
      <c r="B48" s="25" t="s">
        <v>16</v>
      </c>
      <c r="C48" s="25" t="s">
        <v>16</v>
      </c>
      <c r="D48" s="21" t="s">
        <v>16</v>
      </c>
      <c r="E48" s="21" t="s">
        <v>16</v>
      </c>
      <c r="F48" s="26" t="s">
        <v>64</v>
      </c>
      <c r="G48" s="21" t="s">
        <v>65</v>
      </c>
      <c r="H48" s="9" t="s">
        <v>29</v>
      </c>
      <c r="I48" s="25">
        <v>800</v>
      </c>
      <c r="J48" s="28">
        <v>44896</v>
      </c>
      <c r="K48" s="29">
        <f>K49</f>
        <v>6001.4</v>
      </c>
      <c r="L48" s="29">
        <f t="shared" si="0"/>
        <v>6001.4</v>
      </c>
    </row>
    <row r="49" spans="1:14" ht="64.5" customHeight="1" x14ac:dyDescent="0.25">
      <c r="A49" s="23" t="s">
        <v>37</v>
      </c>
      <c r="B49" s="24">
        <v>40422</v>
      </c>
      <c r="C49" s="25" t="s">
        <v>16</v>
      </c>
      <c r="D49" s="21" t="s">
        <v>16</v>
      </c>
      <c r="E49" s="21" t="s">
        <v>16</v>
      </c>
      <c r="F49" s="33" t="s">
        <v>96</v>
      </c>
      <c r="G49" s="34" t="s">
        <v>65</v>
      </c>
      <c r="H49" s="9" t="s">
        <v>29</v>
      </c>
      <c r="I49" s="25">
        <v>800</v>
      </c>
      <c r="J49" s="28">
        <v>44896</v>
      </c>
      <c r="K49" s="29">
        <f>SUM(K50:K62)</f>
        <v>6001.4</v>
      </c>
      <c r="L49" s="29">
        <f t="shared" si="0"/>
        <v>6001.4</v>
      </c>
      <c r="M49" s="11">
        <f>SUM(M50:M57)</f>
        <v>0</v>
      </c>
      <c r="N49" s="11">
        <f>SUM(N50:N57)</f>
        <v>0</v>
      </c>
    </row>
    <row r="50" spans="1:14" ht="94.5" x14ac:dyDescent="0.25">
      <c r="A50" s="23" t="s">
        <v>37</v>
      </c>
      <c r="B50" s="24">
        <v>40422</v>
      </c>
      <c r="C50" s="23" t="s">
        <v>19</v>
      </c>
      <c r="D50" s="24">
        <v>27300044</v>
      </c>
      <c r="E50" s="24" t="s">
        <v>22</v>
      </c>
      <c r="F50" s="7" t="s">
        <v>92</v>
      </c>
      <c r="G50" s="8" t="s">
        <v>67</v>
      </c>
      <c r="H50" s="9" t="s">
        <v>29</v>
      </c>
      <c r="I50" s="9">
        <v>300</v>
      </c>
      <c r="J50" s="28">
        <v>44896</v>
      </c>
      <c r="K50" s="29">
        <v>1464.1</v>
      </c>
      <c r="L50" s="29">
        <f t="shared" si="0"/>
        <v>1464.1</v>
      </c>
    </row>
    <row r="51" spans="1:14" ht="78.75" x14ac:dyDescent="0.25">
      <c r="A51" s="23" t="s">
        <v>37</v>
      </c>
      <c r="B51" s="24">
        <v>40422</v>
      </c>
      <c r="C51" s="23" t="s">
        <v>19</v>
      </c>
      <c r="D51" s="24">
        <v>27300044</v>
      </c>
      <c r="E51" s="24" t="s">
        <v>22</v>
      </c>
      <c r="F51" s="7" t="s">
        <v>93</v>
      </c>
      <c r="G51" s="8" t="s">
        <v>68</v>
      </c>
      <c r="H51" s="9" t="s">
        <v>29</v>
      </c>
      <c r="I51" s="9">
        <v>100</v>
      </c>
      <c r="J51" s="28">
        <v>44896</v>
      </c>
      <c r="K51" s="29">
        <v>1000</v>
      </c>
      <c r="L51" s="29">
        <f t="shared" si="0"/>
        <v>1000</v>
      </c>
    </row>
    <row r="52" spans="1:14" ht="63" x14ac:dyDescent="0.25">
      <c r="A52" s="23" t="s">
        <v>37</v>
      </c>
      <c r="B52" s="24">
        <v>40422</v>
      </c>
      <c r="C52" s="23" t="s">
        <v>19</v>
      </c>
      <c r="D52" s="24">
        <v>27300044</v>
      </c>
      <c r="E52" s="24" t="s">
        <v>22</v>
      </c>
      <c r="F52" s="7" t="s">
        <v>69</v>
      </c>
      <c r="G52" s="8" t="s">
        <v>70</v>
      </c>
      <c r="H52" s="9" t="s">
        <v>29</v>
      </c>
      <c r="I52" s="9">
        <v>200</v>
      </c>
      <c r="J52" s="28">
        <v>44896</v>
      </c>
      <c r="K52" s="29">
        <v>120</v>
      </c>
      <c r="L52" s="29">
        <f t="shared" si="0"/>
        <v>120</v>
      </c>
    </row>
    <row r="53" spans="1:14" ht="31.5" x14ac:dyDescent="0.25">
      <c r="A53" s="23" t="s">
        <v>37</v>
      </c>
      <c r="B53" s="24">
        <v>40422</v>
      </c>
      <c r="C53" s="23" t="s">
        <v>19</v>
      </c>
      <c r="D53" s="24">
        <v>27300044</v>
      </c>
      <c r="E53" s="24" t="s">
        <v>22</v>
      </c>
      <c r="F53" s="7" t="s">
        <v>71</v>
      </c>
      <c r="G53" s="8" t="s">
        <v>35</v>
      </c>
      <c r="H53" s="9" t="s">
        <v>29</v>
      </c>
      <c r="I53" s="9">
        <v>80</v>
      </c>
      <c r="J53" s="28">
        <v>44896</v>
      </c>
      <c r="K53" s="29">
        <v>300.3</v>
      </c>
      <c r="L53" s="29">
        <f t="shared" si="0"/>
        <v>300.3</v>
      </c>
    </row>
    <row r="54" spans="1:14" ht="31.5" x14ac:dyDescent="0.25">
      <c r="A54" s="23" t="s">
        <v>37</v>
      </c>
      <c r="B54" s="24">
        <v>40422</v>
      </c>
      <c r="C54" s="23" t="s">
        <v>19</v>
      </c>
      <c r="D54" s="24">
        <v>27300044</v>
      </c>
      <c r="E54" s="24" t="s">
        <v>22</v>
      </c>
      <c r="F54" s="7" t="s">
        <v>72</v>
      </c>
      <c r="G54" s="8" t="s">
        <v>73</v>
      </c>
      <c r="H54" s="9" t="s">
        <v>74</v>
      </c>
      <c r="I54" s="9">
        <v>15</v>
      </c>
      <c r="J54" s="28">
        <v>44896</v>
      </c>
      <c r="K54" s="29">
        <v>308</v>
      </c>
      <c r="L54" s="29">
        <f t="shared" si="0"/>
        <v>308</v>
      </c>
    </row>
    <row r="55" spans="1:14" ht="47.25" x14ac:dyDescent="0.25">
      <c r="A55" s="23" t="s">
        <v>37</v>
      </c>
      <c r="B55" s="24">
        <v>40422</v>
      </c>
      <c r="C55" s="23" t="s">
        <v>19</v>
      </c>
      <c r="D55" s="24">
        <v>27300044</v>
      </c>
      <c r="E55" s="24" t="s">
        <v>22</v>
      </c>
      <c r="F55" s="7" t="s">
        <v>75</v>
      </c>
      <c r="G55" s="8" t="s">
        <v>43</v>
      </c>
      <c r="H55" s="9" t="s">
        <v>29</v>
      </c>
      <c r="I55" s="9">
        <v>5</v>
      </c>
      <c r="J55" s="28">
        <v>44896</v>
      </c>
      <c r="K55" s="29">
        <v>100</v>
      </c>
      <c r="L55" s="29">
        <f t="shared" si="0"/>
        <v>100</v>
      </c>
    </row>
    <row r="56" spans="1:14" ht="189" x14ac:dyDescent="0.25">
      <c r="A56" s="23" t="s">
        <v>37</v>
      </c>
      <c r="B56" s="24">
        <v>40422</v>
      </c>
      <c r="C56" s="23" t="s">
        <v>19</v>
      </c>
      <c r="D56" s="24">
        <v>27300044</v>
      </c>
      <c r="E56" s="24" t="s">
        <v>22</v>
      </c>
      <c r="F56" s="7" t="s">
        <v>76</v>
      </c>
      <c r="G56" s="8" t="s">
        <v>66</v>
      </c>
      <c r="H56" s="9" t="s">
        <v>29</v>
      </c>
      <c r="I56" s="9">
        <v>40</v>
      </c>
      <c r="J56" s="28">
        <v>44896</v>
      </c>
      <c r="K56" s="29">
        <v>300</v>
      </c>
      <c r="L56" s="29">
        <f t="shared" si="0"/>
        <v>300</v>
      </c>
    </row>
    <row r="57" spans="1:14" ht="189" x14ac:dyDescent="0.25">
      <c r="A57" s="23" t="s">
        <v>37</v>
      </c>
      <c r="B57" s="24">
        <v>40422</v>
      </c>
      <c r="C57" s="23" t="s">
        <v>19</v>
      </c>
      <c r="D57" s="24">
        <v>27300044</v>
      </c>
      <c r="E57" s="24" t="s">
        <v>22</v>
      </c>
      <c r="F57" s="7" t="s">
        <v>94</v>
      </c>
      <c r="G57" s="8" t="s">
        <v>66</v>
      </c>
      <c r="H57" s="9" t="s">
        <v>29</v>
      </c>
      <c r="I57" s="9">
        <v>600</v>
      </c>
      <c r="J57" s="28">
        <v>44896</v>
      </c>
      <c r="K57" s="29">
        <v>180</v>
      </c>
      <c r="L57" s="29">
        <f t="shared" si="0"/>
        <v>180</v>
      </c>
    </row>
    <row r="58" spans="1:14" ht="63" x14ac:dyDescent="0.25">
      <c r="A58" s="25" t="s">
        <v>37</v>
      </c>
      <c r="B58" s="21">
        <v>40422</v>
      </c>
      <c r="C58" s="25" t="s">
        <v>19</v>
      </c>
      <c r="D58" s="21">
        <v>27300044</v>
      </c>
      <c r="E58" s="21" t="s">
        <v>22</v>
      </c>
      <c r="F58" s="7" t="s">
        <v>77</v>
      </c>
      <c r="G58" s="8" t="s">
        <v>28</v>
      </c>
      <c r="H58" s="9" t="s">
        <v>29</v>
      </c>
      <c r="I58" s="9">
        <v>3</v>
      </c>
      <c r="J58" s="28">
        <v>44896</v>
      </c>
      <c r="K58" s="29">
        <v>9</v>
      </c>
      <c r="L58" s="29">
        <f t="shared" si="0"/>
        <v>9</v>
      </c>
    </row>
    <row r="59" spans="1:14" ht="77.25" customHeight="1" x14ac:dyDescent="0.25">
      <c r="A59" s="25" t="s">
        <v>37</v>
      </c>
      <c r="B59" s="21">
        <v>40422</v>
      </c>
      <c r="C59" s="25" t="s">
        <v>19</v>
      </c>
      <c r="D59" s="21">
        <v>27300044</v>
      </c>
      <c r="E59" s="21" t="s">
        <v>22</v>
      </c>
      <c r="F59" s="7" t="s">
        <v>105</v>
      </c>
      <c r="G59" s="8" t="s">
        <v>28</v>
      </c>
      <c r="H59" s="9" t="s">
        <v>29</v>
      </c>
      <c r="I59" s="9">
        <v>55</v>
      </c>
      <c r="J59" s="28">
        <v>44896</v>
      </c>
      <c r="K59" s="29">
        <v>2220</v>
      </c>
      <c r="L59" s="29">
        <f t="shared" ref="L59" si="3">K59</f>
        <v>2220</v>
      </c>
    </row>
    <row r="60" spans="1:14" x14ac:dyDescent="0.25">
      <c r="A60" s="25"/>
      <c r="B60" s="21"/>
      <c r="C60" s="25"/>
      <c r="D60" s="21"/>
      <c r="E60" s="21"/>
      <c r="F60" s="7"/>
      <c r="G60" s="8"/>
      <c r="H60" s="9"/>
      <c r="I60" s="30"/>
      <c r="J60" s="28">
        <v>44896</v>
      </c>
      <c r="K60" s="29"/>
      <c r="L60" s="29"/>
    </row>
    <row r="61" spans="1:14" x14ac:dyDescent="0.25">
      <c r="A61" s="25"/>
      <c r="B61" s="21"/>
      <c r="C61" s="25"/>
      <c r="D61" s="21"/>
      <c r="E61" s="21"/>
      <c r="F61" s="7"/>
      <c r="G61" s="8"/>
      <c r="H61" s="9"/>
      <c r="I61" s="30"/>
      <c r="J61" s="28">
        <v>44896</v>
      </c>
      <c r="K61" s="29"/>
      <c r="L61" s="29"/>
    </row>
    <row r="62" spans="1:14" x14ac:dyDescent="0.25">
      <c r="A62" s="25"/>
      <c r="B62" s="21"/>
      <c r="C62" s="25"/>
      <c r="D62" s="21"/>
      <c r="E62" s="21"/>
      <c r="F62" s="7"/>
      <c r="G62" s="8"/>
      <c r="H62" s="9"/>
      <c r="I62" s="30"/>
      <c r="J62" s="28">
        <v>44896</v>
      </c>
      <c r="K62" s="29"/>
      <c r="L62" s="29"/>
    </row>
    <row r="63" spans="1:14" ht="31.5" x14ac:dyDescent="0.25">
      <c r="A63" s="25" t="s">
        <v>38</v>
      </c>
      <c r="B63" s="21" t="s">
        <v>16</v>
      </c>
      <c r="C63" s="25" t="s">
        <v>16</v>
      </c>
      <c r="D63" s="21" t="s">
        <v>16</v>
      </c>
      <c r="E63" s="21" t="s">
        <v>16</v>
      </c>
      <c r="F63" s="31" t="s">
        <v>78</v>
      </c>
      <c r="G63" s="21" t="s">
        <v>91</v>
      </c>
      <c r="H63" s="9" t="s">
        <v>29</v>
      </c>
      <c r="I63" s="21">
        <v>104</v>
      </c>
      <c r="J63" s="28">
        <v>44896</v>
      </c>
      <c r="K63" s="32">
        <f>K64+K66</f>
        <v>6543.2</v>
      </c>
      <c r="L63" s="29">
        <f t="shared" si="0"/>
        <v>6543.2</v>
      </c>
    </row>
    <row r="64" spans="1:14" ht="31.5" x14ac:dyDescent="0.25">
      <c r="A64" s="25" t="s">
        <v>38</v>
      </c>
      <c r="B64" s="21">
        <v>40424</v>
      </c>
      <c r="C64" s="25" t="s">
        <v>16</v>
      </c>
      <c r="D64" s="21" t="s">
        <v>16</v>
      </c>
      <c r="E64" s="21" t="s">
        <v>16</v>
      </c>
      <c r="F64" s="35" t="s">
        <v>79</v>
      </c>
      <c r="G64" s="21" t="s">
        <v>91</v>
      </c>
      <c r="H64" s="9" t="s">
        <v>29</v>
      </c>
      <c r="I64" s="21">
        <v>100</v>
      </c>
      <c r="J64" s="28">
        <v>44896</v>
      </c>
      <c r="K64" s="32">
        <f>K65</f>
        <v>2183.5</v>
      </c>
      <c r="L64" s="29">
        <f t="shared" si="0"/>
        <v>2183.5</v>
      </c>
    </row>
    <row r="65" spans="1:12" ht="78.75" x14ac:dyDescent="0.25">
      <c r="A65" s="25" t="s">
        <v>38</v>
      </c>
      <c r="B65" s="21">
        <v>40424</v>
      </c>
      <c r="C65" s="25" t="s">
        <v>84</v>
      </c>
      <c r="D65" s="21" t="s">
        <v>85</v>
      </c>
      <c r="E65" s="21" t="s">
        <v>80</v>
      </c>
      <c r="F65" s="7" t="s">
        <v>81</v>
      </c>
      <c r="G65" s="21" t="s">
        <v>91</v>
      </c>
      <c r="H65" s="9" t="s">
        <v>29</v>
      </c>
      <c r="I65" s="21">
        <v>100</v>
      </c>
      <c r="J65" s="28">
        <v>44896</v>
      </c>
      <c r="K65" s="32">
        <v>2183.5</v>
      </c>
      <c r="L65" s="29">
        <f t="shared" si="0"/>
        <v>2183.5</v>
      </c>
    </row>
    <row r="66" spans="1:12" ht="31.5" x14ac:dyDescent="0.25">
      <c r="A66" s="25" t="s">
        <v>38</v>
      </c>
      <c r="B66" s="21">
        <v>40425</v>
      </c>
      <c r="C66" s="25" t="s">
        <v>16</v>
      </c>
      <c r="D66" s="21" t="s">
        <v>16</v>
      </c>
      <c r="E66" s="21" t="s">
        <v>16</v>
      </c>
      <c r="F66" s="35" t="s">
        <v>82</v>
      </c>
      <c r="G66" s="21" t="s">
        <v>91</v>
      </c>
      <c r="H66" s="9" t="s">
        <v>29</v>
      </c>
      <c r="I66" s="21">
        <v>4</v>
      </c>
      <c r="J66" s="28">
        <v>44896</v>
      </c>
      <c r="K66" s="32">
        <f>K67</f>
        <v>4359.7</v>
      </c>
      <c r="L66" s="29">
        <f t="shared" si="0"/>
        <v>4359.7</v>
      </c>
    </row>
    <row r="67" spans="1:12" ht="63" x14ac:dyDescent="0.25">
      <c r="A67" s="25" t="s">
        <v>38</v>
      </c>
      <c r="B67" s="21">
        <v>40425</v>
      </c>
      <c r="C67" s="25" t="s">
        <v>52</v>
      </c>
      <c r="D67" s="21">
        <v>27300052</v>
      </c>
      <c r="E67" s="21" t="s">
        <v>107</v>
      </c>
      <c r="F67" s="31" t="s">
        <v>83</v>
      </c>
      <c r="G67" s="21" t="s">
        <v>91</v>
      </c>
      <c r="H67" s="9" t="s">
        <v>29</v>
      </c>
      <c r="I67" s="21">
        <v>4</v>
      </c>
      <c r="J67" s="28">
        <v>44896</v>
      </c>
      <c r="K67" s="32">
        <v>4359.7</v>
      </c>
      <c r="L67" s="29">
        <f t="shared" si="0"/>
        <v>4359.7</v>
      </c>
    </row>
  </sheetData>
  <autoFilter ref="A12:N67" xr:uid="{00000000-0009-0000-0000-000000000000}"/>
  <mergeCells count="10">
    <mergeCell ref="G1:L1"/>
    <mergeCell ref="G2:L2"/>
    <mergeCell ref="G3:L3"/>
    <mergeCell ref="A6:L6"/>
    <mergeCell ref="A7:L7"/>
    <mergeCell ref="A10:A11"/>
    <mergeCell ref="B10:B11"/>
    <mergeCell ref="C10:C11"/>
    <mergeCell ref="F10:F11"/>
    <mergeCell ref="K10:L10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65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7"/>
  <sheetViews>
    <sheetView tabSelected="1" zoomScale="70" zoomScaleNormal="70" workbookViewId="0">
      <selection activeCell="L17" sqref="L17"/>
    </sheetView>
  </sheetViews>
  <sheetFormatPr defaultColWidth="8.85546875" defaultRowHeight="15.75" x14ac:dyDescent="0.25"/>
  <cols>
    <col min="1" max="1" width="15.140625" style="13" customWidth="1"/>
    <col min="2" max="2" width="16" style="14" customWidth="1"/>
    <col min="3" max="3" width="16.85546875" style="14" customWidth="1"/>
    <col min="4" max="4" width="56.5703125" style="15" customWidth="1"/>
    <col min="5" max="5" width="28.5703125" style="15" customWidth="1"/>
    <col min="6" max="6" width="11.140625" style="15" customWidth="1"/>
    <col min="7" max="7" width="13.140625" style="14" bestFit="1" customWidth="1"/>
    <col min="8" max="8" width="20.28515625" style="15" customWidth="1"/>
    <col min="9" max="10" width="20.28515625" style="47" customWidth="1"/>
    <col min="11" max="11" width="20.28515625" style="14" customWidth="1"/>
    <col min="12" max="13" width="20.28515625" style="48" customWidth="1"/>
    <col min="14" max="14" width="20.28515625" style="15" customWidth="1"/>
    <col min="15" max="16" width="8.85546875" style="15"/>
    <col min="17" max="17" width="11.28515625" style="15" bestFit="1" customWidth="1"/>
    <col min="18" max="16384" width="8.85546875" style="15"/>
  </cols>
  <sheetData>
    <row r="1" spans="1:17" x14ac:dyDescent="0.25">
      <c r="E1" s="81" t="s">
        <v>20</v>
      </c>
      <c r="F1" s="82"/>
      <c r="G1" s="82"/>
      <c r="H1" s="82"/>
      <c r="I1" s="82"/>
      <c r="J1" s="82"/>
      <c r="K1" s="82"/>
    </row>
    <row r="2" spans="1:17" ht="15.75" customHeight="1" x14ac:dyDescent="0.25">
      <c r="E2" s="81" t="s">
        <v>135</v>
      </c>
      <c r="F2" s="82"/>
      <c r="G2" s="82"/>
      <c r="H2" s="82"/>
      <c r="I2" s="82"/>
      <c r="J2" s="82"/>
      <c r="K2" s="82"/>
    </row>
    <row r="3" spans="1:17" x14ac:dyDescent="0.25">
      <c r="E3" s="81"/>
      <c r="F3" s="82"/>
      <c r="G3" s="82"/>
      <c r="H3" s="82"/>
      <c r="I3" s="82"/>
      <c r="J3" s="82"/>
      <c r="K3" s="82"/>
    </row>
    <row r="4" spans="1:17" x14ac:dyDescent="0.25">
      <c r="E4" s="37"/>
      <c r="F4" s="38"/>
      <c r="G4" s="16"/>
      <c r="H4" s="38"/>
      <c r="I4" s="45"/>
      <c r="J4" s="45"/>
      <c r="K4" s="16"/>
    </row>
    <row r="5" spans="1:17" x14ac:dyDescent="0.25">
      <c r="E5" s="37"/>
      <c r="F5" s="38"/>
      <c r="G5" s="16"/>
      <c r="H5" s="38"/>
      <c r="I5" s="45"/>
      <c r="J5" s="45"/>
      <c r="K5" s="16"/>
    </row>
    <row r="6" spans="1:17" ht="37.5" customHeight="1" x14ac:dyDescent="0.25">
      <c r="A6" s="83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49"/>
      <c r="M6" s="49"/>
    </row>
    <row r="7" spans="1:17" ht="36.75" customHeight="1" x14ac:dyDescent="0.25">
      <c r="A7" s="84" t="s">
        <v>114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49"/>
      <c r="M7" s="49"/>
    </row>
    <row r="8" spans="1:17" ht="18.75" x14ac:dyDescent="0.25">
      <c r="A8" s="17"/>
      <c r="B8" s="18"/>
      <c r="C8" s="18"/>
      <c r="D8" s="20"/>
      <c r="E8" s="20"/>
      <c r="F8" s="20"/>
      <c r="G8" s="18"/>
      <c r="H8" s="20"/>
      <c r="I8" s="46"/>
      <c r="J8" s="46"/>
      <c r="K8" s="18"/>
      <c r="L8" s="49"/>
      <c r="M8" s="49"/>
    </row>
    <row r="10" spans="1:17" ht="75" customHeight="1" x14ac:dyDescent="0.25">
      <c r="A10" s="89" t="s">
        <v>1</v>
      </c>
      <c r="B10" s="85" t="s">
        <v>2</v>
      </c>
      <c r="C10" s="90" t="s">
        <v>4</v>
      </c>
      <c r="D10" s="85" t="s">
        <v>5</v>
      </c>
      <c r="E10" s="86" t="s">
        <v>121</v>
      </c>
      <c r="F10" s="87"/>
      <c r="G10" s="87"/>
      <c r="H10" s="87"/>
      <c r="I10" s="87"/>
      <c r="J10" s="88"/>
      <c r="K10" s="86" t="s">
        <v>17</v>
      </c>
      <c r="L10" s="87"/>
      <c r="M10" s="88"/>
    </row>
    <row r="11" spans="1:17" ht="75" customHeight="1" x14ac:dyDescent="0.25">
      <c r="A11" s="89"/>
      <c r="B11" s="85"/>
      <c r="C11" s="91"/>
      <c r="D11" s="85"/>
      <c r="E11" s="85" t="s">
        <v>9</v>
      </c>
      <c r="F11" s="85" t="s">
        <v>10</v>
      </c>
      <c r="G11" s="85">
        <v>2023</v>
      </c>
      <c r="H11" s="85"/>
      <c r="I11" s="93">
        <v>2024</v>
      </c>
      <c r="J11" s="93">
        <v>2025</v>
      </c>
      <c r="K11" s="90">
        <v>2023</v>
      </c>
      <c r="L11" s="97">
        <v>2024</v>
      </c>
      <c r="M11" s="95">
        <v>2025</v>
      </c>
    </row>
    <row r="12" spans="1:17" ht="47.45" customHeight="1" x14ac:dyDescent="0.25">
      <c r="A12" s="89"/>
      <c r="B12" s="85"/>
      <c r="C12" s="92"/>
      <c r="D12" s="85"/>
      <c r="E12" s="85"/>
      <c r="F12" s="85"/>
      <c r="G12" s="51" t="s">
        <v>11</v>
      </c>
      <c r="H12" s="51" t="s">
        <v>12</v>
      </c>
      <c r="I12" s="94"/>
      <c r="J12" s="94"/>
      <c r="K12" s="92"/>
      <c r="L12" s="98"/>
      <c r="M12" s="96"/>
    </row>
    <row r="13" spans="1:17" x14ac:dyDescent="0.25">
      <c r="A13" s="23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4">
        <v>7</v>
      </c>
      <c r="H13" s="24">
        <v>8</v>
      </c>
      <c r="I13" s="23">
        <v>9</v>
      </c>
      <c r="J13" s="23">
        <v>10</v>
      </c>
      <c r="K13" s="24">
        <v>11</v>
      </c>
      <c r="L13" s="39">
        <v>12</v>
      </c>
      <c r="M13" s="39">
        <v>13</v>
      </c>
    </row>
    <row r="14" spans="1:17" ht="18.75" x14ac:dyDescent="0.3">
      <c r="A14" s="73" t="s">
        <v>16</v>
      </c>
      <c r="B14" s="74" t="s">
        <v>16</v>
      </c>
      <c r="C14" s="74" t="s">
        <v>16</v>
      </c>
      <c r="D14" s="75" t="s">
        <v>122</v>
      </c>
      <c r="E14" s="74"/>
      <c r="F14" s="74"/>
      <c r="G14" s="74"/>
      <c r="H14" s="74"/>
      <c r="I14" s="73"/>
      <c r="J14" s="73"/>
      <c r="K14" s="76">
        <f>K15+K32+K50+K61</f>
        <v>124490.03</v>
      </c>
      <c r="L14" s="76">
        <f>L15+L32+L50+L61</f>
        <v>107817.73000000001</v>
      </c>
      <c r="M14" s="76">
        <f>M15+M32+M50+M61</f>
        <v>107817.73000000001</v>
      </c>
    </row>
    <row r="15" spans="1:17" ht="63" x14ac:dyDescent="0.25">
      <c r="A15" s="52" t="s">
        <v>18</v>
      </c>
      <c r="B15" s="53" t="s">
        <v>16</v>
      </c>
      <c r="C15" s="53" t="s">
        <v>16</v>
      </c>
      <c r="D15" s="54" t="s">
        <v>24</v>
      </c>
      <c r="E15" s="53" t="s">
        <v>86</v>
      </c>
      <c r="F15" s="53" t="s">
        <v>25</v>
      </c>
      <c r="G15" s="55">
        <v>345307</v>
      </c>
      <c r="H15" s="56">
        <v>45261</v>
      </c>
      <c r="I15" s="52">
        <v>345307</v>
      </c>
      <c r="J15" s="52">
        <v>345307</v>
      </c>
      <c r="K15" s="55">
        <f>K19+K26+K29+K16</f>
        <v>78434.94</v>
      </c>
      <c r="L15" s="55">
        <f>L19+L26+L29+L16</f>
        <v>80476.22</v>
      </c>
      <c r="M15" s="55">
        <f>M19+M26+M29+M16</f>
        <v>80476.22</v>
      </c>
      <c r="Q15" s="50"/>
    </row>
    <row r="16" spans="1:17" ht="63" x14ac:dyDescent="0.25">
      <c r="A16" s="57" t="s">
        <v>18</v>
      </c>
      <c r="B16" s="58">
        <v>95111</v>
      </c>
      <c r="C16" s="58" t="s">
        <v>16</v>
      </c>
      <c r="D16" s="59" t="s">
        <v>112</v>
      </c>
      <c r="E16" s="58" t="s">
        <v>86</v>
      </c>
      <c r="F16" s="58" t="s">
        <v>25</v>
      </c>
      <c r="G16" s="60">
        <v>345307</v>
      </c>
      <c r="H16" s="61">
        <v>45261</v>
      </c>
      <c r="I16" s="57">
        <v>345307</v>
      </c>
      <c r="J16" s="57">
        <v>345307</v>
      </c>
      <c r="K16" s="60">
        <f>K17+K18</f>
        <v>9284.82</v>
      </c>
      <c r="L16" s="60">
        <f>L17+L18</f>
        <v>10976.1</v>
      </c>
      <c r="M16" s="60">
        <f>M17+M18</f>
        <v>10976.1</v>
      </c>
    </row>
    <row r="17" spans="1:13" ht="63" x14ac:dyDescent="0.25">
      <c r="A17" s="25" t="s">
        <v>18</v>
      </c>
      <c r="B17" s="21">
        <v>95111</v>
      </c>
      <c r="C17" s="21" t="s">
        <v>22</v>
      </c>
      <c r="D17" s="26" t="s">
        <v>136</v>
      </c>
      <c r="E17" s="21" t="s">
        <v>86</v>
      </c>
      <c r="F17" s="21" t="s">
        <v>25</v>
      </c>
      <c r="G17" s="27">
        <v>345307</v>
      </c>
      <c r="H17" s="28">
        <v>45261</v>
      </c>
      <c r="I17" s="25">
        <v>345307</v>
      </c>
      <c r="J17" s="25">
        <v>345307</v>
      </c>
      <c r="K17" s="27">
        <v>4890.82</v>
      </c>
      <c r="L17" s="27">
        <v>5890.1</v>
      </c>
      <c r="M17" s="27">
        <v>5890.1</v>
      </c>
    </row>
    <row r="18" spans="1:13" ht="63" x14ac:dyDescent="0.25">
      <c r="A18" s="25" t="s">
        <v>18</v>
      </c>
      <c r="B18" s="21">
        <v>95111</v>
      </c>
      <c r="C18" s="21" t="s">
        <v>22</v>
      </c>
      <c r="D18" s="26" t="s">
        <v>113</v>
      </c>
      <c r="E18" s="21" t="s">
        <v>86</v>
      </c>
      <c r="F18" s="21" t="s">
        <v>25</v>
      </c>
      <c r="G18" s="27">
        <v>345307</v>
      </c>
      <c r="H18" s="28">
        <v>45261</v>
      </c>
      <c r="I18" s="25">
        <v>345307</v>
      </c>
      <c r="J18" s="25">
        <v>345307</v>
      </c>
      <c r="K18" s="27">
        <v>4394</v>
      </c>
      <c r="L18" s="27">
        <v>5086</v>
      </c>
      <c r="M18" s="27">
        <v>5086</v>
      </c>
    </row>
    <row r="19" spans="1:13" ht="63" x14ac:dyDescent="0.25">
      <c r="A19" s="57" t="s">
        <v>18</v>
      </c>
      <c r="B19" s="58">
        <v>95112</v>
      </c>
      <c r="C19" s="58" t="s">
        <v>16</v>
      </c>
      <c r="D19" s="59" t="s">
        <v>27</v>
      </c>
      <c r="E19" s="58" t="s">
        <v>86</v>
      </c>
      <c r="F19" s="58" t="s">
        <v>25</v>
      </c>
      <c r="G19" s="60">
        <v>345307</v>
      </c>
      <c r="H19" s="61">
        <v>45261</v>
      </c>
      <c r="I19" s="57">
        <v>345307</v>
      </c>
      <c r="J19" s="57">
        <v>345307</v>
      </c>
      <c r="K19" s="60">
        <f>K20+K21+K22+K23+K24+K25</f>
        <v>2395</v>
      </c>
      <c r="L19" s="60">
        <f t="shared" ref="L19:M19" si="0">L20+L21+L22+L23+L24+L25</f>
        <v>1845</v>
      </c>
      <c r="M19" s="60">
        <f t="shared" si="0"/>
        <v>1845</v>
      </c>
    </row>
    <row r="20" spans="1:13" ht="47.25" x14ac:dyDescent="0.25">
      <c r="A20" s="25" t="s">
        <v>18</v>
      </c>
      <c r="B20" s="21">
        <v>95112</v>
      </c>
      <c r="C20" s="21" t="s">
        <v>22</v>
      </c>
      <c r="D20" s="26" t="s">
        <v>26</v>
      </c>
      <c r="E20" s="8" t="s">
        <v>28</v>
      </c>
      <c r="F20" s="21" t="s">
        <v>29</v>
      </c>
      <c r="G20" s="30">
        <v>11</v>
      </c>
      <c r="H20" s="28">
        <v>45261</v>
      </c>
      <c r="I20" s="25">
        <v>11</v>
      </c>
      <c r="J20" s="25">
        <v>11</v>
      </c>
      <c r="K20" s="27">
        <v>75</v>
      </c>
      <c r="L20" s="27">
        <v>75</v>
      </c>
      <c r="M20" s="27">
        <v>75</v>
      </c>
    </row>
    <row r="21" spans="1:13" ht="78.75" x14ac:dyDescent="0.25">
      <c r="A21" s="25" t="s">
        <v>18</v>
      </c>
      <c r="B21" s="21">
        <v>95112</v>
      </c>
      <c r="C21" s="21" t="s">
        <v>22</v>
      </c>
      <c r="D21" s="7" t="s">
        <v>95</v>
      </c>
      <c r="E21" s="8" t="s">
        <v>33</v>
      </c>
      <c r="F21" s="21" t="s">
        <v>29</v>
      </c>
      <c r="G21" s="9">
        <v>4000</v>
      </c>
      <c r="H21" s="28">
        <v>45261</v>
      </c>
      <c r="I21" s="25">
        <v>4000</v>
      </c>
      <c r="J21" s="25">
        <v>4000</v>
      </c>
      <c r="K21" s="27">
        <v>20</v>
      </c>
      <c r="L21" s="27">
        <v>20</v>
      </c>
      <c r="M21" s="27">
        <v>20</v>
      </c>
    </row>
    <row r="22" spans="1:13" ht="63" x14ac:dyDescent="0.25">
      <c r="A22" s="25" t="s">
        <v>18</v>
      </c>
      <c r="B22" s="21">
        <v>95112</v>
      </c>
      <c r="C22" s="21" t="s">
        <v>22</v>
      </c>
      <c r="D22" s="7" t="s">
        <v>30</v>
      </c>
      <c r="E22" s="8" t="s">
        <v>34</v>
      </c>
      <c r="F22" s="21" t="s">
        <v>29</v>
      </c>
      <c r="G22" s="9">
        <v>21</v>
      </c>
      <c r="H22" s="28">
        <v>45261</v>
      </c>
      <c r="I22" s="25">
        <v>11</v>
      </c>
      <c r="J22" s="25">
        <v>11</v>
      </c>
      <c r="K22" s="27">
        <v>600</v>
      </c>
      <c r="L22" s="27">
        <v>300</v>
      </c>
      <c r="M22" s="27">
        <v>300</v>
      </c>
    </row>
    <row r="23" spans="1:13" ht="63" customHeight="1" x14ac:dyDescent="0.25">
      <c r="A23" s="25" t="s">
        <v>18</v>
      </c>
      <c r="B23" s="21">
        <v>95112</v>
      </c>
      <c r="C23" s="21" t="s">
        <v>22</v>
      </c>
      <c r="D23" s="7" t="s">
        <v>31</v>
      </c>
      <c r="E23" s="8" t="s">
        <v>35</v>
      </c>
      <c r="F23" s="21" t="s">
        <v>29</v>
      </c>
      <c r="G23" s="9">
        <v>130</v>
      </c>
      <c r="H23" s="28">
        <v>45261</v>
      </c>
      <c r="I23" s="25">
        <v>100</v>
      </c>
      <c r="J23" s="25">
        <v>100</v>
      </c>
      <c r="K23" s="27">
        <v>700</v>
      </c>
      <c r="L23" s="27">
        <v>450</v>
      </c>
      <c r="M23" s="27">
        <v>450</v>
      </c>
    </row>
    <row r="24" spans="1:13" ht="48.75" customHeight="1" x14ac:dyDescent="0.25">
      <c r="A24" s="25" t="s">
        <v>18</v>
      </c>
      <c r="B24" s="21">
        <v>95112</v>
      </c>
      <c r="C24" s="21" t="s">
        <v>22</v>
      </c>
      <c r="D24" s="7" t="s">
        <v>32</v>
      </c>
      <c r="E24" s="8" t="s">
        <v>35</v>
      </c>
      <c r="F24" s="21" t="s">
        <v>29</v>
      </c>
      <c r="G24" s="9">
        <v>9</v>
      </c>
      <c r="H24" s="28">
        <v>45261</v>
      </c>
      <c r="I24" s="25">
        <v>10</v>
      </c>
      <c r="J24" s="25">
        <v>10</v>
      </c>
      <c r="K24" s="27">
        <v>500</v>
      </c>
      <c r="L24" s="27">
        <v>500</v>
      </c>
      <c r="M24" s="27">
        <v>500</v>
      </c>
    </row>
    <row r="25" spans="1:13" ht="47.25" x14ac:dyDescent="0.25">
      <c r="A25" s="25" t="s">
        <v>18</v>
      </c>
      <c r="B25" s="21">
        <v>95112</v>
      </c>
      <c r="C25" s="21" t="s">
        <v>22</v>
      </c>
      <c r="D25" s="31" t="s">
        <v>39</v>
      </c>
      <c r="E25" s="8" t="s">
        <v>40</v>
      </c>
      <c r="F25" s="9" t="s">
        <v>29</v>
      </c>
      <c r="G25" s="21">
        <v>124</v>
      </c>
      <c r="H25" s="28">
        <v>45261</v>
      </c>
      <c r="I25" s="25">
        <v>120</v>
      </c>
      <c r="J25" s="25">
        <v>120</v>
      </c>
      <c r="K25" s="27">
        <v>500</v>
      </c>
      <c r="L25" s="27">
        <v>500</v>
      </c>
      <c r="M25" s="27">
        <v>500</v>
      </c>
    </row>
    <row r="26" spans="1:13" ht="33.75" customHeight="1" x14ac:dyDescent="0.25">
      <c r="A26" s="57" t="s">
        <v>18</v>
      </c>
      <c r="B26" s="58">
        <v>95121</v>
      </c>
      <c r="C26" s="58" t="s">
        <v>16</v>
      </c>
      <c r="D26" s="59" t="s">
        <v>123</v>
      </c>
      <c r="E26" s="62" t="s">
        <v>43</v>
      </c>
      <c r="F26" s="63" t="s">
        <v>29</v>
      </c>
      <c r="G26" s="64">
        <v>56</v>
      </c>
      <c r="H26" s="61">
        <v>45261</v>
      </c>
      <c r="I26" s="57">
        <v>56</v>
      </c>
      <c r="J26" s="57">
        <v>56</v>
      </c>
      <c r="K26" s="60">
        <f>K27+K28</f>
        <v>33050</v>
      </c>
      <c r="L26" s="60">
        <f t="shared" ref="L26:M26" si="1">L27+L28</f>
        <v>36050</v>
      </c>
      <c r="M26" s="60">
        <f t="shared" si="1"/>
        <v>36050</v>
      </c>
    </row>
    <row r="27" spans="1:13" ht="63" x14ac:dyDescent="0.25">
      <c r="A27" s="25" t="s">
        <v>18</v>
      </c>
      <c r="B27" s="21">
        <v>95121</v>
      </c>
      <c r="C27" s="21" t="s">
        <v>22</v>
      </c>
      <c r="D27" s="31" t="s">
        <v>42</v>
      </c>
      <c r="E27" s="8" t="s">
        <v>43</v>
      </c>
      <c r="F27" s="9" t="s">
        <v>29</v>
      </c>
      <c r="G27" s="21">
        <v>1</v>
      </c>
      <c r="H27" s="28">
        <v>45261</v>
      </c>
      <c r="I27" s="25">
        <v>1</v>
      </c>
      <c r="J27" s="25">
        <v>1</v>
      </c>
      <c r="K27" s="44">
        <v>50</v>
      </c>
      <c r="L27" s="27">
        <v>50</v>
      </c>
      <c r="M27" s="27">
        <v>50</v>
      </c>
    </row>
    <row r="28" spans="1:13" ht="64.5" customHeight="1" x14ac:dyDescent="0.25">
      <c r="A28" s="25" t="s">
        <v>18</v>
      </c>
      <c r="B28" s="21">
        <v>95121</v>
      </c>
      <c r="C28" s="21" t="s">
        <v>107</v>
      </c>
      <c r="D28" s="7" t="s">
        <v>47</v>
      </c>
      <c r="E28" s="8" t="s">
        <v>50</v>
      </c>
      <c r="F28" s="9" t="s">
        <v>29</v>
      </c>
      <c r="G28" s="9">
        <v>50</v>
      </c>
      <c r="H28" s="28">
        <v>45261</v>
      </c>
      <c r="I28" s="25">
        <v>55</v>
      </c>
      <c r="J28" s="25">
        <v>55</v>
      </c>
      <c r="K28" s="27">
        <v>33000</v>
      </c>
      <c r="L28" s="27">
        <v>36000</v>
      </c>
      <c r="M28" s="27">
        <v>36000</v>
      </c>
    </row>
    <row r="29" spans="1:13" ht="63" x14ac:dyDescent="0.25">
      <c r="A29" s="57" t="s">
        <v>18</v>
      </c>
      <c r="B29" s="58">
        <v>95131</v>
      </c>
      <c r="C29" s="58" t="s">
        <v>16</v>
      </c>
      <c r="D29" s="59" t="s">
        <v>124</v>
      </c>
      <c r="E29" s="58" t="s">
        <v>86</v>
      </c>
      <c r="F29" s="58" t="s">
        <v>25</v>
      </c>
      <c r="G29" s="60">
        <v>345307</v>
      </c>
      <c r="H29" s="61">
        <v>45261</v>
      </c>
      <c r="I29" s="57">
        <v>345307</v>
      </c>
      <c r="J29" s="57">
        <v>345307</v>
      </c>
      <c r="K29" s="60">
        <f>K30+K31</f>
        <v>33705.119999999995</v>
      </c>
      <c r="L29" s="60">
        <f t="shared" ref="L29:M29" si="2">L30+L31</f>
        <v>31605.119999999999</v>
      </c>
      <c r="M29" s="60">
        <f t="shared" si="2"/>
        <v>31605.119999999999</v>
      </c>
    </row>
    <row r="30" spans="1:13" ht="52.5" customHeight="1" x14ac:dyDescent="0.25">
      <c r="A30" s="25" t="s">
        <v>18</v>
      </c>
      <c r="B30" s="21">
        <v>95131</v>
      </c>
      <c r="C30" s="21" t="s">
        <v>22</v>
      </c>
      <c r="D30" s="31" t="s">
        <v>45</v>
      </c>
      <c r="E30" s="8" t="s">
        <v>46</v>
      </c>
      <c r="F30" s="9" t="s">
        <v>25</v>
      </c>
      <c r="G30" s="27">
        <v>345307</v>
      </c>
      <c r="H30" s="28">
        <v>45261</v>
      </c>
      <c r="I30" s="25">
        <v>345307</v>
      </c>
      <c r="J30" s="25">
        <v>345307</v>
      </c>
      <c r="K30" s="27">
        <v>29918.12</v>
      </c>
      <c r="L30" s="27">
        <v>29918.12</v>
      </c>
      <c r="M30" s="27">
        <v>29918.12</v>
      </c>
    </row>
    <row r="31" spans="1:13" ht="47.25" x14ac:dyDescent="0.25">
      <c r="A31" s="25" t="s">
        <v>18</v>
      </c>
      <c r="B31" s="21">
        <v>95131</v>
      </c>
      <c r="C31" s="21" t="s">
        <v>22</v>
      </c>
      <c r="D31" s="7" t="s">
        <v>48</v>
      </c>
      <c r="E31" s="8" t="s">
        <v>51</v>
      </c>
      <c r="F31" s="9" t="s">
        <v>29</v>
      </c>
      <c r="G31" s="9">
        <v>90</v>
      </c>
      <c r="H31" s="28">
        <v>45261</v>
      </c>
      <c r="I31" s="25">
        <v>40</v>
      </c>
      <c r="J31" s="25">
        <v>40</v>
      </c>
      <c r="K31" s="27">
        <v>3787</v>
      </c>
      <c r="L31" s="27">
        <v>1687</v>
      </c>
      <c r="M31" s="27">
        <v>1687</v>
      </c>
    </row>
    <row r="32" spans="1:13" ht="63" x14ac:dyDescent="0.25">
      <c r="A32" s="52" t="s">
        <v>36</v>
      </c>
      <c r="B32" s="52" t="s">
        <v>16</v>
      </c>
      <c r="C32" s="53" t="s">
        <v>16</v>
      </c>
      <c r="D32" s="54" t="s">
        <v>125</v>
      </c>
      <c r="E32" s="53" t="s">
        <v>54</v>
      </c>
      <c r="F32" s="65" t="s">
        <v>29</v>
      </c>
      <c r="G32" s="77">
        <v>628</v>
      </c>
      <c r="H32" s="56">
        <v>45261</v>
      </c>
      <c r="I32" s="52" t="s">
        <v>127</v>
      </c>
      <c r="J32" s="52" t="s">
        <v>127</v>
      </c>
      <c r="K32" s="55">
        <f>K36+K44+K47+K33</f>
        <v>37510.43</v>
      </c>
      <c r="L32" s="55">
        <f>L36+L44+L47+L33</f>
        <v>18796.849999999999</v>
      </c>
      <c r="M32" s="55">
        <f t="shared" ref="M32" si="3">M36+M44+M47+M33</f>
        <v>18796.849999999999</v>
      </c>
    </row>
    <row r="33" spans="1:13" ht="66.75" customHeight="1" x14ac:dyDescent="0.25">
      <c r="A33" s="57" t="s">
        <v>36</v>
      </c>
      <c r="B33" s="58">
        <v>95111</v>
      </c>
      <c r="C33" s="58" t="s">
        <v>16</v>
      </c>
      <c r="D33" s="59" t="s">
        <v>112</v>
      </c>
      <c r="E33" s="58" t="s">
        <v>86</v>
      </c>
      <c r="F33" s="58" t="s">
        <v>25</v>
      </c>
      <c r="G33" s="60">
        <v>345307</v>
      </c>
      <c r="H33" s="61">
        <v>45261</v>
      </c>
      <c r="I33" s="57">
        <v>345307</v>
      </c>
      <c r="J33" s="57">
        <v>345307</v>
      </c>
      <c r="K33" s="60">
        <f>K34+K35</f>
        <v>1984.02</v>
      </c>
      <c r="L33" s="60">
        <f t="shared" ref="L33:M33" si="4">L34+L35</f>
        <v>2100</v>
      </c>
      <c r="M33" s="60">
        <f t="shared" si="4"/>
        <v>2100</v>
      </c>
    </row>
    <row r="34" spans="1:13" ht="74.25" customHeight="1" x14ac:dyDescent="0.25">
      <c r="A34" s="25" t="s">
        <v>36</v>
      </c>
      <c r="B34" s="21">
        <v>95111</v>
      </c>
      <c r="C34" s="21" t="s">
        <v>22</v>
      </c>
      <c r="D34" s="26" t="s">
        <v>112</v>
      </c>
      <c r="E34" s="21" t="s">
        <v>128</v>
      </c>
      <c r="F34" s="21" t="s">
        <v>25</v>
      </c>
      <c r="G34" s="27">
        <v>460.1</v>
      </c>
      <c r="H34" s="28">
        <v>45261</v>
      </c>
      <c r="I34" s="25">
        <v>460.1</v>
      </c>
      <c r="J34" s="25">
        <v>460.1</v>
      </c>
      <c r="K34" s="27">
        <v>1527.82</v>
      </c>
      <c r="L34" s="27">
        <v>1500</v>
      </c>
      <c r="M34" s="27">
        <v>1500</v>
      </c>
    </row>
    <row r="35" spans="1:13" ht="74.25" customHeight="1" x14ac:dyDescent="0.25">
      <c r="A35" s="25" t="s">
        <v>36</v>
      </c>
      <c r="B35" s="21">
        <v>95111</v>
      </c>
      <c r="C35" s="21" t="s">
        <v>22</v>
      </c>
      <c r="D35" s="26" t="s">
        <v>113</v>
      </c>
      <c r="E35" s="21" t="s">
        <v>128</v>
      </c>
      <c r="F35" s="21" t="s">
        <v>25</v>
      </c>
      <c r="G35" s="27">
        <v>460.1</v>
      </c>
      <c r="H35" s="28">
        <v>45261</v>
      </c>
      <c r="I35" s="25">
        <v>460.1</v>
      </c>
      <c r="J35" s="25">
        <v>460.1</v>
      </c>
      <c r="K35" s="27">
        <v>456.2</v>
      </c>
      <c r="L35" s="27">
        <v>600</v>
      </c>
      <c r="M35" s="27">
        <v>600</v>
      </c>
    </row>
    <row r="36" spans="1:13" ht="63" x14ac:dyDescent="0.25">
      <c r="A36" s="57" t="s">
        <v>36</v>
      </c>
      <c r="B36" s="58">
        <v>95112</v>
      </c>
      <c r="C36" s="58" t="s">
        <v>16</v>
      </c>
      <c r="D36" s="59" t="s">
        <v>27</v>
      </c>
      <c r="E36" s="58" t="s">
        <v>54</v>
      </c>
      <c r="F36" s="63" t="s">
        <v>29</v>
      </c>
      <c r="G36" s="64">
        <v>628</v>
      </c>
      <c r="H36" s="61">
        <v>45261</v>
      </c>
      <c r="I36" s="57" t="s">
        <v>127</v>
      </c>
      <c r="J36" s="57" t="s">
        <v>127</v>
      </c>
      <c r="K36" s="60">
        <f>K37+K38+K39+K40+K42+K43+K41</f>
        <v>19946.7</v>
      </c>
      <c r="L36" s="60">
        <f t="shared" ref="L36:M36" si="5">L37+L38+L39+L40+L42+L43</f>
        <v>5342.35</v>
      </c>
      <c r="M36" s="60">
        <f t="shared" si="5"/>
        <v>5342.35</v>
      </c>
    </row>
    <row r="37" spans="1:13" ht="54.75" customHeight="1" x14ac:dyDescent="0.25">
      <c r="A37" s="25" t="s">
        <v>36</v>
      </c>
      <c r="B37" s="21">
        <v>95112</v>
      </c>
      <c r="C37" s="21" t="s">
        <v>22</v>
      </c>
      <c r="D37" s="7" t="s">
        <v>126</v>
      </c>
      <c r="E37" s="8" t="s">
        <v>56</v>
      </c>
      <c r="F37" s="9" t="s">
        <v>29</v>
      </c>
      <c r="G37" s="9">
        <v>146</v>
      </c>
      <c r="H37" s="28">
        <v>45261</v>
      </c>
      <c r="I37" s="25">
        <v>20</v>
      </c>
      <c r="J37" s="25">
        <v>20</v>
      </c>
      <c r="K37" s="27">
        <v>11000</v>
      </c>
      <c r="L37" s="27">
        <v>1000</v>
      </c>
      <c r="M37" s="27">
        <v>1000</v>
      </c>
    </row>
    <row r="38" spans="1:13" ht="69.75" customHeight="1" x14ac:dyDescent="0.25">
      <c r="A38" s="25" t="s">
        <v>36</v>
      </c>
      <c r="B38" s="21">
        <v>95112</v>
      </c>
      <c r="C38" s="21" t="s">
        <v>22</v>
      </c>
      <c r="D38" s="7" t="s">
        <v>57</v>
      </c>
      <c r="E38" s="8" t="s">
        <v>58</v>
      </c>
      <c r="F38" s="9" t="s">
        <v>29</v>
      </c>
      <c r="G38" s="9">
        <v>149</v>
      </c>
      <c r="H38" s="28">
        <v>45261</v>
      </c>
      <c r="I38" s="25">
        <v>120</v>
      </c>
      <c r="J38" s="25">
        <v>120</v>
      </c>
      <c r="K38" s="27">
        <v>1000</v>
      </c>
      <c r="L38" s="27">
        <v>1000</v>
      </c>
      <c r="M38" s="27">
        <v>1000</v>
      </c>
    </row>
    <row r="39" spans="1:13" ht="47.25" x14ac:dyDescent="0.25">
      <c r="A39" s="25" t="s">
        <v>36</v>
      </c>
      <c r="B39" s="21">
        <v>95112</v>
      </c>
      <c r="C39" s="21" t="s">
        <v>22</v>
      </c>
      <c r="D39" s="7" t="s">
        <v>59</v>
      </c>
      <c r="E39" s="8" t="s">
        <v>60</v>
      </c>
      <c r="F39" s="9" t="s">
        <v>29</v>
      </c>
      <c r="G39" s="9">
        <v>20</v>
      </c>
      <c r="H39" s="28">
        <v>45261</v>
      </c>
      <c r="I39" s="25">
        <v>20</v>
      </c>
      <c r="J39" s="25">
        <v>20</v>
      </c>
      <c r="K39" s="27">
        <v>2000</v>
      </c>
      <c r="L39" s="27">
        <v>2000</v>
      </c>
      <c r="M39" s="27">
        <v>2000</v>
      </c>
    </row>
    <row r="40" spans="1:13" ht="48.75" customHeight="1" x14ac:dyDescent="0.25">
      <c r="A40" s="25" t="s">
        <v>36</v>
      </c>
      <c r="B40" s="21">
        <v>95112</v>
      </c>
      <c r="C40" s="21" t="s">
        <v>22</v>
      </c>
      <c r="D40" s="7" t="s">
        <v>61</v>
      </c>
      <c r="E40" s="8" t="s">
        <v>62</v>
      </c>
      <c r="F40" s="9" t="s">
        <v>29</v>
      </c>
      <c r="G40" s="9">
        <v>7</v>
      </c>
      <c r="H40" s="28">
        <v>45261</v>
      </c>
      <c r="I40" s="25">
        <v>2</v>
      </c>
      <c r="J40" s="25">
        <v>2</v>
      </c>
      <c r="K40" s="27">
        <v>4004.62</v>
      </c>
      <c r="L40" s="27">
        <v>1000</v>
      </c>
      <c r="M40" s="27">
        <v>1000</v>
      </c>
    </row>
    <row r="41" spans="1:13" ht="48.75" customHeight="1" x14ac:dyDescent="0.25">
      <c r="A41" s="25" t="s">
        <v>36</v>
      </c>
      <c r="B41" s="21">
        <v>95112</v>
      </c>
      <c r="C41" s="21" t="s">
        <v>107</v>
      </c>
      <c r="D41" s="7" t="s">
        <v>61</v>
      </c>
      <c r="E41" s="8" t="s">
        <v>62</v>
      </c>
      <c r="F41" s="9" t="s">
        <v>29</v>
      </c>
      <c r="G41" s="9">
        <v>1</v>
      </c>
      <c r="H41" s="28">
        <v>45261</v>
      </c>
      <c r="I41" s="25" t="s">
        <v>134</v>
      </c>
      <c r="J41" s="25" t="s">
        <v>134</v>
      </c>
      <c r="K41" s="27">
        <v>971.04</v>
      </c>
      <c r="L41" s="27">
        <v>0</v>
      </c>
      <c r="M41" s="27">
        <v>0</v>
      </c>
    </row>
    <row r="42" spans="1:13" ht="63" x14ac:dyDescent="0.25">
      <c r="A42" s="25" t="s">
        <v>36</v>
      </c>
      <c r="B42" s="21">
        <v>95112</v>
      </c>
      <c r="C42" s="21" t="s">
        <v>22</v>
      </c>
      <c r="D42" s="7" t="s">
        <v>27</v>
      </c>
      <c r="E42" s="8" t="s">
        <v>54</v>
      </c>
      <c r="F42" s="9" t="s">
        <v>29</v>
      </c>
      <c r="G42" s="9">
        <v>1</v>
      </c>
      <c r="H42" s="28">
        <v>45261</v>
      </c>
      <c r="I42" s="25">
        <v>1</v>
      </c>
      <c r="J42" s="25">
        <v>1</v>
      </c>
      <c r="K42" s="27">
        <v>800</v>
      </c>
      <c r="L42" s="27">
        <v>200</v>
      </c>
      <c r="M42" s="27">
        <v>200</v>
      </c>
    </row>
    <row r="43" spans="1:13" ht="31.5" x14ac:dyDescent="0.25">
      <c r="A43" s="25" t="s">
        <v>36</v>
      </c>
      <c r="B43" s="21">
        <v>95112</v>
      </c>
      <c r="C43" s="21" t="s">
        <v>22</v>
      </c>
      <c r="D43" s="7" t="s">
        <v>109</v>
      </c>
      <c r="E43" s="8" t="s">
        <v>56</v>
      </c>
      <c r="F43" s="9" t="s">
        <v>29</v>
      </c>
      <c r="G43" s="9">
        <v>1</v>
      </c>
      <c r="H43" s="28">
        <v>45261</v>
      </c>
      <c r="I43" s="25">
        <v>1</v>
      </c>
      <c r="J43" s="25">
        <v>1</v>
      </c>
      <c r="K43" s="27">
        <v>171.04</v>
      </c>
      <c r="L43" s="27">
        <v>142.35</v>
      </c>
      <c r="M43" s="27">
        <v>142.35</v>
      </c>
    </row>
    <row r="44" spans="1:13" ht="63" x14ac:dyDescent="0.25">
      <c r="A44" s="57" t="s">
        <v>36</v>
      </c>
      <c r="B44" s="58">
        <v>95131</v>
      </c>
      <c r="C44" s="58" t="s">
        <v>16</v>
      </c>
      <c r="D44" s="59" t="s">
        <v>124</v>
      </c>
      <c r="E44" s="62" t="s">
        <v>88</v>
      </c>
      <c r="F44" s="58" t="s">
        <v>25</v>
      </c>
      <c r="G44" s="60">
        <v>11080.92</v>
      </c>
      <c r="H44" s="61">
        <v>45261</v>
      </c>
      <c r="I44" s="57">
        <v>11080.92</v>
      </c>
      <c r="J44" s="57">
        <v>11080.92</v>
      </c>
      <c r="K44" s="60">
        <f>K45+K46</f>
        <v>854.46</v>
      </c>
      <c r="L44" s="60">
        <f t="shared" ref="L44:M44" si="6">L45+L46</f>
        <v>854.5</v>
      </c>
      <c r="M44" s="60">
        <f t="shared" si="6"/>
        <v>854.5</v>
      </c>
    </row>
    <row r="45" spans="1:13" ht="63" x14ac:dyDescent="0.25">
      <c r="A45" s="25" t="s">
        <v>36</v>
      </c>
      <c r="B45" s="21">
        <v>95131</v>
      </c>
      <c r="C45" s="21" t="s">
        <v>22</v>
      </c>
      <c r="D45" s="7" t="s">
        <v>63</v>
      </c>
      <c r="E45" s="8" t="s">
        <v>88</v>
      </c>
      <c r="F45" s="9" t="s">
        <v>25</v>
      </c>
      <c r="G45" s="27">
        <v>11080.92</v>
      </c>
      <c r="H45" s="28">
        <v>45261</v>
      </c>
      <c r="I45" s="25">
        <v>11080.92</v>
      </c>
      <c r="J45" s="25">
        <v>11080.92</v>
      </c>
      <c r="K45" s="44">
        <v>300</v>
      </c>
      <c r="L45" s="27">
        <v>300</v>
      </c>
      <c r="M45" s="27">
        <v>300</v>
      </c>
    </row>
    <row r="46" spans="1:13" ht="63" x14ac:dyDescent="0.25">
      <c r="A46" s="25" t="s">
        <v>36</v>
      </c>
      <c r="B46" s="21">
        <v>95131</v>
      </c>
      <c r="C46" s="21" t="s">
        <v>22</v>
      </c>
      <c r="D46" s="7" t="s">
        <v>90</v>
      </c>
      <c r="E46" s="8" t="s">
        <v>49</v>
      </c>
      <c r="F46" s="9" t="s">
        <v>25</v>
      </c>
      <c r="G46" s="27">
        <v>460.1</v>
      </c>
      <c r="H46" s="28">
        <v>45261</v>
      </c>
      <c r="I46" s="25">
        <v>460.1</v>
      </c>
      <c r="J46" s="25">
        <v>460.1</v>
      </c>
      <c r="K46" s="44">
        <v>554.46</v>
      </c>
      <c r="L46" s="27">
        <v>554.5</v>
      </c>
      <c r="M46" s="27">
        <v>554.5</v>
      </c>
    </row>
    <row r="47" spans="1:13" ht="31.5" x14ac:dyDescent="0.25">
      <c r="A47" s="57" t="s">
        <v>36</v>
      </c>
      <c r="B47" s="58">
        <v>94217</v>
      </c>
      <c r="C47" s="58" t="s">
        <v>16</v>
      </c>
      <c r="D47" s="59" t="s">
        <v>99</v>
      </c>
      <c r="E47" s="62" t="s">
        <v>91</v>
      </c>
      <c r="F47" s="58" t="s">
        <v>29</v>
      </c>
      <c r="G47" s="57">
        <v>6</v>
      </c>
      <c r="H47" s="61">
        <v>45261</v>
      </c>
      <c r="I47" s="57">
        <v>10</v>
      </c>
      <c r="J47" s="57">
        <v>10</v>
      </c>
      <c r="K47" s="60">
        <f>K48+K49</f>
        <v>14725.25</v>
      </c>
      <c r="L47" s="60">
        <f t="shared" ref="L47:M47" si="7">L48+L49</f>
        <v>10500</v>
      </c>
      <c r="M47" s="60">
        <f t="shared" si="7"/>
        <v>10500</v>
      </c>
    </row>
    <row r="48" spans="1:13" ht="31.5" x14ac:dyDescent="0.25">
      <c r="A48" s="25" t="s">
        <v>36</v>
      </c>
      <c r="B48" s="21">
        <v>94217</v>
      </c>
      <c r="C48" s="21" t="s">
        <v>22</v>
      </c>
      <c r="D48" s="26" t="s">
        <v>99</v>
      </c>
      <c r="E48" s="8" t="s">
        <v>91</v>
      </c>
      <c r="F48" s="21" t="s">
        <v>29</v>
      </c>
      <c r="G48" s="25">
        <v>5</v>
      </c>
      <c r="H48" s="28">
        <v>45261</v>
      </c>
      <c r="I48" s="25">
        <v>10</v>
      </c>
      <c r="J48" s="25">
        <v>10</v>
      </c>
      <c r="K48" s="44">
        <v>6468.97</v>
      </c>
      <c r="L48" s="27">
        <v>10500</v>
      </c>
      <c r="M48" s="27">
        <v>10500</v>
      </c>
    </row>
    <row r="49" spans="1:13" ht="64.5" customHeight="1" x14ac:dyDescent="0.25">
      <c r="A49" s="25" t="s">
        <v>36</v>
      </c>
      <c r="B49" s="21">
        <v>94217</v>
      </c>
      <c r="C49" s="21" t="s">
        <v>107</v>
      </c>
      <c r="D49" s="26" t="s">
        <v>120</v>
      </c>
      <c r="E49" s="8" t="s">
        <v>91</v>
      </c>
      <c r="F49" s="21" t="s">
        <v>29</v>
      </c>
      <c r="G49" s="25" t="s">
        <v>110</v>
      </c>
      <c r="H49" s="28">
        <v>45261</v>
      </c>
      <c r="I49" s="25">
        <v>0</v>
      </c>
      <c r="J49" s="25">
        <v>0</v>
      </c>
      <c r="K49" s="44">
        <v>8256.2800000000007</v>
      </c>
      <c r="L49" s="27">
        <v>0</v>
      </c>
      <c r="M49" s="27">
        <v>0</v>
      </c>
    </row>
    <row r="50" spans="1:13" ht="47.25" x14ac:dyDescent="0.25">
      <c r="A50" s="52" t="s">
        <v>37</v>
      </c>
      <c r="B50" s="52" t="s">
        <v>16</v>
      </c>
      <c r="C50" s="53" t="s">
        <v>16</v>
      </c>
      <c r="D50" s="54" t="s">
        <v>64</v>
      </c>
      <c r="E50" s="53" t="s">
        <v>65</v>
      </c>
      <c r="F50" s="65" t="s">
        <v>29</v>
      </c>
      <c r="G50" s="52" t="s">
        <v>129</v>
      </c>
      <c r="H50" s="56">
        <v>45261</v>
      </c>
      <c r="I50" s="52" t="s">
        <v>130</v>
      </c>
      <c r="J50" s="52" t="s">
        <v>131</v>
      </c>
      <c r="K50" s="55">
        <f>K51</f>
        <v>3542.5</v>
      </c>
      <c r="L50" s="55">
        <f t="shared" ref="L50:M50" si="8">L51</f>
        <v>3542.5</v>
      </c>
      <c r="M50" s="55">
        <f t="shared" si="8"/>
        <v>3542.5</v>
      </c>
    </row>
    <row r="51" spans="1:13" ht="47.25" x14ac:dyDescent="0.25">
      <c r="A51" s="66" t="s">
        <v>37</v>
      </c>
      <c r="B51" s="67">
        <v>94218</v>
      </c>
      <c r="C51" s="58" t="s">
        <v>16</v>
      </c>
      <c r="D51" s="68" t="s">
        <v>96</v>
      </c>
      <c r="E51" s="67" t="s">
        <v>65</v>
      </c>
      <c r="F51" s="63" t="s">
        <v>29</v>
      </c>
      <c r="G51" s="57" t="s">
        <v>129</v>
      </c>
      <c r="H51" s="61">
        <v>45261</v>
      </c>
      <c r="I51" s="57" t="s">
        <v>130</v>
      </c>
      <c r="J51" s="57" t="s">
        <v>131</v>
      </c>
      <c r="K51" s="60">
        <f>K52+K53+K54+K55+K56+K57+K58+K59+K60</f>
        <v>3542.5</v>
      </c>
      <c r="L51" s="60">
        <f t="shared" ref="L51:M51" si="9">L52+L53+L54+L55+L56+L57+L58+L59+L60</f>
        <v>3542.5</v>
      </c>
      <c r="M51" s="60">
        <f t="shared" si="9"/>
        <v>3542.5</v>
      </c>
    </row>
    <row r="52" spans="1:13" ht="78.75" x14ac:dyDescent="0.25">
      <c r="A52" s="23" t="s">
        <v>37</v>
      </c>
      <c r="B52" s="24">
        <v>94218</v>
      </c>
      <c r="C52" s="24" t="s">
        <v>22</v>
      </c>
      <c r="D52" s="7" t="s">
        <v>92</v>
      </c>
      <c r="E52" s="8" t="s">
        <v>67</v>
      </c>
      <c r="F52" s="9" t="s">
        <v>29</v>
      </c>
      <c r="G52" s="9">
        <v>270</v>
      </c>
      <c r="H52" s="28">
        <v>45261</v>
      </c>
      <c r="I52" s="25">
        <f>G52</f>
        <v>270</v>
      </c>
      <c r="J52" s="25">
        <f>I52</f>
        <v>270</v>
      </c>
      <c r="K52" s="27">
        <v>300</v>
      </c>
      <c r="L52" s="27">
        <v>300</v>
      </c>
      <c r="M52" s="27">
        <v>300</v>
      </c>
    </row>
    <row r="53" spans="1:13" ht="63" x14ac:dyDescent="0.25">
      <c r="A53" s="23" t="s">
        <v>37</v>
      </c>
      <c r="B53" s="24">
        <v>94218</v>
      </c>
      <c r="C53" s="24" t="s">
        <v>22</v>
      </c>
      <c r="D53" s="7" t="s">
        <v>93</v>
      </c>
      <c r="E53" s="8" t="s">
        <v>68</v>
      </c>
      <c r="F53" s="9" t="s">
        <v>29</v>
      </c>
      <c r="G53" s="9">
        <v>100</v>
      </c>
      <c r="H53" s="28">
        <v>45261</v>
      </c>
      <c r="I53" s="25">
        <f t="shared" ref="I53:I59" si="10">G53</f>
        <v>100</v>
      </c>
      <c r="J53" s="25">
        <f t="shared" ref="J53:J60" si="11">I53</f>
        <v>100</v>
      </c>
      <c r="K53" s="27">
        <v>500</v>
      </c>
      <c r="L53" s="27">
        <v>500</v>
      </c>
      <c r="M53" s="27">
        <v>500</v>
      </c>
    </row>
    <row r="54" spans="1:13" ht="47.25" x14ac:dyDescent="0.25">
      <c r="A54" s="23" t="s">
        <v>37</v>
      </c>
      <c r="B54" s="24">
        <v>94218</v>
      </c>
      <c r="C54" s="24" t="s">
        <v>22</v>
      </c>
      <c r="D54" s="7" t="s">
        <v>69</v>
      </c>
      <c r="E54" s="8" t="s">
        <v>70</v>
      </c>
      <c r="F54" s="9" t="s">
        <v>29</v>
      </c>
      <c r="G54" s="9">
        <v>200</v>
      </c>
      <c r="H54" s="28">
        <v>45261</v>
      </c>
      <c r="I54" s="25">
        <f t="shared" si="10"/>
        <v>200</v>
      </c>
      <c r="J54" s="25">
        <f t="shared" si="11"/>
        <v>200</v>
      </c>
      <c r="K54" s="27">
        <v>342.5</v>
      </c>
      <c r="L54" s="27">
        <v>342.5</v>
      </c>
      <c r="M54" s="27">
        <v>342.5</v>
      </c>
    </row>
    <row r="55" spans="1:13" ht="31.5" x14ac:dyDescent="0.25">
      <c r="A55" s="23" t="s">
        <v>37</v>
      </c>
      <c r="B55" s="24">
        <v>94218</v>
      </c>
      <c r="C55" s="24" t="s">
        <v>22</v>
      </c>
      <c r="D55" s="7" t="s">
        <v>71</v>
      </c>
      <c r="E55" s="8" t="s">
        <v>35</v>
      </c>
      <c r="F55" s="9" t="s">
        <v>29</v>
      </c>
      <c r="G55" s="9">
        <v>80</v>
      </c>
      <c r="H55" s="28">
        <v>45261</v>
      </c>
      <c r="I55" s="25">
        <f t="shared" si="10"/>
        <v>80</v>
      </c>
      <c r="J55" s="25">
        <f t="shared" si="11"/>
        <v>80</v>
      </c>
      <c r="K55" s="27">
        <v>300</v>
      </c>
      <c r="L55" s="27">
        <v>300</v>
      </c>
      <c r="M55" s="27">
        <v>300</v>
      </c>
    </row>
    <row r="56" spans="1:13" ht="31.5" x14ac:dyDescent="0.25">
      <c r="A56" s="23" t="s">
        <v>37</v>
      </c>
      <c r="B56" s="24">
        <v>94218</v>
      </c>
      <c r="C56" s="24" t="s">
        <v>22</v>
      </c>
      <c r="D56" s="7" t="s">
        <v>72</v>
      </c>
      <c r="E56" s="8" t="s">
        <v>73</v>
      </c>
      <c r="F56" s="9" t="s">
        <v>74</v>
      </c>
      <c r="G56" s="9">
        <v>15</v>
      </c>
      <c r="H56" s="28">
        <v>45261</v>
      </c>
      <c r="I56" s="25">
        <f t="shared" si="10"/>
        <v>15</v>
      </c>
      <c r="J56" s="25">
        <f t="shared" si="11"/>
        <v>15</v>
      </c>
      <c r="K56" s="27">
        <v>300</v>
      </c>
      <c r="L56" s="27">
        <v>300</v>
      </c>
      <c r="M56" s="27">
        <v>300</v>
      </c>
    </row>
    <row r="57" spans="1:13" ht="31.5" x14ac:dyDescent="0.25">
      <c r="A57" s="23" t="s">
        <v>37</v>
      </c>
      <c r="B57" s="24">
        <v>94218</v>
      </c>
      <c r="C57" s="24" t="s">
        <v>22</v>
      </c>
      <c r="D57" s="7" t="s">
        <v>75</v>
      </c>
      <c r="E57" s="8" t="s">
        <v>43</v>
      </c>
      <c r="F57" s="9" t="s">
        <v>29</v>
      </c>
      <c r="G57" s="9">
        <v>5</v>
      </c>
      <c r="H57" s="28">
        <v>45261</v>
      </c>
      <c r="I57" s="25">
        <f t="shared" si="10"/>
        <v>5</v>
      </c>
      <c r="J57" s="25">
        <f t="shared" si="11"/>
        <v>5</v>
      </c>
      <c r="K57" s="27">
        <v>300</v>
      </c>
      <c r="L57" s="27">
        <v>300</v>
      </c>
      <c r="M57" s="27">
        <v>300</v>
      </c>
    </row>
    <row r="58" spans="1:13" ht="157.5" x14ac:dyDescent="0.25">
      <c r="A58" s="23" t="s">
        <v>37</v>
      </c>
      <c r="B58" s="24">
        <v>94218</v>
      </c>
      <c r="C58" s="24" t="s">
        <v>22</v>
      </c>
      <c r="D58" s="7" t="s">
        <v>76</v>
      </c>
      <c r="E58" s="8" t="s">
        <v>66</v>
      </c>
      <c r="F58" s="9" t="s">
        <v>29</v>
      </c>
      <c r="G58" s="9">
        <v>40</v>
      </c>
      <c r="H58" s="28">
        <v>45261</v>
      </c>
      <c r="I58" s="25">
        <f t="shared" si="10"/>
        <v>40</v>
      </c>
      <c r="J58" s="25">
        <f t="shared" si="11"/>
        <v>40</v>
      </c>
      <c r="K58" s="27">
        <v>300</v>
      </c>
      <c r="L58" s="27">
        <v>300</v>
      </c>
      <c r="M58" s="27">
        <v>300</v>
      </c>
    </row>
    <row r="59" spans="1:13" ht="77.25" customHeight="1" x14ac:dyDescent="0.25">
      <c r="A59" s="23" t="s">
        <v>37</v>
      </c>
      <c r="B59" s="24">
        <v>94218</v>
      </c>
      <c r="C59" s="24" t="s">
        <v>22</v>
      </c>
      <c r="D59" s="7" t="s">
        <v>94</v>
      </c>
      <c r="E59" s="8" t="s">
        <v>66</v>
      </c>
      <c r="F59" s="9" t="s">
        <v>29</v>
      </c>
      <c r="G59" s="9">
        <v>50</v>
      </c>
      <c r="H59" s="28">
        <v>45261</v>
      </c>
      <c r="I59" s="25">
        <f t="shared" si="10"/>
        <v>50</v>
      </c>
      <c r="J59" s="25">
        <f t="shared" si="11"/>
        <v>50</v>
      </c>
      <c r="K59" s="27">
        <v>200</v>
      </c>
      <c r="L59" s="27">
        <v>200</v>
      </c>
      <c r="M59" s="27">
        <v>200</v>
      </c>
    </row>
    <row r="60" spans="1:13" ht="78.75" x14ac:dyDescent="0.25">
      <c r="A60" s="25" t="s">
        <v>37</v>
      </c>
      <c r="B60" s="24">
        <v>94218</v>
      </c>
      <c r="C60" s="21" t="s">
        <v>22</v>
      </c>
      <c r="D60" s="7" t="s">
        <v>105</v>
      </c>
      <c r="E60" s="8" t="s">
        <v>28</v>
      </c>
      <c r="F60" s="9" t="s">
        <v>29</v>
      </c>
      <c r="G60" s="9">
        <v>55</v>
      </c>
      <c r="H60" s="28">
        <v>45261</v>
      </c>
      <c r="I60" s="25">
        <v>40</v>
      </c>
      <c r="J60" s="25">
        <f t="shared" si="11"/>
        <v>40</v>
      </c>
      <c r="K60" s="27">
        <v>1000</v>
      </c>
      <c r="L60" s="27">
        <v>1000</v>
      </c>
      <c r="M60" s="27">
        <v>1000</v>
      </c>
    </row>
    <row r="61" spans="1:13" ht="31.5" x14ac:dyDescent="0.25">
      <c r="A61" s="52" t="s">
        <v>38</v>
      </c>
      <c r="B61" s="53" t="s">
        <v>16</v>
      </c>
      <c r="C61" s="53" t="s">
        <v>16</v>
      </c>
      <c r="D61" s="70" t="s">
        <v>78</v>
      </c>
      <c r="E61" s="53" t="s">
        <v>91</v>
      </c>
      <c r="F61" s="65" t="s">
        <v>29</v>
      </c>
      <c r="G61" s="53">
        <v>81</v>
      </c>
      <c r="H61" s="56">
        <v>45261</v>
      </c>
      <c r="I61" s="52" t="s">
        <v>132</v>
      </c>
      <c r="J61" s="52" t="s">
        <v>133</v>
      </c>
      <c r="K61" s="71">
        <f>K64+K66+K62</f>
        <v>5002.16</v>
      </c>
      <c r="L61" s="55">
        <f t="shared" ref="L61:M61" si="12">L64+L66+L62</f>
        <v>5002.16</v>
      </c>
      <c r="M61" s="55">
        <f t="shared" si="12"/>
        <v>5002.16</v>
      </c>
    </row>
    <row r="62" spans="1:13" ht="31.5" x14ac:dyDescent="0.25">
      <c r="A62" s="57" t="s">
        <v>38</v>
      </c>
      <c r="B62" s="58">
        <v>11911</v>
      </c>
      <c r="C62" s="58" t="s">
        <v>16</v>
      </c>
      <c r="D62" s="72" t="s">
        <v>111</v>
      </c>
      <c r="E62" s="58" t="s">
        <v>91</v>
      </c>
      <c r="F62" s="63" t="s">
        <v>29</v>
      </c>
      <c r="G62" s="58">
        <v>9</v>
      </c>
      <c r="H62" s="61">
        <v>45261</v>
      </c>
      <c r="I62" s="57">
        <v>15</v>
      </c>
      <c r="J62" s="57">
        <v>15</v>
      </c>
      <c r="K62" s="69">
        <f>K63</f>
        <v>350</v>
      </c>
      <c r="L62" s="60">
        <f t="shared" ref="L62:M62" si="13">L63</f>
        <v>650</v>
      </c>
      <c r="M62" s="60">
        <f t="shared" si="13"/>
        <v>650</v>
      </c>
    </row>
    <row r="63" spans="1:13" ht="31.5" x14ac:dyDescent="0.25">
      <c r="A63" s="25" t="s">
        <v>38</v>
      </c>
      <c r="B63" s="21">
        <v>11911</v>
      </c>
      <c r="C63" s="21" t="s">
        <v>80</v>
      </c>
      <c r="D63" s="35" t="s">
        <v>111</v>
      </c>
      <c r="E63" s="21" t="s">
        <v>43</v>
      </c>
      <c r="F63" s="9" t="s">
        <v>29</v>
      </c>
      <c r="G63" s="21">
        <v>9</v>
      </c>
      <c r="H63" s="28">
        <v>45261</v>
      </c>
      <c r="I63" s="25">
        <v>15</v>
      </c>
      <c r="J63" s="25">
        <v>15</v>
      </c>
      <c r="K63" s="44">
        <v>350</v>
      </c>
      <c r="L63" s="27">
        <v>650</v>
      </c>
      <c r="M63" s="27">
        <v>650</v>
      </c>
    </row>
    <row r="64" spans="1:13" ht="31.5" x14ac:dyDescent="0.25">
      <c r="A64" s="57" t="s">
        <v>38</v>
      </c>
      <c r="B64" s="58">
        <v>94215</v>
      </c>
      <c r="C64" s="58" t="s">
        <v>16</v>
      </c>
      <c r="D64" s="72" t="s">
        <v>79</v>
      </c>
      <c r="E64" s="58" t="s">
        <v>91</v>
      </c>
      <c r="F64" s="63" t="s">
        <v>29</v>
      </c>
      <c r="G64" s="58">
        <v>70</v>
      </c>
      <c r="H64" s="61">
        <v>45261</v>
      </c>
      <c r="I64" s="57">
        <v>50</v>
      </c>
      <c r="J64" s="57">
        <v>50</v>
      </c>
      <c r="K64" s="69">
        <f>K65</f>
        <v>3152.16</v>
      </c>
      <c r="L64" s="60">
        <f t="shared" ref="L64:M64" si="14">L65</f>
        <v>2852.16</v>
      </c>
      <c r="M64" s="60">
        <f t="shared" si="14"/>
        <v>2852.16</v>
      </c>
    </row>
    <row r="65" spans="1:13" ht="63" x14ac:dyDescent="0.25">
      <c r="A65" s="25" t="s">
        <v>38</v>
      </c>
      <c r="B65" s="21">
        <v>94215</v>
      </c>
      <c r="C65" s="21" t="s">
        <v>80</v>
      </c>
      <c r="D65" s="7" t="s">
        <v>81</v>
      </c>
      <c r="E65" s="21" t="s">
        <v>91</v>
      </c>
      <c r="F65" s="9" t="s">
        <v>29</v>
      </c>
      <c r="G65" s="21">
        <v>70</v>
      </c>
      <c r="H65" s="28">
        <v>45261</v>
      </c>
      <c r="I65" s="25">
        <v>50</v>
      </c>
      <c r="J65" s="25">
        <v>50</v>
      </c>
      <c r="K65" s="44">
        <v>3152.16</v>
      </c>
      <c r="L65" s="27">
        <v>2852.16</v>
      </c>
      <c r="M65" s="27">
        <v>2852.16</v>
      </c>
    </row>
    <row r="66" spans="1:13" ht="31.5" x14ac:dyDescent="0.25">
      <c r="A66" s="57" t="s">
        <v>38</v>
      </c>
      <c r="B66" s="58">
        <v>94216</v>
      </c>
      <c r="C66" s="58" t="s">
        <v>16</v>
      </c>
      <c r="D66" s="72" t="s">
        <v>82</v>
      </c>
      <c r="E66" s="58" t="s">
        <v>91</v>
      </c>
      <c r="F66" s="63" t="s">
        <v>29</v>
      </c>
      <c r="G66" s="58">
        <v>1</v>
      </c>
      <c r="H66" s="61">
        <v>45261</v>
      </c>
      <c r="I66" s="57">
        <v>1</v>
      </c>
      <c r="J66" s="57">
        <v>1</v>
      </c>
      <c r="K66" s="69">
        <f>K67</f>
        <v>1500</v>
      </c>
      <c r="L66" s="60">
        <f t="shared" ref="L66:M66" si="15">L67</f>
        <v>1500</v>
      </c>
      <c r="M66" s="60">
        <f t="shared" si="15"/>
        <v>1500</v>
      </c>
    </row>
    <row r="67" spans="1:13" ht="63" x14ac:dyDescent="0.25">
      <c r="A67" s="25" t="s">
        <v>38</v>
      </c>
      <c r="B67" s="21">
        <v>94216</v>
      </c>
      <c r="C67" s="21" t="s">
        <v>107</v>
      </c>
      <c r="D67" s="31" t="s">
        <v>83</v>
      </c>
      <c r="E67" s="21" t="s">
        <v>91</v>
      </c>
      <c r="F67" s="9" t="s">
        <v>29</v>
      </c>
      <c r="G67" s="21">
        <v>1</v>
      </c>
      <c r="H67" s="28">
        <v>45261</v>
      </c>
      <c r="I67" s="25">
        <v>1</v>
      </c>
      <c r="J67" s="25">
        <v>1</v>
      </c>
      <c r="K67" s="44">
        <v>1500</v>
      </c>
      <c r="L67" s="27">
        <v>1500</v>
      </c>
      <c r="M67" s="27">
        <v>1500</v>
      </c>
    </row>
  </sheetData>
  <autoFilter ref="C1:C67" xr:uid="{00000000-0009-0000-0000-000001000000}"/>
  <mergeCells count="19">
    <mergeCell ref="K10:M10"/>
    <mergeCell ref="I11:I12"/>
    <mergeCell ref="J11:J12"/>
    <mergeCell ref="K11:K12"/>
    <mergeCell ref="L11:L12"/>
    <mergeCell ref="M11:M12"/>
    <mergeCell ref="E1:K1"/>
    <mergeCell ref="E2:K2"/>
    <mergeCell ref="E3:K3"/>
    <mergeCell ref="A6:K6"/>
    <mergeCell ref="A7:K7"/>
    <mergeCell ref="F11:F12"/>
    <mergeCell ref="G11:H11"/>
    <mergeCell ref="E10:J10"/>
    <mergeCell ref="A10:A12"/>
    <mergeCell ref="B10:B12"/>
    <mergeCell ref="D10:D12"/>
    <mergeCell ref="C10:C12"/>
    <mergeCell ref="E11:E12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>
      <selection activeCell="D3" sqref="D3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41" customWidth="1"/>
  </cols>
  <sheetData>
    <row r="1" spans="1:5" x14ac:dyDescent="0.2">
      <c r="A1" s="43"/>
      <c r="B1" s="43"/>
      <c r="C1" s="43">
        <v>2022</v>
      </c>
      <c r="D1" s="43">
        <v>2023</v>
      </c>
      <c r="E1" s="42" t="s">
        <v>119</v>
      </c>
    </row>
    <row r="2" spans="1:5" ht="109.5" customHeight="1" x14ac:dyDescent="0.25">
      <c r="A2" s="21" t="s">
        <v>22</v>
      </c>
      <c r="B2" s="31" t="s">
        <v>45</v>
      </c>
      <c r="C2" s="29">
        <v>32823.64</v>
      </c>
      <c r="D2" s="29">
        <v>29918.12</v>
      </c>
      <c r="E2" s="42" t="s">
        <v>117</v>
      </c>
    </row>
    <row r="3" spans="1:5" ht="87" customHeight="1" x14ac:dyDescent="0.2">
      <c r="A3" s="21" t="s">
        <v>107</v>
      </c>
      <c r="B3" s="7" t="s">
        <v>89</v>
      </c>
      <c r="C3" s="29">
        <v>5000</v>
      </c>
      <c r="D3" s="40" t="s">
        <v>115</v>
      </c>
      <c r="E3" s="42" t="s">
        <v>116</v>
      </c>
    </row>
    <row r="4" spans="1:5" ht="47.25" x14ac:dyDescent="0.2">
      <c r="A4" s="21" t="s">
        <v>22</v>
      </c>
      <c r="B4" s="7" t="s">
        <v>55</v>
      </c>
      <c r="C4" s="29">
        <v>3548.83</v>
      </c>
      <c r="D4" s="29">
        <v>11000</v>
      </c>
      <c r="E4" s="42" t="s">
        <v>118</v>
      </c>
    </row>
    <row r="5" spans="1:5" ht="121.5" customHeight="1" x14ac:dyDescent="0.2">
      <c r="A5" s="21" t="s">
        <v>80</v>
      </c>
      <c r="B5" s="7" t="s">
        <v>81</v>
      </c>
      <c r="C5" s="32">
        <v>2183.5</v>
      </c>
      <c r="D5" s="29">
        <v>3002.16</v>
      </c>
      <c r="E5" s="42"/>
    </row>
    <row r="6" spans="1:5" ht="93" customHeight="1" x14ac:dyDescent="0.25">
      <c r="A6" s="21" t="s">
        <v>107</v>
      </c>
      <c r="B6" s="31" t="s">
        <v>83</v>
      </c>
      <c r="C6" s="32">
        <v>4359.7</v>
      </c>
      <c r="D6" s="29">
        <v>8256.2800000000007</v>
      </c>
      <c r="E6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5</vt:lpstr>
      <vt:lpstr>Лист1</vt:lpstr>
      <vt:lpstr>Лист2</vt:lpstr>
      <vt:lpstr>'Приложение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2023-01-17T10:40:11Z</cp:lastPrinted>
  <dcterms:created xsi:type="dcterms:W3CDTF">2020-12-14T11:48:43Z</dcterms:created>
  <dcterms:modified xsi:type="dcterms:W3CDTF">2025-03-04T12:57:59Z</dcterms:modified>
</cp:coreProperties>
</file>