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ликус\Desktop\1. НАЧАЛЬНИК ФЭО\МП Имущество изменения июнь 2023\на печать 16.06.2023\внесение изменений в МП декабрь 2023\1199\"/>
    </mc:Choice>
  </mc:AlternateContent>
  <xr:revisionPtr revIDLastSave="0" documentId="13_ncr:1_{91D99328-A9D2-4BE2-A9F2-64E66E2E1E43}" xr6:coauthVersionLast="47" xr6:coauthVersionMax="47" xr10:uidLastSave="{00000000-0000-0000-0000-000000000000}"/>
  <bookViews>
    <workbookView xWindow="-120" yWindow="195" windowWidth="29040" windowHeight="15525" xr2:uid="{00000000-000D-0000-FFFF-FFFF00000000}"/>
  </bookViews>
  <sheets>
    <sheet name="Лист1" sheetId="3" r:id="rId1"/>
    <sheet name="Лист2" sheetId="4" r:id="rId2"/>
  </sheets>
  <definedNames>
    <definedName name="_xlnm._FilterDatabase" localSheetId="0" hidden="1">Лист1!$A$12:$M$73</definedName>
    <definedName name="километр">#REF!</definedName>
    <definedName name="_xlnm.Print_Area" localSheetId="0">Лист1!$A$1:$M$73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3" l="1"/>
  <c r="K12" i="3"/>
  <c r="K23" i="3"/>
  <c r="K16" i="3"/>
  <c r="K70" i="3" l="1"/>
  <c r="M34" i="3"/>
  <c r="L34" i="3"/>
  <c r="M55" i="3" l="1"/>
  <c r="L55" i="3"/>
  <c r="L41" i="3" l="1"/>
  <c r="L23" i="3" l="1"/>
  <c r="M16" i="3" l="1"/>
  <c r="L16" i="3"/>
  <c r="L58" i="3" l="1"/>
  <c r="K58" i="3" l="1"/>
  <c r="M58" i="3"/>
  <c r="J59" i="3"/>
  <c r="L50" i="3" l="1"/>
  <c r="M48" i="3"/>
  <c r="L48" i="3"/>
  <c r="M50" i="3"/>
  <c r="K50" i="3"/>
  <c r="K48" i="3"/>
  <c r="L31" i="3"/>
  <c r="M31" i="3"/>
  <c r="K31" i="3"/>
  <c r="K14" i="3"/>
  <c r="M14" i="3"/>
  <c r="J65" i="3" l="1"/>
  <c r="J61" i="3"/>
  <c r="J62" i="3"/>
  <c r="I63" i="3"/>
  <c r="J63" i="3" s="1"/>
  <c r="J64" i="3"/>
  <c r="L72" i="3"/>
  <c r="M72" i="3"/>
  <c r="L70" i="3"/>
  <c r="M70" i="3"/>
  <c r="L68" i="3"/>
  <c r="M68" i="3"/>
  <c r="L57" i="3"/>
  <c r="M57" i="3"/>
  <c r="M41" i="3"/>
  <c r="L38" i="3"/>
  <c r="M38" i="3"/>
  <c r="L13" i="3"/>
  <c r="M23" i="3"/>
  <c r="M67" i="3" l="1"/>
  <c r="L67" i="3"/>
  <c r="K38" i="3" l="1"/>
  <c r="K37" i="3" s="1"/>
  <c r="K34" i="3"/>
  <c r="K13" i="3" s="1"/>
  <c r="K68" i="3" l="1"/>
  <c r="K72" i="3" l="1"/>
  <c r="K67" i="3" s="1"/>
  <c r="M13" i="3"/>
  <c r="M37" i="3" l="1"/>
  <c r="M12" i="3" s="1"/>
  <c r="L37" i="3"/>
  <c r="L12" i="3" s="1"/>
  <c r="K57" i="3"/>
</calcChain>
</file>

<file path=xl/sharedStrings.xml><?xml version="1.0" encoding="utf-8"?>
<sst xmlns="http://schemas.openxmlformats.org/spreadsheetml/2006/main" count="399" uniqueCount="123">
  <si>
    <t>План реализации</t>
  </si>
  <si>
    <t>Код   основного мероприятия</t>
  </si>
  <si>
    <t>Код направления расходов</t>
  </si>
  <si>
    <t>Исполнитель мероприятия</t>
  </si>
  <si>
    <t xml:space="preserve">Основное мероприятие / направление расходов / мероприятие </t>
  </si>
  <si>
    <t>Наименование показателя</t>
  </si>
  <si>
    <t>Ед. изм.</t>
  </si>
  <si>
    <t>Плановое значение</t>
  </si>
  <si>
    <t>Срок реализации</t>
  </si>
  <si>
    <t>х</t>
  </si>
  <si>
    <t>Сумма финансового обеспечения по годам реализации,          
 тыс. руб.</t>
  </si>
  <si>
    <t>01</t>
  </si>
  <si>
    <t>ПРИЛОЖЕНИЕ</t>
  </si>
  <si>
    <t>КМИиЗР</t>
  </si>
  <si>
    <t>Реализация полномочий собственника в отношении жилых помещений</t>
  </si>
  <si>
    <t>кв.м</t>
  </si>
  <si>
    <t>Оказание услуг правового и технического характера при оформлении выморочного имущества (жилого фонда) и иных гражданско-правовых сделок</t>
  </si>
  <si>
    <t>Мероприятия в целях распоряжения и управления муниципальным имуществом</t>
  </si>
  <si>
    <t>Количество объектов, по которым оформлены документы</t>
  </si>
  <si>
    <t>единиц</t>
  </si>
  <si>
    <t>Подготовка технической документации для осуществления государственного кадастрового учета объектов жилищного фонда (постановка на  учет, снятие с учета, внесение изменений)</t>
  </si>
  <si>
    <t>Подготовка отчетов  об определении рыночной стоимости жилых  помещений,  находящихся в муниципальной собственности или поступающих в муниципальную собственность городского округа «Город Калининград»</t>
  </si>
  <si>
    <t>Подготовка технических заключений о техническом состоянии основных конструкций и элементов жилых домов, жилых помещений, находящихся в муниципальной собственности</t>
  </si>
  <si>
    <t>Количество карточек и бланков</t>
  </si>
  <si>
    <t>Количество технических планов</t>
  </si>
  <si>
    <t>Количество отчетов</t>
  </si>
  <si>
    <t>02</t>
  </si>
  <si>
    <t>03</t>
  </si>
  <si>
    <t>04</t>
  </si>
  <si>
    <t>Проведение экспертизы результатов, предусмотренных контрактом на выполнение работ, оказание услуг для муниципальных нужд</t>
  </si>
  <si>
    <t>Количество экспертиз</t>
  </si>
  <si>
    <t>Капитальный ремонт общего имущества в коммунальных квартирах и домах долевой собственности на условиях софинансирования собственниками помещений</t>
  </si>
  <si>
    <t>Количество объектов</t>
  </si>
  <si>
    <t xml:space="preserve">Текущий ремонт и содержание зданий (помещений) </t>
  </si>
  <si>
    <t>Осуществление взносов в рамках региональной системы капитального ремонта многоквартирных домов (жил. помещ.)</t>
  </si>
  <si>
    <t>Площадь муниципального жилищного фонда многоквартирных домов</t>
  </si>
  <si>
    <t>Обеспечение соответствия муниципального жилищного фонда требованиям энергоэффективности, безопасности и санитарным нормам</t>
  </si>
  <si>
    <t>Обеспечение сохранности и поддержание надлежащего эксплуатационного состояния жилых помещений муниципального жилищного фонда</t>
  </si>
  <si>
    <t>Площадь помещений</t>
  </si>
  <si>
    <t>Количество помещений муниципального жилищного фонда, приведенных в соответствие требованиям энергоэффективности, безопасности и санитарным нормам</t>
  </si>
  <si>
    <t>Количество муниципальных жилых помещений</t>
  </si>
  <si>
    <t>Реализация полномочий собственника в отношении нежилых помещений</t>
  </si>
  <si>
    <t>Количество нежилых помещений, находящихся в муниципальной собственности</t>
  </si>
  <si>
    <t>Изготовление технической документации для муниципальных нужд</t>
  </si>
  <si>
    <t>Количество обследованных объектов</t>
  </si>
  <si>
    <t>Получение отчетов о рыночной стоимости объектов оценки для муниципальных нужд в соответствии с 135-ФЗ «Об оценочной деятельности в Российской Федерации»</t>
  </si>
  <si>
    <t>Количество полученных отчетов</t>
  </si>
  <si>
    <t>Проведение экспертиз для муниципальных нужд</t>
  </si>
  <si>
    <t>Количество объектов, по которым получено экспертное заключение</t>
  </si>
  <si>
    <t>Консервация муниципальных зданий и сопутствующие мероприятия по содержанию неиспользуемых объектов муниципальной собственности</t>
  </si>
  <si>
    <t>Количество зданий, подлежащих консервации</t>
  </si>
  <si>
    <t>Осуществление взносов в рамках региональной системы капитального ремонта многоквартирных домов (нежил. помещ.)</t>
  </si>
  <si>
    <t>Введение земельных участков в гражданский оборот</t>
  </si>
  <si>
    <t>Количество земельных участков городского округа "Город Калининград"</t>
  </si>
  <si>
    <t>Количество земельных участков</t>
  </si>
  <si>
    <t>Количество  межевых планов</t>
  </si>
  <si>
    <t>Количество  схем</t>
  </si>
  <si>
    <t>Проведение экспертизы результатов оказания услуг по оценочной деятельности</t>
  </si>
  <si>
    <t>Установление охранных зон объектов газоснабжения</t>
  </si>
  <si>
    <t>Протяженность охранных зон</t>
  </si>
  <si>
    <t>км</t>
  </si>
  <si>
    <t>Выполнение кадастровых работ  по уточнению местоположения границ земельных участков</t>
  </si>
  <si>
    <t>Оценка рыночной стоимости земельных участков, права на заключение договоров аренды, права на заключение договоров об освоении территории в целях строительства и эксплуатации наемного дома коммерческого использования, права на заключение договоров об освоении территории в целях строительства и эксплуатации наемного дома социального использования, размера возмещения при проведении работ по изъятию земельных участков (частей) для муниципальных нужд</t>
  </si>
  <si>
    <t>Осуществление муниципального земельного контроля</t>
  </si>
  <si>
    <t>Демонтаж самовольно возведенных некапитальных объектов, сооружений</t>
  </si>
  <si>
    <t>КМК</t>
  </si>
  <si>
    <t>Выполнение работ по демонтажу (сносу) самовольно возведенных некапитальных строений, сооружений и сопутствующие мероприятия по подготовке документации по определению объема работ</t>
  </si>
  <si>
    <t>Демонтаж самовольных построек капитального характера</t>
  </si>
  <si>
    <t>Снос муниципальных зданий, строений, сооружений и сопутствующие мероприятия по подготовке документации к сносу объектов муниципальной собственности</t>
  </si>
  <si>
    <t>Площадь жилых помещений, находящихся в муниципальной собственности</t>
  </si>
  <si>
    <t>Площадь муниципального фонда многоквартирных домов (нежилые помещения)</t>
  </si>
  <si>
    <t>Исполнение обязанности собственника муниципальных помещений в многоквартирном доме по внесению платы за жилое помещение и коммунальные услуги</t>
  </si>
  <si>
    <t>Количество снесенных объектов</t>
  </si>
  <si>
    <t>Подготовка межевых планов земельных участков по утвержденным проектам планировки с проектами межевания, на основании утвержденных схем расположения земельных участков на кадастровом плане территории</t>
  </si>
  <si>
    <t>Подготовка схем расположения земельных участков на кадастровом плане территории, схем границ испрашиваемых к использованию земель, описаний местоположения границ сервитутов</t>
  </si>
  <si>
    <t>Изготовление бланков, журналов, печатей, штампов  с целью регистрации и снятия граждан с регистрационного учета по месту жительства и месту пребывания, информационных табличек о сроках и порядке  расселения аварийных домов</t>
  </si>
  <si>
    <t>Мероприятия в целях распоряжения и управления земельными участками, расположенными на территории городского округа</t>
  </si>
  <si>
    <t>Снос объектов муниципального недвижимого имущества</t>
  </si>
  <si>
    <t>Проведение кадастровых работ в целях реализации законодательства о "гаражной амнистии" в существующих гаражных обществах, расположенных на территории городского округа "Город Калининград"</t>
  </si>
  <si>
    <t>КГХиС</t>
  </si>
  <si>
    <t>изготовление технической, технико-экономической, проектной
документации для муниципальных нужд</t>
  </si>
  <si>
    <t>Содержание объектов газоснабжения</t>
  </si>
  <si>
    <t>1</t>
  </si>
  <si>
    <t>Привлечение сторонних организаций в целях осуществления муниципального контроля</t>
  </si>
  <si>
    <t>Содержание муниципальных помещений</t>
  </si>
  <si>
    <t>Коммунальные услуги в  муниципальных помещениях</t>
  </si>
  <si>
    <t>ИТОГО</t>
  </si>
  <si>
    <t xml:space="preserve">муниципальной программы «Обеспечение эффективного использования муниципального имущества и земельных ресурсов городского округа «Город Калининград» на 2023 год </t>
  </si>
  <si>
    <t xml:space="preserve">11 268,84 </t>
  </si>
  <si>
    <t>с 2023 года - КМИиЗР (МКУ)</t>
  </si>
  <si>
    <t>уменьшена на 4 миллиона сумма на взносы на капремонт в связи с активным выбытием квартир из муниципальной собственности (граждане активно приватизируют в этом году квартиры)</t>
  </si>
  <si>
    <t>инвентаризация и постановка на учет дорог и мостов</t>
  </si>
  <si>
    <t>примечание</t>
  </si>
  <si>
    <t>Показатель выполнения основного мероприятия/направления расходов/мероприятия</t>
  </si>
  <si>
    <t>АГО</t>
  </si>
  <si>
    <t>Проведение  судебной экспертизы</t>
  </si>
  <si>
    <t>66</t>
  </si>
  <si>
    <t>Резервные фонды</t>
  </si>
  <si>
    <t>количество объектов</t>
  </si>
  <si>
    <t>0</t>
  </si>
  <si>
    <t>Капитальный ремонт (ремонт) муниципальных помещений</t>
  </si>
  <si>
    <t>Капитальный ремонт общего имущества многоквартирного дома</t>
  </si>
  <si>
    <t>Капитальный ремонт (ремонт) нежилых помещений</t>
  </si>
  <si>
    <t>Приобретение объекта нидвижимого имущества в муниципальную собственность городского округа "Город Калининград" "Нежилое одноэтажное здание и земельный участок, расположенный по адресу : г. Калининград, ул. Ю. Гагарина, 103-103А"</t>
  </si>
  <si>
    <t>900</t>
  </si>
  <si>
    <t>Оказание услуг по обследованию территории, занятой озером Поплавок и прилегающей к нему территории общего пользования, включая гидрологическое обследование озера Поплавок</t>
  </si>
  <si>
    <t>15</t>
  </si>
  <si>
    <t>40</t>
  </si>
  <si>
    <t>200</t>
  </si>
  <si>
    <t>28</t>
  </si>
  <si>
    <t>Текущий ремонт</t>
  </si>
  <si>
    <t>Мероприятия по поддержанию  надлежащего  эксплуатационного состояния муниципальных жилых помещений. (аварийное вскрытие, дератизация, вывоз мусора).</t>
  </si>
  <si>
    <t xml:space="preserve">Технологическое обслуживание, заключение договоров на ТО по свободным муниципальным помещениям с автономным отплением. </t>
  </si>
  <si>
    <t>30</t>
  </si>
  <si>
    <t>96</t>
  </si>
  <si>
    <t>25</t>
  </si>
  <si>
    <t>60</t>
  </si>
  <si>
    <t>20</t>
  </si>
  <si>
    <t>7</t>
  </si>
  <si>
    <t>2</t>
  </si>
  <si>
    <t>164</t>
  </si>
  <si>
    <t>Обеспечение соответствия муниципального жилищного фонда требованиям энергоэффективности, безопасности и санитарным нормам (Каптальный ремонт МКД по ул. Лесопильная (крыша) и ул. Артиллерийская, д.36-38)</t>
  </si>
  <si>
    <t>к приказу от "_____"_________2024г. № П-КМИ-_________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</si>
</sst>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1" xfId="0" applyBorder="1"/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Continuous" vertical="center" wrapText="1"/>
    </xf>
    <xf numFmtId="49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 shrinkToFi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tabSelected="1" topLeftCell="A65" zoomScale="70" zoomScaleNormal="70" zoomScaleSheetLayoutView="80" workbookViewId="0">
      <selection activeCell="G78" sqref="G78"/>
    </sheetView>
  </sheetViews>
  <sheetFormatPr defaultColWidth="8.85546875" defaultRowHeight="15.75" x14ac:dyDescent="0.25"/>
  <cols>
    <col min="1" max="1" width="15.140625" style="5" customWidth="1"/>
    <col min="2" max="3" width="23.140625" style="6" customWidth="1"/>
    <col min="4" max="4" width="46.7109375" style="7" customWidth="1"/>
    <col min="5" max="5" width="28.5703125" style="7" customWidth="1"/>
    <col min="6" max="6" width="11.140625" style="7" customWidth="1"/>
    <col min="7" max="7" width="13.140625" style="6" bestFit="1" customWidth="1"/>
    <col min="8" max="8" width="20.28515625" style="7" customWidth="1"/>
    <col min="9" max="10" width="20.28515625" style="28" customWidth="1"/>
    <col min="11" max="11" width="20.28515625" style="9" customWidth="1"/>
    <col min="12" max="13" width="20.28515625" style="29" customWidth="1"/>
    <col min="14" max="14" width="24.7109375" style="7" customWidth="1"/>
    <col min="15" max="16384" width="8.85546875" style="7"/>
  </cols>
  <sheetData>
    <row r="1" spans="1:14" x14ac:dyDescent="0.25">
      <c r="E1" s="88" t="s">
        <v>12</v>
      </c>
      <c r="F1" s="89"/>
      <c r="G1" s="89"/>
      <c r="H1" s="89"/>
      <c r="I1" s="89"/>
      <c r="J1" s="89"/>
      <c r="K1" s="89"/>
    </row>
    <row r="2" spans="1:14" ht="15.75" customHeight="1" x14ac:dyDescent="0.25">
      <c r="E2" s="88" t="s">
        <v>122</v>
      </c>
      <c r="F2" s="89"/>
      <c r="G2" s="89"/>
      <c r="H2" s="89"/>
      <c r="I2" s="89"/>
      <c r="J2" s="89"/>
      <c r="K2" s="89"/>
    </row>
    <row r="3" spans="1:14" x14ac:dyDescent="0.25">
      <c r="E3" s="88"/>
      <c r="F3" s="89"/>
      <c r="G3" s="89"/>
      <c r="H3" s="89"/>
      <c r="I3" s="89"/>
      <c r="J3" s="89"/>
      <c r="K3" s="89"/>
    </row>
    <row r="4" spans="1:14" ht="37.5" customHeight="1" x14ac:dyDescent="0.25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4" ht="36.75" customHeight="1" x14ac:dyDescent="0.25">
      <c r="A5" s="91" t="s">
        <v>87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4" ht="18.75" x14ac:dyDescent="0.25">
      <c r="A6" s="8"/>
      <c r="B6" s="9"/>
      <c r="C6" s="9"/>
      <c r="D6" s="10"/>
      <c r="E6" s="10"/>
      <c r="F6" s="10"/>
      <c r="G6" s="9"/>
      <c r="H6" s="10"/>
      <c r="I6" s="27"/>
      <c r="J6" s="27"/>
    </row>
    <row r="8" spans="1:14" ht="75" customHeight="1" x14ac:dyDescent="0.25">
      <c r="A8" s="84" t="s">
        <v>1</v>
      </c>
      <c r="B8" s="80" t="s">
        <v>2</v>
      </c>
      <c r="C8" s="85" t="s">
        <v>3</v>
      </c>
      <c r="D8" s="80" t="s">
        <v>4</v>
      </c>
      <c r="E8" s="81" t="s">
        <v>93</v>
      </c>
      <c r="F8" s="82"/>
      <c r="G8" s="82"/>
      <c r="H8" s="82"/>
      <c r="I8" s="82"/>
      <c r="J8" s="83"/>
      <c r="K8" s="81" t="s">
        <v>10</v>
      </c>
      <c r="L8" s="82"/>
      <c r="M8" s="83"/>
    </row>
    <row r="9" spans="1:14" x14ac:dyDescent="0.25">
      <c r="A9" s="84"/>
      <c r="B9" s="80"/>
      <c r="C9" s="86"/>
      <c r="D9" s="80"/>
      <c r="E9" s="80" t="s">
        <v>5</v>
      </c>
      <c r="F9" s="80" t="s">
        <v>6</v>
      </c>
      <c r="G9" s="80">
        <v>2023</v>
      </c>
      <c r="H9" s="80"/>
      <c r="I9" s="92">
        <v>2024</v>
      </c>
      <c r="J9" s="92">
        <v>2025</v>
      </c>
      <c r="K9" s="85">
        <v>2023</v>
      </c>
      <c r="L9" s="92">
        <v>2024</v>
      </c>
      <c r="M9" s="92">
        <v>2025</v>
      </c>
    </row>
    <row r="10" spans="1:14" ht="47.45" customHeight="1" x14ac:dyDescent="0.25">
      <c r="A10" s="84"/>
      <c r="B10" s="80"/>
      <c r="C10" s="87"/>
      <c r="D10" s="80"/>
      <c r="E10" s="80"/>
      <c r="F10" s="80"/>
      <c r="G10" s="11" t="s">
        <v>7</v>
      </c>
      <c r="H10" s="11" t="s">
        <v>8</v>
      </c>
      <c r="I10" s="93"/>
      <c r="J10" s="93"/>
      <c r="K10" s="87"/>
      <c r="L10" s="93"/>
      <c r="M10" s="93"/>
    </row>
    <row r="11" spans="1:14" x14ac:dyDescent="0.25">
      <c r="A11" s="12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2">
        <v>9</v>
      </c>
      <c r="J11" s="12">
        <v>10</v>
      </c>
      <c r="K11" s="11">
        <v>11</v>
      </c>
      <c r="L11" s="14">
        <v>12</v>
      </c>
      <c r="M11" s="14">
        <v>13</v>
      </c>
    </row>
    <row r="12" spans="1:14" x14ac:dyDescent="0.25">
      <c r="A12" s="12" t="s">
        <v>9</v>
      </c>
      <c r="B12" s="13" t="s">
        <v>9</v>
      </c>
      <c r="C12" s="13" t="s">
        <v>9</v>
      </c>
      <c r="D12" s="13" t="s">
        <v>86</v>
      </c>
      <c r="E12" s="13"/>
      <c r="F12" s="13"/>
      <c r="G12" s="13"/>
      <c r="H12" s="13"/>
      <c r="I12" s="12"/>
      <c r="J12" s="12"/>
      <c r="K12" s="16">
        <f>K13+K37+K57+K67</f>
        <v>138077.65</v>
      </c>
      <c r="L12" s="16">
        <f>L13+L37+L57+L67</f>
        <v>137705.65</v>
      </c>
      <c r="M12" s="16">
        <f>M13+M37+M57+M67</f>
        <v>107817.73000000001</v>
      </c>
    </row>
    <row r="13" spans="1:14" ht="65.25" customHeight="1" x14ac:dyDescent="0.25">
      <c r="A13" s="30" t="s">
        <v>11</v>
      </c>
      <c r="B13" s="31" t="s">
        <v>9</v>
      </c>
      <c r="C13" s="31" t="s">
        <v>9</v>
      </c>
      <c r="D13" s="32" t="s">
        <v>14</v>
      </c>
      <c r="E13" s="31" t="s">
        <v>69</v>
      </c>
      <c r="F13" s="31" t="s">
        <v>15</v>
      </c>
      <c r="G13" s="33">
        <v>345307</v>
      </c>
      <c r="H13" s="34" t="s">
        <v>9</v>
      </c>
      <c r="I13" s="33">
        <v>345307</v>
      </c>
      <c r="J13" s="33">
        <v>345307</v>
      </c>
      <c r="K13" s="33">
        <f>K23+K31+K34+K16+K14</f>
        <v>87466.61</v>
      </c>
      <c r="L13" s="33">
        <f>L23+L31+L34+L16+L14</f>
        <v>110714.14</v>
      </c>
      <c r="M13" s="33">
        <f>M23+M31+M34+M16</f>
        <v>80476.22</v>
      </c>
      <c r="N13" s="79"/>
    </row>
    <row r="14" spans="1:14" ht="66.75" customHeight="1" x14ac:dyDescent="0.25">
      <c r="A14" s="35" t="s">
        <v>11</v>
      </c>
      <c r="B14" s="66">
        <v>11891</v>
      </c>
      <c r="C14" s="66" t="s">
        <v>9</v>
      </c>
      <c r="D14" s="67" t="s">
        <v>97</v>
      </c>
      <c r="E14" s="66" t="s">
        <v>69</v>
      </c>
      <c r="F14" s="66" t="s">
        <v>15</v>
      </c>
      <c r="G14" s="68">
        <v>345307</v>
      </c>
      <c r="H14" s="69" t="s">
        <v>9</v>
      </c>
      <c r="I14" s="68">
        <v>345307</v>
      </c>
      <c r="J14" s="68">
        <v>345307</v>
      </c>
      <c r="K14" s="68">
        <f>K15</f>
        <v>8507.8799999999992</v>
      </c>
      <c r="L14" s="68">
        <v>30237.919999999998</v>
      </c>
      <c r="M14" s="68">
        <f>M15</f>
        <v>0</v>
      </c>
    </row>
    <row r="15" spans="1:14" ht="94.5" x14ac:dyDescent="0.25">
      <c r="A15" s="14" t="s">
        <v>11</v>
      </c>
      <c r="B15" s="11">
        <v>11891</v>
      </c>
      <c r="C15" s="11" t="s">
        <v>13</v>
      </c>
      <c r="D15" s="15" t="s">
        <v>121</v>
      </c>
      <c r="E15" s="11" t="s">
        <v>98</v>
      </c>
      <c r="F15" s="11" t="s">
        <v>15</v>
      </c>
      <c r="G15" s="19">
        <v>1</v>
      </c>
      <c r="H15" s="17" t="s">
        <v>9</v>
      </c>
      <c r="I15" s="52" t="s">
        <v>82</v>
      </c>
      <c r="J15" s="14" t="s">
        <v>99</v>
      </c>
      <c r="K15" s="16">
        <v>8507.8799999999992</v>
      </c>
      <c r="L15" s="16">
        <v>30237.919999999998</v>
      </c>
      <c r="M15" s="16">
        <v>0</v>
      </c>
    </row>
    <row r="16" spans="1:14" ht="66.75" customHeight="1" x14ac:dyDescent="0.25">
      <c r="A16" s="35" t="s">
        <v>11</v>
      </c>
      <c r="B16" s="36">
        <v>95111</v>
      </c>
      <c r="C16" s="36" t="s">
        <v>9</v>
      </c>
      <c r="D16" s="37" t="s">
        <v>84</v>
      </c>
      <c r="E16" s="36" t="s">
        <v>69</v>
      </c>
      <c r="F16" s="36" t="s">
        <v>15</v>
      </c>
      <c r="G16" s="38">
        <v>345307</v>
      </c>
      <c r="H16" s="39" t="s">
        <v>9</v>
      </c>
      <c r="I16" s="38">
        <v>345307</v>
      </c>
      <c r="J16" s="38">
        <v>345307</v>
      </c>
      <c r="K16" s="38">
        <f>SUM(K17:K22)</f>
        <v>12012.52</v>
      </c>
      <c r="L16" s="38">
        <f>SUM(L17:L22)</f>
        <v>10976.1</v>
      </c>
      <c r="M16" s="38">
        <f>SUM(M17:M22)</f>
        <v>10976.1</v>
      </c>
    </row>
    <row r="17" spans="1:13" ht="63" x14ac:dyDescent="0.25">
      <c r="A17" s="52" t="s">
        <v>11</v>
      </c>
      <c r="B17" s="4">
        <v>95111</v>
      </c>
      <c r="C17" s="4" t="s">
        <v>13</v>
      </c>
      <c r="D17" s="54" t="s">
        <v>84</v>
      </c>
      <c r="E17" s="4" t="s">
        <v>69</v>
      </c>
      <c r="F17" s="4" t="s">
        <v>15</v>
      </c>
      <c r="G17" s="53">
        <v>345307</v>
      </c>
      <c r="H17" s="55">
        <v>45261</v>
      </c>
      <c r="I17" s="53">
        <v>345307</v>
      </c>
      <c r="J17" s="53">
        <v>345307</v>
      </c>
      <c r="K17" s="59">
        <v>3387</v>
      </c>
      <c r="L17" s="53">
        <v>5576.1</v>
      </c>
      <c r="M17" s="53">
        <v>5576.1</v>
      </c>
    </row>
    <row r="18" spans="1:13" ht="63" x14ac:dyDescent="0.25">
      <c r="A18" s="56" t="s">
        <v>11</v>
      </c>
      <c r="B18" s="57">
        <v>95111</v>
      </c>
      <c r="C18" s="57" t="s">
        <v>13</v>
      </c>
      <c r="D18" s="58" t="s">
        <v>110</v>
      </c>
      <c r="E18" s="57" t="s">
        <v>69</v>
      </c>
      <c r="F18" s="57" t="s">
        <v>15</v>
      </c>
      <c r="G18" s="59">
        <v>345307</v>
      </c>
      <c r="H18" s="60">
        <v>45261</v>
      </c>
      <c r="I18" s="53">
        <v>0</v>
      </c>
      <c r="J18" s="53">
        <v>0</v>
      </c>
      <c r="K18" s="59">
        <v>528.01</v>
      </c>
      <c r="L18" s="53">
        <v>0</v>
      </c>
      <c r="M18" s="53">
        <v>0</v>
      </c>
    </row>
    <row r="19" spans="1:13" ht="78.75" x14ac:dyDescent="0.25">
      <c r="A19" s="56" t="s">
        <v>11</v>
      </c>
      <c r="B19" s="57">
        <v>95111</v>
      </c>
      <c r="C19" s="57" t="s">
        <v>13</v>
      </c>
      <c r="D19" s="58" t="s">
        <v>111</v>
      </c>
      <c r="E19" s="57" t="s">
        <v>69</v>
      </c>
      <c r="F19" s="57" t="s">
        <v>15</v>
      </c>
      <c r="G19" s="59">
        <v>345307</v>
      </c>
      <c r="H19" s="60">
        <v>45261</v>
      </c>
      <c r="I19" s="53">
        <v>0</v>
      </c>
      <c r="J19" s="53">
        <v>0</v>
      </c>
      <c r="K19" s="59">
        <v>834.65</v>
      </c>
      <c r="L19" s="53">
        <v>0</v>
      </c>
      <c r="M19" s="53">
        <v>0</v>
      </c>
    </row>
    <row r="20" spans="1:13" ht="63" x14ac:dyDescent="0.25">
      <c r="A20" s="56" t="s">
        <v>11</v>
      </c>
      <c r="B20" s="57">
        <v>95111</v>
      </c>
      <c r="C20" s="57" t="s">
        <v>13</v>
      </c>
      <c r="D20" s="58" t="s">
        <v>112</v>
      </c>
      <c r="E20" s="57" t="s">
        <v>69</v>
      </c>
      <c r="F20" s="57" t="s">
        <v>15</v>
      </c>
      <c r="G20" s="59">
        <v>345307</v>
      </c>
      <c r="H20" s="60">
        <v>45261</v>
      </c>
      <c r="I20" s="53">
        <v>0</v>
      </c>
      <c r="J20" s="53">
        <v>0</v>
      </c>
      <c r="K20" s="59">
        <v>141.16</v>
      </c>
      <c r="L20" s="53">
        <v>0</v>
      </c>
      <c r="M20" s="53">
        <v>0</v>
      </c>
    </row>
    <row r="21" spans="1:13" ht="63" x14ac:dyDescent="0.25">
      <c r="A21" s="14" t="s">
        <v>11</v>
      </c>
      <c r="B21" s="11">
        <v>95111</v>
      </c>
      <c r="C21" s="11" t="s">
        <v>13</v>
      </c>
      <c r="D21" s="15" t="s">
        <v>85</v>
      </c>
      <c r="E21" s="11" t="s">
        <v>69</v>
      </c>
      <c r="F21" s="11" t="s">
        <v>15</v>
      </c>
      <c r="G21" s="16">
        <v>345307</v>
      </c>
      <c r="H21" s="17">
        <v>45261</v>
      </c>
      <c r="I21" s="53">
        <v>345307</v>
      </c>
      <c r="J21" s="53">
        <v>345307</v>
      </c>
      <c r="K21" s="78">
        <v>5294</v>
      </c>
      <c r="L21" s="16">
        <v>5400</v>
      </c>
      <c r="M21" s="16">
        <v>5400</v>
      </c>
    </row>
    <row r="22" spans="1:13" ht="73.5" customHeight="1" x14ac:dyDescent="0.25">
      <c r="A22" s="14" t="s">
        <v>11</v>
      </c>
      <c r="B22" s="11">
        <v>95111</v>
      </c>
      <c r="C22" s="11" t="s">
        <v>94</v>
      </c>
      <c r="D22" s="15" t="s">
        <v>84</v>
      </c>
      <c r="E22" s="11" t="s">
        <v>69</v>
      </c>
      <c r="F22" s="11" t="s">
        <v>15</v>
      </c>
      <c r="G22" s="16">
        <v>345307</v>
      </c>
      <c r="H22" s="17">
        <v>45231</v>
      </c>
      <c r="I22" s="53">
        <v>0</v>
      </c>
      <c r="J22" s="53">
        <v>0</v>
      </c>
      <c r="K22" s="78">
        <v>1827.7</v>
      </c>
      <c r="L22" s="16">
        <v>0</v>
      </c>
      <c r="M22" s="16">
        <v>0</v>
      </c>
    </row>
    <row r="23" spans="1:13" ht="102" customHeight="1" x14ac:dyDescent="0.25">
      <c r="A23" s="35" t="s">
        <v>11</v>
      </c>
      <c r="B23" s="36">
        <v>95112</v>
      </c>
      <c r="C23" s="36" t="s">
        <v>9</v>
      </c>
      <c r="D23" s="37" t="s">
        <v>17</v>
      </c>
      <c r="E23" s="36" t="s">
        <v>69</v>
      </c>
      <c r="F23" s="36" t="s">
        <v>15</v>
      </c>
      <c r="G23" s="38">
        <v>345307</v>
      </c>
      <c r="H23" s="39" t="s">
        <v>9</v>
      </c>
      <c r="I23" s="38">
        <v>345307</v>
      </c>
      <c r="J23" s="38">
        <v>345307</v>
      </c>
      <c r="K23" s="38">
        <f>SUM(K24:K30)</f>
        <v>1406.6799999999998</v>
      </c>
      <c r="L23" s="38">
        <f>L24+L25+L26+L27+L28+L29</f>
        <v>1845</v>
      </c>
      <c r="M23" s="38">
        <f t="shared" ref="M23" si="0">M24+M25+M26+M27+M28+M29</f>
        <v>1845</v>
      </c>
    </row>
    <row r="24" spans="1:13" ht="85.5" customHeight="1" x14ac:dyDescent="0.25">
      <c r="A24" s="14" t="s">
        <v>11</v>
      </c>
      <c r="B24" s="11">
        <v>95112</v>
      </c>
      <c r="C24" s="11" t="s">
        <v>13</v>
      </c>
      <c r="D24" s="15" t="s">
        <v>16</v>
      </c>
      <c r="E24" s="2" t="s">
        <v>18</v>
      </c>
      <c r="F24" s="11" t="s">
        <v>19</v>
      </c>
      <c r="G24" s="19">
        <v>15</v>
      </c>
      <c r="H24" s="17">
        <v>45261</v>
      </c>
      <c r="I24" s="52" t="s">
        <v>115</v>
      </c>
      <c r="J24" s="52" t="s">
        <v>115</v>
      </c>
      <c r="K24" s="16">
        <v>62.5</v>
      </c>
      <c r="L24" s="53">
        <v>75</v>
      </c>
      <c r="M24" s="53">
        <v>75</v>
      </c>
    </row>
    <row r="25" spans="1:13" ht="94.5" x14ac:dyDescent="0.25">
      <c r="A25" s="14" t="s">
        <v>11</v>
      </c>
      <c r="B25" s="11">
        <v>95112</v>
      </c>
      <c r="C25" s="11" t="s">
        <v>13</v>
      </c>
      <c r="D25" s="64" t="s">
        <v>75</v>
      </c>
      <c r="E25" s="2" t="s">
        <v>23</v>
      </c>
      <c r="F25" s="11" t="s">
        <v>19</v>
      </c>
      <c r="G25" s="3">
        <v>25</v>
      </c>
      <c r="H25" s="17">
        <v>45261</v>
      </c>
      <c r="I25" s="52">
        <v>4000</v>
      </c>
      <c r="J25" s="52">
        <v>4000</v>
      </c>
      <c r="K25" s="16">
        <v>29</v>
      </c>
      <c r="L25" s="53">
        <v>20</v>
      </c>
      <c r="M25" s="53">
        <v>20</v>
      </c>
    </row>
    <row r="26" spans="1:13" ht="84.75" customHeight="1" x14ac:dyDescent="0.25">
      <c r="A26" s="14" t="s">
        <v>11</v>
      </c>
      <c r="B26" s="11">
        <v>95112</v>
      </c>
      <c r="C26" s="11" t="s">
        <v>13</v>
      </c>
      <c r="D26" s="64" t="s">
        <v>20</v>
      </c>
      <c r="E26" s="2" t="s">
        <v>24</v>
      </c>
      <c r="F26" s="11" t="s">
        <v>19</v>
      </c>
      <c r="G26" s="3">
        <v>61</v>
      </c>
      <c r="H26" s="17">
        <v>45261</v>
      </c>
      <c r="I26" s="52" t="s">
        <v>116</v>
      </c>
      <c r="J26" s="52" t="s">
        <v>116</v>
      </c>
      <c r="K26" s="16">
        <v>132</v>
      </c>
      <c r="L26" s="53">
        <v>480</v>
      </c>
      <c r="M26" s="53">
        <v>480</v>
      </c>
    </row>
    <row r="27" spans="1:13" ht="94.5" x14ac:dyDescent="0.25">
      <c r="A27" s="14" t="s">
        <v>11</v>
      </c>
      <c r="B27" s="11">
        <v>95112</v>
      </c>
      <c r="C27" s="11" t="s">
        <v>13</v>
      </c>
      <c r="D27" s="64" t="s">
        <v>21</v>
      </c>
      <c r="E27" s="2" t="s">
        <v>25</v>
      </c>
      <c r="F27" s="11" t="s">
        <v>19</v>
      </c>
      <c r="G27" s="3">
        <v>280</v>
      </c>
      <c r="H27" s="17">
        <v>45261</v>
      </c>
      <c r="I27" s="52" t="s">
        <v>114</v>
      </c>
      <c r="J27" s="52" t="s">
        <v>114</v>
      </c>
      <c r="K27" s="16">
        <v>649.17999999999995</v>
      </c>
      <c r="L27" s="53">
        <v>770</v>
      </c>
      <c r="M27" s="53">
        <v>770</v>
      </c>
    </row>
    <row r="28" spans="1:13" ht="78.75" x14ac:dyDescent="0.25">
      <c r="A28" s="14" t="s">
        <v>11</v>
      </c>
      <c r="B28" s="11">
        <v>95112</v>
      </c>
      <c r="C28" s="11" t="s">
        <v>13</v>
      </c>
      <c r="D28" s="64" t="s">
        <v>22</v>
      </c>
      <c r="E28" s="2" t="s">
        <v>25</v>
      </c>
      <c r="F28" s="11" t="s">
        <v>19</v>
      </c>
      <c r="G28" s="3">
        <v>38</v>
      </c>
      <c r="H28" s="17">
        <v>45261</v>
      </c>
      <c r="I28" s="52" t="s">
        <v>113</v>
      </c>
      <c r="J28" s="52" t="s">
        <v>113</v>
      </c>
      <c r="K28" s="16">
        <v>460</v>
      </c>
      <c r="L28" s="53">
        <v>300</v>
      </c>
      <c r="M28" s="53">
        <v>300</v>
      </c>
    </row>
    <row r="29" spans="1:13" ht="71.25" customHeight="1" x14ac:dyDescent="0.25">
      <c r="A29" s="14" t="s">
        <v>11</v>
      </c>
      <c r="B29" s="11">
        <v>95112</v>
      </c>
      <c r="C29" s="11" t="s">
        <v>13</v>
      </c>
      <c r="D29" s="15" t="s">
        <v>29</v>
      </c>
      <c r="E29" s="2" t="s">
        <v>30</v>
      </c>
      <c r="F29" s="3" t="s">
        <v>19</v>
      </c>
      <c r="G29" s="11">
        <v>0</v>
      </c>
      <c r="H29" s="17">
        <v>45261</v>
      </c>
      <c r="I29" s="52" t="s">
        <v>117</v>
      </c>
      <c r="J29" s="52" t="s">
        <v>117</v>
      </c>
      <c r="K29" s="53">
        <v>0</v>
      </c>
      <c r="L29" s="53">
        <v>200</v>
      </c>
      <c r="M29" s="53">
        <v>200</v>
      </c>
    </row>
    <row r="30" spans="1:13" ht="32.25" customHeight="1" x14ac:dyDescent="0.25">
      <c r="A30" s="14" t="s">
        <v>11</v>
      </c>
      <c r="B30" s="11">
        <v>95112</v>
      </c>
      <c r="C30" s="11" t="s">
        <v>94</v>
      </c>
      <c r="D30" s="15" t="s">
        <v>95</v>
      </c>
      <c r="E30" s="2" t="s">
        <v>30</v>
      </c>
      <c r="F30" s="3" t="s">
        <v>19</v>
      </c>
      <c r="G30" s="11">
        <v>2</v>
      </c>
      <c r="H30" s="17">
        <v>45261</v>
      </c>
      <c r="I30" s="14">
        <v>0</v>
      </c>
      <c r="J30" s="14">
        <v>0</v>
      </c>
      <c r="K30" s="16">
        <v>74</v>
      </c>
      <c r="L30" s="16">
        <v>0</v>
      </c>
      <c r="M30" s="16">
        <v>0</v>
      </c>
    </row>
    <row r="31" spans="1:13" ht="31.5" x14ac:dyDescent="0.25">
      <c r="A31" s="35" t="s">
        <v>11</v>
      </c>
      <c r="B31" s="36">
        <v>95121</v>
      </c>
      <c r="C31" s="36" t="s">
        <v>9</v>
      </c>
      <c r="D31" s="37" t="s">
        <v>100</v>
      </c>
      <c r="E31" s="40" t="s">
        <v>32</v>
      </c>
      <c r="F31" s="41" t="s">
        <v>19</v>
      </c>
      <c r="G31" s="35">
        <v>56</v>
      </c>
      <c r="H31" s="39">
        <v>45261</v>
      </c>
      <c r="I31" s="35">
        <v>56</v>
      </c>
      <c r="J31" s="35">
        <v>56</v>
      </c>
      <c r="K31" s="38">
        <f>K32+K33</f>
        <v>31834.41</v>
      </c>
      <c r="L31" s="38">
        <f>L32+L33</f>
        <v>36050</v>
      </c>
      <c r="M31" s="38">
        <f>M32+M33</f>
        <v>36050</v>
      </c>
    </row>
    <row r="32" spans="1:13" ht="82.5" customHeight="1" x14ac:dyDescent="0.25">
      <c r="A32" s="14" t="s">
        <v>11</v>
      </c>
      <c r="B32" s="11">
        <v>95121</v>
      </c>
      <c r="C32" s="11" t="s">
        <v>13</v>
      </c>
      <c r="D32" s="48" t="s">
        <v>31</v>
      </c>
      <c r="E32" s="2" t="s">
        <v>32</v>
      </c>
      <c r="F32" s="3" t="s">
        <v>19</v>
      </c>
      <c r="G32" s="11">
        <v>1</v>
      </c>
      <c r="H32" s="17">
        <v>45261</v>
      </c>
      <c r="I32" s="52">
        <v>1</v>
      </c>
      <c r="J32" s="52">
        <v>1</v>
      </c>
      <c r="K32" s="26">
        <v>50</v>
      </c>
      <c r="L32" s="16">
        <v>50</v>
      </c>
      <c r="M32" s="16">
        <v>50</v>
      </c>
    </row>
    <row r="33" spans="1:13" ht="126" x14ac:dyDescent="0.25">
      <c r="A33" s="14" t="s">
        <v>11</v>
      </c>
      <c r="B33" s="11">
        <v>95121</v>
      </c>
      <c r="C33" s="11" t="s">
        <v>13</v>
      </c>
      <c r="D33" s="49" t="s">
        <v>36</v>
      </c>
      <c r="E33" s="2" t="s">
        <v>39</v>
      </c>
      <c r="F33" s="3" t="s">
        <v>19</v>
      </c>
      <c r="G33" s="3">
        <v>125</v>
      </c>
      <c r="H33" s="17">
        <v>45261</v>
      </c>
      <c r="I33" s="52">
        <v>55</v>
      </c>
      <c r="J33" s="52">
        <v>55</v>
      </c>
      <c r="K33" s="16">
        <v>31784.41</v>
      </c>
      <c r="L33" s="16">
        <v>36000</v>
      </c>
      <c r="M33" s="16">
        <v>36000</v>
      </c>
    </row>
    <row r="34" spans="1:13" ht="66.75" customHeight="1" x14ac:dyDescent="0.25">
      <c r="A34" s="35" t="s">
        <v>11</v>
      </c>
      <c r="B34" s="36">
        <v>95131</v>
      </c>
      <c r="C34" s="36" t="s">
        <v>9</v>
      </c>
      <c r="D34" s="37" t="s">
        <v>101</v>
      </c>
      <c r="E34" s="36" t="s">
        <v>69</v>
      </c>
      <c r="F34" s="36" t="s">
        <v>15</v>
      </c>
      <c r="G34" s="38">
        <v>345307</v>
      </c>
      <c r="H34" s="39" t="s">
        <v>9</v>
      </c>
      <c r="I34" s="38">
        <v>345307</v>
      </c>
      <c r="J34" s="38">
        <v>345307</v>
      </c>
      <c r="K34" s="38">
        <f>K35+K36</f>
        <v>33705.119999999995</v>
      </c>
      <c r="L34" s="38">
        <f>L35+L36</f>
        <v>31605.119999999999</v>
      </c>
      <c r="M34" s="38">
        <f>M35+M36</f>
        <v>31605.119999999999</v>
      </c>
    </row>
    <row r="35" spans="1:13" ht="74.25" customHeight="1" x14ac:dyDescent="0.25">
      <c r="A35" s="14" t="s">
        <v>11</v>
      </c>
      <c r="B35" s="11">
        <v>95131</v>
      </c>
      <c r="C35" s="11" t="s">
        <v>13</v>
      </c>
      <c r="D35" s="48" t="s">
        <v>34</v>
      </c>
      <c r="E35" s="2" t="s">
        <v>35</v>
      </c>
      <c r="F35" s="3" t="s">
        <v>15</v>
      </c>
      <c r="G35" s="16">
        <v>345307</v>
      </c>
      <c r="H35" s="17">
        <v>45261</v>
      </c>
      <c r="I35" s="16">
        <v>345307</v>
      </c>
      <c r="J35" s="16">
        <v>345307</v>
      </c>
      <c r="K35" s="16">
        <v>29918.12</v>
      </c>
      <c r="L35" s="16">
        <v>29918.12</v>
      </c>
      <c r="M35" s="16">
        <v>29918.12</v>
      </c>
    </row>
    <row r="36" spans="1:13" ht="74.25" customHeight="1" x14ac:dyDescent="0.25">
      <c r="A36" s="14" t="s">
        <v>11</v>
      </c>
      <c r="B36" s="11">
        <v>95131</v>
      </c>
      <c r="C36" s="11" t="s">
        <v>13</v>
      </c>
      <c r="D36" s="49" t="s">
        <v>37</v>
      </c>
      <c r="E36" s="2" t="s">
        <v>40</v>
      </c>
      <c r="F36" s="3" t="s">
        <v>19</v>
      </c>
      <c r="G36" s="3">
        <v>3</v>
      </c>
      <c r="H36" s="17">
        <v>45261</v>
      </c>
      <c r="I36" s="14">
        <v>40</v>
      </c>
      <c r="J36" s="14">
        <v>40</v>
      </c>
      <c r="K36" s="16">
        <v>3787</v>
      </c>
      <c r="L36" s="16">
        <v>1687</v>
      </c>
      <c r="M36" s="16">
        <v>1687</v>
      </c>
    </row>
    <row r="37" spans="1:13" ht="63" x14ac:dyDescent="0.25">
      <c r="A37" s="30" t="s">
        <v>26</v>
      </c>
      <c r="B37" s="30" t="s">
        <v>9</v>
      </c>
      <c r="C37" s="31" t="s">
        <v>9</v>
      </c>
      <c r="D37" s="32" t="s">
        <v>41</v>
      </c>
      <c r="E37" s="31" t="s">
        <v>42</v>
      </c>
      <c r="F37" s="42" t="s">
        <v>19</v>
      </c>
      <c r="G37" s="42">
        <v>605</v>
      </c>
      <c r="H37" s="34" t="s">
        <v>9</v>
      </c>
      <c r="I37" s="73">
        <v>164</v>
      </c>
      <c r="J37" s="73">
        <v>164</v>
      </c>
      <c r="K37" s="33">
        <f>K41+K50+K38+K48+K53+K55</f>
        <v>33325.440000000002</v>
      </c>
      <c r="L37" s="33">
        <f>L41+L50+L55+L38</f>
        <v>18796.849999999999</v>
      </c>
      <c r="M37" s="33">
        <f>M41+M50+M55+M38</f>
        <v>18796.849999999999</v>
      </c>
    </row>
    <row r="38" spans="1:13" ht="69" customHeight="1" x14ac:dyDescent="0.25">
      <c r="A38" s="35" t="s">
        <v>26</v>
      </c>
      <c r="B38" s="36">
        <v>95111</v>
      </c>
      <c r="C38" s="36" t="s">
        <v>9</v>
      </c>
      <c r="D38" s="37" t="s">
        <v>84</v>
      </c>
      <c r="E38" s="36" t="s">
        <v>69</v>
      </c>
      <c r="F38" s="36" t="s">
        <v>15</v>
      </c>
      <c r="G38" s="74">
        <v>460.1</v>
      </c>
      <c r="H38" s="38" t="s">
        <v>9</v>
      </c>
      <c r="I38" s="38">
        <v>460.1</v>
      </c>
      <c r="J38" s="38">
        <v>460.1</v>
      </c>
      <c r="K38" s="38">
        <f>K39+K40</f>
        <v>2046.6399999999999</v>
      </c>
      <c r="L38" s="38">
        <f t="shared" ref="L38:M38" si="1">L39+L40</f>
        <v>2100</v>
      </c>
      <c r="M38" s="38">
        <f t="shared" si="1"/>
        <v>2100</v>
      </c>
    </row>
    <row r="39" spans="1:13" ht="62.25" customHeight="1" x14ac:dyDescent="0.25">
      <c r="A39" s="14" t="s">
        <v>26</v>
      </c>
      <c r="B39" s="11">
        <v>95111</v>
      </c>
      <c r="C39" s="11" t="s">
        <v>13</v>
      </c>
      <c r="D39" s="15" t="s">
        <v>84</v>
      </c>
      <c r="E39" s="11" t="s">
        <v>69</v>
      </c>
      <c r="F39" s="11" t="s">
        <v>15</v>
      </c>
      <c r="G39" s="16">
        <v>460.1</v>
      </c>
      <c r="H39" s="17">
        <v>45261</v>
      </c>
      <c r="I39" s="16">
        <v>460.1</v>
      </c>
      <c r="J39" s="16">
        <v>460.1</v>
      </c>
      <c r="K39" s="16">
        <v>1527.82</v>
      </c>
      <c r="L39" s="16">
        <v>1600</v>
      </c>
      <c r="M39" s="16">
        <v>1600</v>
      </c>
    </row>
    <row r="40" spans="1:13" ht="63" x14ac:dyDescent="0.25">
      <c r="A40" s="14" t="s">
        <v>26</v>
      </c>
      <c r="B40" s="11">
        <v>95111</v>
      </c>
      <c r="C40" s="11" t="s">
        <v>13</v>
      </c>
      <c r="D40" s="15" t="s">
        <v>85</v>
      </c>
      <c r="E40" s="11" t="s">
        <v>69</v>
      </c>
      <c r="F40" s="11" t="s">
        <v>15</v>
      </c>
      <c r="G40" s="16">
        <v>460.1</v>
      </c>
      <c r="H40" s="17">
        <v>45261</v>
      </c>
      <c r="I40" s="16">
        <v>460.1</v>
      </c>
      <c r="J40" s="16">
        <v>460.1</v>
      </c>
      <c r="K40" s="16">
        <v>518.82000000000005</v>
      </c>
      <c r="L40" s="16">
        <v>500</v>
      </c>
      <c r="M40" s="16">
        <v>500</v>
      </c>
    </row>
    <row r="41" spans="1:13" ht="63" x14ac:dyDescent="0.25">
      <c r="A41" s="35" t="s">
        <v>26</v>
      </c>
      <c r="B41" s="36">
        <v>95112</v>
      </c>
      <c r="C41" s="36" t="s">
        <v>9</v>
      </c>
      <c r="D41" s="37" t="s">
        <v>17</v>
      </c>
      <c r="E41" s="36" t="s">
        <v>42</v>
      </c>
      <c r="F41" s="41" t="s">
        <v>19</v>
      </c>
      <c r="G41" s="41">
        <v>605</v>
      </c>
      <c r="H41" s="39" t="s">
        <v>9</v>
      </c>
      <c r="I41" s="39" t="s">
        <v>120</v>
      </c>
      <c r="J41" s="39" t="s">
        <v>120</v>
      </c>
      <c r="K41" s="38">
        <v>14333.65</v>
      </c>
      <c r="L41" s="38">
        <f>L42+L43+L44+L45+L46+L47</f>
        <v>5342.35</v>
      </c>
      <c r="M41" s="38">
        <f t="shared" ref="M41" si="2">M42+M43+M44+M45+M46+M47</f>
        <v>5342.35</v>
      </c>
    </row>
    <row r="42" spans="1:13" ht="47.25" x14ac:dyDescent="0.25">
      <c r="A42" s="14" t="s">
        <v>26</v>
      </c>
      <c r="B42" s="11">
        <v>95112</v>
      </c>
      <c r="C42" s="11" t="s">
        <v>13</v>
      </c>
      <c r="D42" s="1" t="s">
        <v>80</v>
      </c>
      <c r="E42" s="2" t="s">
        <v>44</v>
      </c>
      <c r="F42" s="3" t="s">
        <v>19</v>
      </c>
      <c r="G42" s="3">
        <v>259</v>
      </c>
      <c r="H42" s="17">
        <v>45261</v>
      </c>
      <c r="I42" s="52">
        <v>20</v>
      </c>
      <c r="J42" s="52">
        <v>20</v>
      </c>
      <c r="K42" s="53">
        <v>1600</v>
      </c>
      <c r="L42" s="53">
        <v>1000</v>
      </c>
      <c r="M42" s="53">
        <v>1000</v>
      </c>
    </row>
    <row r="43" spans="1:13" ht="63" x14ac:dyDescent="0.25">
      <c r="A43" s="14" t="s">
        <v>26</v>
      </c>
      <c r="B43" s="11">
        <v>95112</v>
      </c>
      <c r="C43" s="11" t="s">
        <v>13</v>
      </c>
      <c r="D43" s="1" t="s">
        <v>45</v>
      </c>
      <c r="E43" s="2" t="s">
        <v>46</v>
      </c>
      <c r="F43" s="3" t="s">
        <v>19</v>
      </c>
      <c r="G43" s="3">
        <v>68</v>
      </c>
      <c r="H43" s="17">
        <v>45261</v>
      </c>
      <c r="I43" s="52">
        <v>120</v>
      </c>
      <c r="J43" s="52">
        <v>120</v>
      </c>
      <c r="K43" s="53">
        <v>300</v>
      </c>
      <c r="L43" s="53">
        <v>1000</v>
      </c>
      <c r="M43" s="53">
        <v>1000</v>
      </c>
    </row>
    <row r="44" spans="1:13" ht="47.25" x14ac:dyDescent="0.25">
      <c r="A44" s="14" t="s">
        <v>26</v>
      </c>
      <c r="B44" s="11">
        <v>95112</v>
      </c>
      <c r="C44" s="11" t="s">
        <v>13</v>
      </c>
      <c r="D44" s="1" t="s">
        <v>47</v>
      </c>
      <c r="E44" s="2" t="s">
        <v>48</v>
      </c>
      <c r="F44" s="3" t="s">
        <v>19</v>
      </c>
      <c r="G44" s="3">
        <v>1</v>
      </c>
      <c r="H44" s="17">
        <v>45261</v>
      </c>
      <c r="I44" s="52">
        <v>20</v>
      </c>
      <c r="J44" s="52">
        <v>20</v>
      </c>
      <c r="K44" s="53">
        <v>50</v>
      </c>
      <c r="L44" s="53">
        <v>2000</v>
      </c>
      <c r="M44" s="53">
        <v>2000</v>
      </c>
    </row>
    <row r="45" spans="1:13" ht="63" x14ac:dyDescent="0.25">
      <c r="A45" s="14" t="s">
        <v>26</v>
      </c>
      <c r="B45" s="11">
        <v>95112</v>
      </c>
      <c r="C45" s="11" t="s">
        <v>13</v>
      </c>
      <c r="D45" s="1" t="s">
        <v>49</v>
      </c>
      <c r="E45" s="2" t="s">
        <v>50</v>
      </c>
      <c r="F45" s="3" t="s">
        <v>19</v>
      </c>
      <c r="G45" s="3">
        <v>12</v>
      </c>
      <c r="H45" s="17">
        <v>45261</v>
      </c>
      <c r="I45" s="52">
        <v>2</v>
      </c>
      <c r="J45" s="52">
        <v>2</v>
      </c>
      <c r="K45" s="53">
        <v>12063.65</v>
      </c>
      <c r="L45" s="53">
        <v>1142.3499999999999</v>
      </c>
      <c r="M45" s="53">
        <v>1142.3499999999999</v>
      </c>
    </row>
    <row r="46" spans="1:13" ht="63" x14ac:dyDescent="0.25">
      <c r="A46" s="14" t="s">
        <v>26</v>
      </c>
      <c r="B46" s="11">
        <v>95112</v>
      </c>
      <c r="C46" s="11" t="s">
        <v>13</v>
      </c>
      <c r="D46" s="1" t="s">
        <v>17</v>
      </c>
      <c r="E46" s="2" t="s">
        <v>42</v>
      </c>
      <c r="F46" s="3" t="s">
        <v>19</v>
      </c>
      <c r="G46" s="3">
        <v>5</v>
      </c>
      <c r="H46" s="17">
        <v>45261</v>
      </c>
      <c r="I46" s="52" t="s">
        <v>99</v>
      </c>
      <c r="J46" s="52" t="s">
        <v>99</v>
      </c>
      <c r="K46" s="53">
        <v>320</v>
      </c>
      <c r="L46" s="53">
        <v>0</v>
      </c>
      <c r="M46" s="53">
        <v>0</v>
      </c>
    </row>
    <row r="47" spans="1:13" ht="31.5" x14ac:dyDescent="0.25">
      <c r="A47" s="14" t="s">
        <v>26</v>
      </c>
      <c r="B47" s="11">
        <v>95112</v>
      </c>
      <c r="C47" s="11" t="s">
        <v>13</v>
      </c>
      <c r="D47" s="1" t="s">
        <v>81</v>
      </c>
      <c r="E47" s="2" t="s">
        <v>44</v>
      </c>
      <c r="F47" s="3" t="s">
        <v>19</v>
      </c>
      <c r="G47" s="3">
        <v>0</v>
      </c>
      <c r="H47" s="17">
        <v>45261</v>
      </c>
      <c r="I47" s="52">
        <v>1</v>
      </c>
      <c r="J47" s="52">
        <v>1</v>
      </c>
      <c r="K47" s="53">
        <v>0</v>
      </c>
      <c r="L47" s="53">
        <v>200</v>
      </c>
      <c r="M47" s="53">
        <v>200</v>
      </c>
    </row>
    <row r="48" spans="1:13" s="71" customFormat="1" ht="31.5" x14ac:dyDescent="0.25">
      <c r="A48" s="35" t="s">
        <v>26</v>
      </c>
      <c r="B48" s="68">
        <v>95121</v>
      </c>
      <c r="C48" s="68" t="s">
        <v>9</v>
      </c>
      <c r="D48" s="68" t="s">
        <v>100</v>
      </c>
      <c r="E48" s="68" t="s">
        <v>32</v>
      </c>
      <c r="F48" s="68" t="s">
        <v>19</v>
      </c>
      <c r="G48" s="75">
        <v>2</v>
      </c>
      <c r="H48" s="68" t="s">
        <v>9</v>
      </c>
      <c r="I48" s="68" t="s">
        <v>99</v>
      </c>
      <c r="J48" s="68" t="s">
        <v>99</v>
      </c>
      <c r="K48" s="68">
        <f>K49</f>
        <v>250</v>
      </c>
      <c r="L48" s="68">
        <f>L49</f>
        <v>0</v>
      </c>
      <c r="M48" s="68">
        <f>M49</f>
        <v>0</v>
      </c>
    </row>
    <row r="49" spans="1:13" ht="31.5" x14ac:dyDescent="0.25">
      <c r="A49" s="14" t="s">
        <v>26</v>
      </c>
      <c r="B49" s="11">
        <v>95121</v>
      </c>
      <c r="C49" s="11" t="s">
        <v>13</v>
      </c>
      <c r="D49" s="48" t="s">
        <v>102</v>
      </c>
      <c r="E49" s="2" t="s">
        <v>38</v>
      </c>
      <c r="F49" s="3" t="s">
        <v>15</v>
      </c>
      <c r="G49" s="19">
        <v>2</v>
      </c>
      <c r="H49" s="17">
        <v>45261</v>
      </c>
      <c r="I49" s="14" t="s">
        <v>99</v>
      </c>
      <c r="J49" s="14" t="s">
        <v>99</v>
      </c>
      <c r="K49" s="26">
        <v>250</v>
      </c>
      <c r="L49" s="16">
        <v>0</v>
      </c>
      <c r="M49" s="16">
        <v>0</v>
      </c>
    </row>
    <row r="50" spans="1:13" ht="63" x14ac:dyDescent="0.25">
      <c r="A50" s="35" t="s">
        <v>26</v>
      </c>
      <c r="B50" s="36">
        <v>95131</v>
      </c>
      <c r="C50" s="36" t="s">
        <v>9</v>
      </c>
      <c r="D50" s="37" t="s">
        <v>33</v>
      </c>
      <c r="E50" s="40" t="s">
        <v>70</v>
      </c>
      <c r="F50" s="36" t="s">
        <v>15</v>
      </c>
      <c r="G50" s="38">
        <v>11080.92</v>
      </c>
      <c r="H50" s="39" t="s">
        <v>9</v>
      </c>
      <c r="I50" s="35">
        <v>11080.92</v>
      </c>
      <c r="J50" s="35">
        <v>11080.92</v>
      </c>
      <c r="K50" s="68">
        <f>K51+K52</f>
        <v>1449.9</v>
      </c>
      <c r="L50" s="38">
        <f>L51+L52</f>
        <v>854.5</v>
      </c>
      <c r="M50" s="38">
        <f>M51+M52</f>
        <v>854.5</v>
      </c>
    </row>
    <row r="51" spans="1:13" ht="63" x14ac:dyDescent="0.25">
      <c r="A51" s="14" t="s">
        <v>26</v>
      </c>
      <c r="B51" s="11">
        <v>95131</v>
      </c>
      <c r="C51" s="11" t="s">
        <v>13</v>
      </c>
      <c r="D51" s="1" t="s">
        <v>51</v>
      </c>
      <c r="E51" s="2" t="s">
        <v>70</v>
      </c>
      <c r="F51" s="3" t="s">
        <v>15</v>
      </c>
      <c r="G51" s="16">
        <v>11080.92</v>
      </c>
      <c r="H51" s="17">
        <v>45261</v>
      </c>
      <c r="I51" s="14">
        <v>11080.92</v>
      </c>
      <c r="J51" s="14">
        <v>11080.92</v>
      </c>
      <c r="K51" s="26">
        <v>854.46</v>
      </c>
      <c r="L51" s="26">
        <v>854.5</v>
      </c>
      <c r="M51" s="26">
        <v>854.5</v>
      </c>
    </row>
    <row r="52" spans="1:13" ht="31.5" x14ac:dyDescent="0.25">
      <c r="A52" s="52" t="s">
        <v>26</v>
      </c>
      <c r="B52" s="4">
        <v>95131</v>
      </c>
      <c r="C52" s="4" t="s">
        <v>79</v>
      </c>
      <c r="D52" s="61" t="s">
        <v>101</v>
      </c>
      <c r="E52" s="62" t="s">
        <v>32</v>
      </c>
      <c r="F52" s="57" t="s">
        <v>19</v>
      </c>
      <c r="G52" s="65">
        <v>10</v>
      </c>
      <c r="H52" s="55">
        <v>45262</v>
      </c>
      <c r="I52" s="52" t="s">
        <v>99</v>
      </c>
      <c r="J52" s="52" t="s">
        <v>99</v>
      </c>
      <c r="K52" s="63">
        <v>595.44000000000005</v>
      </c>
      <c r="L52" s="63">
        <v>0</v>
      </c>
      <c r="M52" s="63">
        <v>0</v>
      </c>
    </row>
    <row r="53" spans="1:13" ht="102" customHeight="1" x14ac:dyDescent="0.25">
      <c r="A53" s="70" t="s">
        <v>26</v>
      </c>
      <c r="B53" s="70">
        <v>41103</v>
      </c>
      <c r="C53" s="70" t="s">
        <v>9</v>
      </c>
      <c r="D53" s="70" t="s">
        <v>103</v>
      </c>
      <c r="E53" s="70" t="s">
        <v>32</v>
      </c>
      <c r="F53" s="70" t="s">
        <v>19</v>
      </c>
      <c r="G53" s="70">
        <v>1</v>
      </c>
      <c r="H53" s="69" t="s">
        <v>9</v>
      </c>
      <c r="I53" s="70" t="s">
        <v>82</v>
      </c>
      <c r="J53" s="70" t="s">
        <v>82</v>
      </c>
      <c r="K53" s="68">
        <v>4073</v>
      </c>
      <c r="L53" s="68">
        <v>0</v>
      </c>
      <c r="M53" s="68">
        <v>0</v>
      </c>
    </row>
    <row r="54" spans="1:13" ht="94.5" x14ac:dyDescent="0.25">
      <c r="A54" s="14" t="s">
        <v>26</v>
      </c>
      <c r="B54" s="11">
        <v>41103</v>
      </c>
      <c r="C54" s="11" t="s">
        <v>13</v>
      </c>
      <c r="D54" s="1" t="s">
        <v>103</v>
      </c>
      <c r="E54" s="2" t="s">
        <v>32</v>
      </c>
      <c r="F54" s="3" t="s">
        <v>19</v>
      </c>
      <c r="G54" s="19">
        <v>1</v>
      </c>
      <c r="H54" s="17">
        <v>45261</v>
      </c>
      <c r="I54" s="14" t="s">
        <v>82</v>
      </c>
      <c r="J54" s="14" t="s">
        <v>82</v>
      </c>
      <c r="K54" s="26">
        <v>4073</v>
      </c>
      <c r="L54" s="26">
        <v>0</v>
      </c>
      <c r="M54" s="26">
        <v>0</v>
      </c>
    </row>
    <row r="55" spans="1:13" ht="31.5" x14ac:dyDescent="0.25">
      <c r="A55" s="35" t="s">
        <v>26</v>
      </c>
      <c r="B55" s="36">
        <v>94217</v>
      </c>
      <c r="C55" s="36" t="s">
        <v>9</v>
      </c>
      <c r="D55" s="37" t="s">
        <v>77</v>
      </c>
      <c r="E55" s="40" t="s">
        <v>72</v>
      </c>
      <c r="F55" s="36" t="s">
        <v>19</v>
      </c>
      <c r="G55" s="36" t="s">
        <v>118</v>
      </c>
      <c r="H55" s="39">
        <v>45261</v>
      </c>
      <c r="I55" s="35" t="s">
        <v>119</v>
      </c>
      <c r="J55" s="35" t="s">
        <v>119</v>
      </c>
      <c r="K55" s="38">
        <v>11172.25</v>
      </c>
      <c r="L55" s="38">
        <f>L56</f>
        <v>10500</v>
      </c>
      <c r="M55" s="38">
        <f>M56</f>
        <v>10500</v>
      </c>
    </row>
    <row r="56" spans="1:13" ht="31.5" x14ac:dyDescent="0.25">
      <c r="A56" s="14" t="s">
        <v>26</v>
      </c>
      <c r="B56" s="11">
        <v>94217</v>
      </c>
      <c r="C56" s="11" t="s">
        <v>13</v>
      </c>
      <c r="D56" s="15" t="s">
        <v>77</v>
      </c>
      <c r="E56" s="2" t="s">
        <v>72</v>
      </c>
      <c r="F56" s="11" t="s">
        <v>19</v>
      </c>
      <c r="G56" s="11" t="s">
        <v>118</v>
      </c>
      <c r="H56" s="17">
        <v>45261</v>
      </c>
      <c r="I56" s="52" t="s">
        <v>119</v>
      </c>
      <c r="J56" s="52" t="s">
        <v>119</v>
      </c>
      <c r="K56" s="16">
        <v>11172.25</v>
      </c>
      <c r="L56" s="16">
        <v>10500</v>
      </c>
      <c r="M56" s="16">
        <v>10500</v>
      </c>
    </row>
    <row r="57" spans="1:13" ht="47.25" x14ac:dyDescent="0.25">
      <c r="A57" s="30" t="s">
        <v>27</v>
      </c>
      <c r="B57" s="30" t="s">
        <v>9</v>
      </c>
      <c r="C57" s="31" t="s">
        <v>9</v>
      </c>
      <c r="D57" s="32" t="s">
        <v>52</v>
      </c>
      <c r="E57" s="31" t="s">
        <v>53</v>
      </c>
      <c r="F57" s="42" t="s">
        <v>19</v>
      </c>
      <c r="G57" s="30" t="s">
        <v>104</v>
      </c>
      <c r="H57" s="34" t="s">
        <v>9</v>
      </c>
      <c r="I57" s="30">
        <v>785</v>
      </c>
      <c r="J57" s="30">
        <v>785</v>
      </c>
      <c r="K57" s="33">
        <f>K58</f>
        <v>2506.1999999999998</v>
      </c>
      <c r="L57" s="33">
        <f t="shared" ref="L57:M57" si="3">L58</f>
        <v>3542.5</v>
      </c>
      <c r="M57" s="33">
        <f t="shared" si="3"/>
        <v>3542.5</v>
      </c>
    </row>
    <row r="58" spans="1:13" ht="63" x14ac:dyDescent="0.25">
      <c r="A58" s="43" t="s">
        <v>27</v>
      </c>
      <c r="B58" s="44">
        <v>94218</v>
      </c>
      <c r="C58" s="36" t="s">
        <v>9</v>
      </c>
      <c r="D58" s="47" t="s">
        <v>76</v>
      </c>
      <c r="E58" s="45" t="s">
        <v>53</v>
      </c>
      <c r="F58" s="41" t="s">
        <v>19</v>
      </c>
      <c r="G58" s="35" t="s">
        <v>104</v>
      </c>
      <c r="H58" s="39">
        <v>45261</v>
      </c>
      <c r="I58" s="35">
        <v>785</v>
      </c>
      <c r="J58" s="35">
        <v>785</v>
      </c>
      <c r="K58" s="38">
        <f>SUM(K59:K66)</f>
        <v>2506.1999999999998</v>
      </c>
      <c r="L58" s="38">
        <f>SUM(L59:L66)</f>
        <v>3542.5</v>
      </c>
      <c r="M58" s="38">
        <f t="shared" ref="M58" si="4">SUM(M59:M66)</f>
        <v>3542.5</v>
      </c>
    </row>
    <row r="59" spans="1:13" ht="94.5" x14ac:dyDescent="0.25">
      <c r="A59" s="12" t="s">
        <v>27</v>
      </c>
      <c r="B59" s="11">
        <v>94218</v>
      </c>
      <c r="C59" s="11" t="s">
        <v>13</v>
      </c>
      <c r="D59" s="49" t="s">
        <v>73</v>
      </c>
      <c r="E59" s="2" t="s">
        <v>55</v>
      </c>
      <c r="F59" s="3" t="s">
        <v>19</v>
      </c>
      <c r="G59" s="3">
        <v>139</v>
      </c>
      <c r="H59" s="17">
        <v>45261</v>
      </c>
      <c r="I59" s="52" t="s">
        <v>108</v>
      </c>
      <c r="J59" s="52" t="str">
        <f t="shared" ref="J59:J65" si="5">I59</f>
        <v>200</v>
      </c>
      <c r="K59" s="53">
        <v>163.26</v>
      </c>
      <c r="L59" s="53">
        <v>1000</v>
      </c>
      <c r="M59" s="53">
        <v>1000</v>
      </c>
    </row>
    <row r="60" spans="1:13" ht="78.75" x14ac:dyDescent="0.25">
      <c r="A60" s="12" t="s">
        <v>27</v>
      </c>
      <c r="B60" s="11">
        <v>94218</v>
      </c>
      <c r="C60" s="11" t="s">
        <v>13</v>
      </c>
      <c r="D60" s="49" t="s">
        <v>74</v>
      </c>
      <c r="E60" s="2" t="s">
        <v>56</v>
      </c>
      <c r="F60" s="3" t="s">
        <v>19</v>
      </c>
      <c r="G60" s="3">
        <v>130</v>
      </c>
      <c r="H60" s="17">
        <v>45261</v>
      </c>
      <c r="I60" s="52" t="s">
        <v>108</v>
      </c>
      <c r="J60" s="52" t="s">
        <v>108</v>
      </c>
      <c r="K60" s="53">
        <v>380</v>
      </c>
      <c r="L60" s="53">
        <v>1000</v>
      </c>
      <c r="M60" s="53">
        <v>1000</v>
      </c>
    </row>
    <row r="61" spans="1:13" ht="31.5" x14ac:dyDescent="0.25">
      <c r="A61" s="12" t="s">
        <v>27</v>
      </c>
      <c r="B61" s="11">
        <v>94218</v>
      </c>
      <c r="C61" s="11" t="s">
        <v>13</v>
      </c>
      <c r="D61" s="49" t="s">
        <v>57</v>
      </c>
      <c r="E61" s="2" t="s">
        <v>25</v>
      </c>
      <c r="F61" s="3" t="s">
        <v>19</v>
      </c>
      <c r="G61" s="3">
        <v>0</v>
      </c>
      <c r="H61" s="17">
        <v>45261</v>
      </c>
      <c r="I61" s="52" t="s">
        <v>109</v>
      </c>
      <c r="J61" s="52" t="str">
        <f t="shared" si="5"/>
        <v>28</v>
      </c>
      <c r="K61" s="53">
        <v>0</v>
      </c>
      <c r="L61" s="53">
        <v>150</v>
      </c>
      <c r="M61" s="53">
        <v>150</v>
      </c>
    </row>
    <row r="62" spans="1:13" ht="31.5" x14ac:dyDescent="0.25">
      <c r="A62" s="12" t="s">
        <v>27</v>
      </c>
      <c r="B62" s="11">
        <v>94218</v>
      </c>
      <c r="C62" s="11" t="s">
        <v>13</v>
      </c>
      <c r="D62" s="49" t="s">
        <v>58</v>
      </c>
      <c r="E62" s="2" t="s">
        <v>59</v>
      </c>
      <c r="F62" s="3" t="s">
        <v>60</v>
      </c>
      <c r="G62" s="3">
        <v>0</v>
      </c>
      <c r="H62" s="17">
        <v>45261</v>
      </c>
      <c r="I62" s="52" t="s">
        <v>106</v>
      </c>
      <c r="J62" s="52" t="str">
        <f t="shared" si="5"/>
        <v>15</v>
      </c>
      <c r="K62" s="53">
        <v>0</v>
      </c>
      <c r="L62" s="53">
        <v>50</v>
      </c>
      <c r="M62" s="53">
        <v>50</v>
      </c>
    </row>
    <row r="63" spans="1:13" ht="47.25" x14ac:dyDescent="0.25">
      <c r="A63" s="12" t="s">
        <v>27</v>
      </c>
      <c r="B63" s="11">
        <v>94218</v>
      </c>
      <c r="C63" s="11" t="s">
        <v>13</v>
      </c>
      <c r="D63" s="49" t="s">
        <v>61</v>
      </c>
      <c r="E63" s="2" t="s">
        <v>32</v>
      </c>
      <c r="F63" s="3" t="s">
        <v>19</v>
      </c>
      <c r="G63" s="3">
        <v>5</v>
      </c>
      <c r="H63" s="17">
        <v>45261</v>
      </c>
      <c r="I63" s="52">
        <f t="shared" ref="I63" si="6">G63</f>
        <v>5</v>
      </c>
      <c r="J63" s="52">
        <f t="shared" si="5"/>
        <v>5</v>
      </c>
      <c r="K63" s="53">
        <v>442.5</v>
      </c>
      <c r="L63" s="53">
        <v>30</v>
      </c>
      <c r="M63" s="53">
        <v>30</v>
      </c>
    </row>
    <row r="64" spans="1:13" ht="189" x14ac:dyDescent="0.25">
      <c r="A64" s="12" t="s">
        <v>27</v>
      </c>
      <c r="B64" s="11">
        <v>94218</v>
      </c>
      <c r="C64" s="11" t="s">
        <v>13</v>
      </c>
      <c r="D64" s="49" t="s">
        <v>62</v>
      </c>
      <c r="E64" s="2" t="s">
        <v>54</v>
      </c>
      <c r="F64" s="3" t="s">
        <v>19</v>
      </c>
      <c r="G64" s="3">
        <v>40</v>
      </c>
      <c r="H64" s="17">
        <v>45261</v>
      </c>
      <c r="I64" s="52" t="s">
        <v>107</v>
      </c>
      <c r="J64" s="52" t="str">
        <f t="shared" si="5"/>
        <v>40</v>
      </c>
      <c r="K64" s="53">
        <v>85.44</v>
      </c>
      <c r="L64" s="53">
        <v>150</v>
      </c>
      <c r="M64" s="53">
        <v>150</v>
      </c>
    </row>
    <row r="65" spans="1:13" ht="81" customHeight="1" x14ac:dyDescent="0.25">
      <c r="A65" s="14" t="s">
        <v>27</v>
      </c>
      <c r="B65" s="11">
        <v>94218</v>
      </c>
      <c r="C65" s="11" t="s">
        <v>13</v>
      </c>
      <c r="D65" s="49" t="s">
        <v>78</v>
      </c>
      <c r="E65" s="2" t="s">
        <v>18</v>
      </c>
      <c r="F65" s="3" t="s">
        <v>19</v>
      </c>
      <c r="G65" s="3">
        <v>55</v>
      </c>
      <c r="H65" s="17">
        <v>45261</v>
      </c>
      <c r="I65" s="52">
        <v>40</v>
      </c>
      <c r="J65" s="52">
        <f t="shared" si="5"/>
        <v>40</v>
      </c>
      <c r="K65" s="53">
        <v>840</v>
      </c>
      <c r="L65" s="53">
        <v>1162.5</v>
      </c>
      <c r="M65" s="53">
        <v>1162.5</v>
      </c>
    </row>
    <row r="66" spans="1:13" ht="78.75" x14ac:dyDescent="0.25">
      <c r="A66" s="14" t="s">
        <v>27</v>
      </c>
      <c r="B66" s="11">
        <v>94218</v>
      </c>
      <c r="C66" s="11" t="s">
        <v>13</v>
      </c>
      <c r="D66" s="49" t="s">
        <v>105</v>
      </c>
      <c r="E66" s="2" t="s">
        <v>32</v>
      </c>
      <c r="F66" s="3" t="s">
        <v>19</v>
      </c>
      <c r="G66" s="3">
        <v>1</v>
      </c>
      <c r="H66" s="17">
        <v>45261</v>
      </c>
      <c r="I66" s="52" t="s">
        <v>99</v>
      </c>
      <c r="J66" s="52" t="s">
        <v>99</v>
      </c>
      <c r="K66" s="53">
        <v>595</v>
      </c>
      <c r="L66" s="53">
        <v>0</v>
      </c>
      <c r="M66" s="53">
        <v>0</v>
      </c>
    </row>
    <row r="67" spans="1:13" ht="31.5" x14ac:dyDescent="0.25">
      <c r="A67" s="30" t="s">
        <v>28</v>
      </c>
      <c r="B67" s="31" t="s">
        <v>9</v>
      </c>
      <c r="C67" s="31" t="s">
        <v>9</v>
      </c>
      <c r="D67" s="46" t="s">
        <v>63</v>
      </c>
      <c r="E67" s="31" t="s">
        <v>72</v>
      </c>
      <c r="F67" s="42" t="s">
        <v>19</v>
      </c>
      <c r="G67" s="94">
        <f>G68+G70+G72</f>
        <v>326</v>
      </c>
      <c r="H67" s="34">
        <v>45261</v>
      </c>
      <c r="I67" s="30" t="s">
        <v>96</v>
      </c>
      <c r="J67" s="30" t="s">
        <v>96</v>
      </c>
      <c r="K67" s="33">
        <f>K70+K72+K68</f>
        <v>14779.400000000001</v>
      </c>
      <c r="L67" s="33">
        <f t="shared" ref="L67:M67" si="7">L70+L72+L68</f>
        <v>4652.16</v>
      </c>
      <c r="M67" s="33">
        <f t="shared" si="7"/>
        <v>5002.16</v>
      </c>
    </row>
    <row r="68" spans="1:13" ht="47.25" x14ac:dyDescent="0.25">
      <c r="A68" s="35" t="s">
        <v>28</v>
      </c>
      <c r="B68" s="36">
        <v>11911</v>
      </c>
      <c r="C68" s="36" t="s">
        <v>9</v>
      </c>
      <c r="D68" s="50" t="s">
        <v>83</v>
      </c>
      <c r="E68" s="36" t="s">
        <v>72</v>
      </c>
      <c r="F68" s="41" t="s">
        <v>19</v>
      </c>
      <c r="G68" s="36">
        <v>9</v>
      </c>
      <c r="H68" s="39">
        <v>45261</v>
      </c>
      <c r="I68" s="35">
        <v>15</v>
      </c>
      <c r="J68" s="35">
        <v>15</v>
      </c>
      <c r="K68" s="38">
        <f>K69</f>
        <v>109</v>
      </c>
      <c r="L68" s="38">
        <f t="shared" ref="L68:M68" si="8">L69</f>
        <v>891</v>
      </c>
      <c r="M68" s="38">
        <f t="shared" si="8"/>
        <v>500</v>
      </c>
    </row>
    <row r="69" spans="1:13" ht="47.25" x14ac:dyDescent="0.25">
      <c r="A69" s="14" t="s">
        <v>28</v>
      </c>
      <c r="B69" s="11">
        <v>11911</v>
      </c>
      <c r="C69" s="11" t="s">
        <v>65</v>
      </c>
      <c r="D69" s="51" t="s">
        <v>83</v>
      </c>
      <c r="E69" s="11" t="s">
        <v>32</v>
      </c>
      <c r="F69" s="3" t="s">
        <v>19</v>
      </c>
      <c r="G69" s="11">
        <v>9</v>
      </c>
      <c r="H69" s="17">
        <v>45261</v>
      </c>
      <c r="I69" s="52">
        <v>15</v>
      </c>
      <c r="J69" s="52">
        <v>15</v>
      </c>
      <c r="K69" s="26">
        <v>109</v>
      </c>
      <c r="L69" s="53">
        <v>891</v>
      </c>
      <c r="M69" s="53">
        <v>500</v>
      </c>
    </row>
    <row r="70" spans="1:13" ht="31.5" x14ac:dyDescent="0.25">
      <c r="A70" s="35" t="s">
        <v>28</v>
      </c>
      <c r="B70" s="36">
        <v>94215</v>
      </c>
      <c r="C70" s="36" t="s">
        <v>9</v>
      </c>
      <c r="D70" s="50" t="s">
        <v>64</v>
      </c>
      <c r="E70" s="36" t="s">
        <v>72</v>
      </c>
      <c r="F70" s="41" t="s">
        <v>19</v>
      </c>
      <c r="G70" s="41">
        <v>316</v>
      </c>
      <c r="H70" s="39">
        <v>45261</v>
      </c>
      <c r="I70" s="35">
        <v>50</v>
      </c>
      <c r="J70" s="35">
        <v>50</v>
      </c>
      <c r="K70" s="35">
        <f>K71</f>
        <v>6210.56</v>
      </c>
      <c r="L70" s="38">
        <f t="shared" ref="L70:M70" si="9">L71</f>
        <v>2261.16</v>
      </c>
      <c r="M70" s="38">
        <f t="shared" si="9"/>
        <v>3002.16</v>
      </c>
    </row>
    <row r="71" spans="1:13" ht="78.75" x14ac:dyDescent="0.25">
      <c r="A71" s="14" t="s">
        <v>28</v>
      </c>
      <c r="B71" s="11">
        <v>94215</v>
      </c>
      <c r="C71" s="11" t="s">
        <v>65</v>
      </c>
      <c r="D71" s="49" t="s">
        <v>66</v>
      </c>
      <c r="E71" s="11" t="s">
        <v>72</v>
      </c>
      <c r="F71" s="3" t="s">
        <v>19</v>
      </c>
      <c r="G71" s="3">
        <v>316</v>
      </c>
      <c r="H71" s="17">
        <v>45261</v>
      </c>
      <c r="I71" s="52">
        <v>50</v>
      </c>
      <c r="J71" s="52">
        <v>50</v>
      </c>
      <c r="K71" s="16">
        <v>6210.56</v>
      </c>
      <c r="L71" s="16">
        <v>2261.16</v>
      </c>
      <c r="M71" s="16">
        <v>3002.16</v>
      </c>
    </row>
    <row r="72" spans="1:13" ht="31.5" x14ac:dyDescent="0.25">
      <c r="A72" s="35" t="s">
        <v>28</v>
      </c>
      <c r="B72" s="36">
        <v>94216</v>
      </c>
      <c r="C72" s="36" t="s">
        <v>9</v>
      </c>
      <c r="D72" s="50" t="s">
        <v>67</v>
      </c>
      <c r="E72" s="36" t="s">
        <v>72</v>
      </c>
      <c r="F72" s="41" t="s">
        <v>19</v>
      </c>
      <c r="G72" s="35">
        <v>1</v>
      </c>
      <c r="H72" s="39">
        <v>45261</v>
      </c>
      <c r="I72" s="35">
        <v>1</v>
      </c>
      <c r="J72" s="35">
        <v>1</v>
      </c>
      <c r="K72" s="38">
        <f>K73</f>
        <v>8459.84</v>
      </c>
      <c r="L72" s="38">
        <f t="shared" ref="L72:M72" si="10">L73</f>
        <v>1500</v>
      </c>
      <c r="M72" s="38">
        <f t="shared" si="10"/>
        <v>1500</v>
      </c>
    </row>
    <row r="73" spans="1:13" ht="63" x14ac:dyDescent="0.25">
      <c r="A73" s="14" t="s">
        <v>28</v>
      </c>
      <c r="B73" s="11">
        <v>94216</v>
      </c>
      <c r="C73" s="11" t="s">
        <v>79</v>
      </c>
      <c r="D73" s="48" t="s">
        <v>68</v>
      </c>
      <c r="E73" s="11" t="s">
        <v>72</v>
      </c>
      <c r="F73" s="3" t="s">
        <v>19</v>
      </c>
      <c r="G73" s="72">
        <v>1</v>
      </c>
      <c r="H73" s="17">
        <v>45261</v>
      </c>
      <c r="I73" s="52">
        <v>1</v>
      </c>
      <c r="J73" s="52">
        <v>1</v>
      </c>
      <c r="K73" s="16">
        <v>8459.84</v>
      </c>
      <c r="L73" s="16">
        <v>1500</v>
      </c>
      <c r="M73" s="16">
        <v>1500</v>
      </c>
    </row>
  </sheetData>
  <autoFilter ref="A12:M73" xr:uid="{00000000-0009-0000-0000-000000000000}"/>
  <mergeCells count="19">
    <mergeCell ref="K8:M8"/>
    <mergeCell ref="I9:I10"/>
    <mergeCell ref="J9:J10"/>
    <mergeCell ref="K9:K10"/>
    <mergeCell ref="L9:L10"/>
    <mergeCell ref="M9:M10"/>
    <mergeCell ref="E1:K1"/>
    <mergeCell ref="E2:K2"/>
    <mergeCell ref="E3:K3"/>
    <mergeCell ref="A4:K4"/>
    <mergeCell ref="A5:K5"/>
    <mergeCell ref="F9:F10"/>
    <mergeCell ref="G9:H9"/>
    <mergeCell ref="E8:J8"/>
    <mergeCell ref="A8:A10"/>
    <mergeCell ref="B8:B10"/>
    <mergeCell ref="D8:D10"/>
    <mergeCell ref="C8:C10"/>
    <mergeCell ref="E9:E10"/>
  </mergeCells>
  <phoneticPr fontId="5" type="noConversion"/>
  <pageMargins left="0.23622047244094491" right="0.23622047244094491" top="0.15748031496062992" bottom="0.15748031496062992" header="0.31496062992125984" footer="0.31496062992125984"/>
  <pageSetup paperSize="9" scale="51" fitToHeight="0" orientation="landscape" r:id="rId1"/>
  <rowBreaks count="1" manualBreakCount="1">
    <brk id="2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D18" sqref="D18:D22"/>
    </sheetView>
  </sheetViews>
  <sheetFormatPr defaultRowHeight="12.75" x14ac:dyDescent="0.2"/>
  <cols>
    <col min="1" max="1" width="13.7109375" customWidth="1"/>
    <col min="2" max="2" width="38" customWidth="1"/>
    <col min="3" max="3" width="19.28515625" customWidth="1"/>
    <col min="4" max="4" width="22.140625" customWidth="1"/>
    <col min="5" max="5" width="33" style="23" customWidth="1"/>
  </cols>
  <sheetData>
    <row r="1" spans="1:5" x14ac:dyDescent="0.2">
      <c r="A1" s="25"/>
      <c r="B1" s="25"/>
      <c r="C1" s="25">
        <v>2022</v>
      </c>
      <c r="D1" s="25">
        <v>2023</v>
      </c>
      <c r="E1" s="24" t="s">
        <v>92</v>
      </c>
    </row>
    <row r="2" spans="1:5" ht="109.5" customHeight="1" x14ac:dyDescent="0.25">
      <c r="A2" s="11" t="s">
        <v>13</v>
      </c>
      <c r="B2" s="20" t="s">
        <v>34</v>
      </c>
      <c r="C2" s="18">
        <v>32823.64</v>
      </c>
      <c r="D2" s="18">
        <v>29918.12</v>
      </c>
      <c r="E2" s="24" t="s">
        <v>90</v>
      </c>
    </row>
    <row r="3" spans="1:5" ht="87" customHeight="1" x14ac:dyDescent="0.2">
      <c r="A3" s="11" t="s">
        <v>79</v>
      </c>
      <c r="B3" s="1" t="s">
        <v>71</v>
      </c>
      <c r="C3" s="18">
        <v>5000</v>
      </c>
      <c r="D3" s="22" t="s">
        <v>88</v>
      </c>
      <c r="E3" s="24" t="s">
        <v>89</v>
      </c>
    </row>
    <row r="4" spans="1:5" ht="47.25" x14ac:dyDescent="0.2">
      <c r="A4" s="11" t="s">
        <v>13</v>
      </c>
      <c r="B4" s="1" t="s">
        <v>43</v>
      </c>
      <c r="C4" s="18">
        <v>3548.83</v>
      </c>
      <c r="D4" s="18">
        <v>11000</v>
      </c>
      <c r="E4" s="24" t="s">
        <v>91</v>
      </c>
    </row>
    <row r="5" spans="1:5" ht="121.5" customHeight="1" x14ac:dyDescent="0.2">
      <c r="A5" s="11" t="s">
        <v>65</v>
      </c>
      <c r="B5" s="1" t="s">
        <v>66</v>
      </c>
      <c r="C5" s="21">
        <v>2183.5</v>
      </c>
      <c r="D5" s="18">
        <v>3002.16</v>
      </c>
      <c r="E5" s="24"/>
    </row>
    <row r="6" spans="1:5" ht="93" customHeight="1" x14ac:dyDescent="0.25">
      <c r="A6" s="11" t="s">
        <v>79</v>
      </c>
      <c r="B6" s="20" t="s">
        <v>68</v>
      </c>
      <c r="C6" s="21">
        <v>4359.7</v>
      </c>
      <c r="D6" s="18">
        <v>8256.2800000000007</v>
      </c>
      <c r="E6" s="24"/>
    </row>
    <row r="17" spans="4:4" ht="13.5" thickBot="1" x14ac:dyDescent="0.25"/>
    <row r="18" spans="4:4" ht="16.5" thickBot="1" x14ac:dyDescent="0.25">
      <c r="D18" s="76"/>
    </row>
    <row r="19" spans="4:4" ht="16.5" thickBot="1" x14ac:dyDescent="0.25">
      <c r="D19" s="77"/>
    </row>
    <row r="20" spans="4:4" ht="16.5" thickBot="1" x14ac:dyDescent="0.25">
      <c r="D20" s="77"/>
    </row>
    <row r="21" spans="4:4" ht="16.5" thickBot="1" x14ac:dyDescent="0.25">
      <c r="D21" s="77"/>
    </row>
    <row r="22" spans="4:4" ht="16.5" thickBot="1" x14ac:dyDescent="0.25">
      <c r="D22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Багмутова Елена Александровна</dc:creator>
  <cp:lastModifiedBy>Пликус Наталья Николаевна</cp:lastModifiedBy>
  <cp:lastPrinted>2024-03-01T10:38:03Z</cp:lastPrinted>
  <dcterms:created xsi:type="dcterms:W3CDTF">2020-12-14T11:48:43Z</dcterms:created>
  <dcterms:modified xsi:type="dcterms:W3CDTF">2024-03-01T10:38:28Z</dcterms:modified>
</cp:coreProperties>
</file>