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5" windowWidth="17235" windowHeight="7050"/>
  </bookViews>
  <sheets>
    <sheet name="2021-2023" sheetId="1" r:id="rId1"/>
  </sheets>
  <definedNames>
    <definedName name="_xlnm._FilterDatabase" localSheetId="0" hidden="1">'2021-2023'!$A$14:$Q$353</definedName>
    <definedName name="_xlnm.Print_Titles" localSheetId="0">'2021-2023'!$8:$8</definedName>
    <definedName name="_xlnm.Print_Area" localSheetId="0">'2021-2023'!$A$1:$M$353</definedName>
  </definedNames>
  <calcPr calcId="145621"/>
</workbook>
</file>

<file path=xl/calcChain.xml><?xml version="1.0" encoding="utf-8"?>
<calcChain xmlns="http://schemas.openxmlformats.org/spreadsheetml/2006/main">
  <c r="K9" i="1" l="1"/>
  <c r="L79" i="1" l="1"/>
  <c r="L258" i="1" l="1"/>
  <c r="M258" i="1"/>
  <c r="K258" i="1"/>
  <c r="M329" i="1"/>
  <c r="L329" i="1"/>
  <c r="K329" i="1"/>
  <c r="M326" i="1"/>
  <c r="L326" i="1"/>
  <c r="K326" i="1"/>
  <c r="M323" i="1"/>
  <c r="L323" i="1"/>
  <c r="K323" i="1"/>
  <c r="M320" i="1"/>
  <c r="L320" i="1"/>
  <c r="K320" i="1"/>
  <c r="H320" i="1" s="1"/>
  <c r="M317" i="1"/>
  <c r="L317" i="1"/>
  <c r="K317" i="1"/>
  <c r="M314" i="1"/>
  <c r="L314" i="1"/>
  <c r="K314" i="1"/>
  <c r="M311" i="1"/>
  <c r="L311" i="1"/>
  <c r="K311" i="1"/>
  <c r="M308" i="1"/>
  <c r="L308" i="1"/>
  <c r="K308" i="1"/>
  <c r="H308" i="1" s="1"/>
  <c r="M305" i="1"/>
  <c r="L305" i="1"/>
  <c r="K305" i="1"/>
  <c r="H305" i="1" l="1"/>
  <c r="H326" i="1"/>
  <c r="H329" i="1"/>
  <c r="H323" i="1"/>
  <c r="H317" i="1"/>
  <c r="H314" i="1"/>
  <c r="H311" i="1"/>
  <c r="M302" i="1" l="1"/>
  <c r="L302" i="1"/>
  <c r="K302" i="1"/>
  <c r="H302" i="1" s="1"/>
  <c r="M79" i="1"/>
  <c r="K79" i="1"/>
  <c r="L94" i="1"/>
  <c r="M94" i="1"/>
  <c r="K94" i="1"/>
  <c r="H94" i="1" l="1"/>
  <c r="H62" i="1"/>
  <c r="L154" i="1" l="1"/>
  <c r="L132" i="1"/>
  <c r="L130" i="1" s="1"/>
  <c r="M132" i="1"/>
  <c r="M130" i="1" s="1"/>
  <c r="K132" i="1"/>
  <c r="K130" i="1" s="1"/>
  <c r="K143" i="1"/>
  <c r="L12" i="1"/>
  <c r="M12" i="1"/>
  <c r="K12" i="1"/>
  <c r="L345" i="1"/>
  <c r="M345" i="1"/>
  <c r="L346" i="1"/>
  <c r="M346" i="1"/>
  <c r="K345" i="1"/>
  <c r="K346" i="1"/>
  <c r="L350" i="1"/>
  <c r="M350" i="1"/>
  <c r="K350" i="1"/>
  <c r="L347" i="1"/>
  <c r="M347" i="1"/>
  <c r="K347" i="1"/>
  <c r="L333" i="1"/>
  <c r="L332" i="1" s="1"/>
  <c r="M333" i="1"/>
  <c r="L334" i="1"/>
  <c r="M334" i="1"/>
  <c r="K334" i="1"/>
  <c r="K333" i="1"/>
  <c r="L342" i="1"/>
  <c r="M342" i="1"/>
  <c r="K342" i="1"/>
  <c r="L340" i="1"/>
  <c r="M340" i="1"/>
  <c r="K340" i="1"/>
  <c r="L337" i="1"/>
  <c r="M337" i="1"/>
  <c r="K337" i="1"/>
  <c r="L335" i="1"/>
  <c r="M335" i="1"/>
  <c r="K335" i="1"/>
  <c r="L257" i="1"/>
  <c r="M257" i="1"/>
  <c r="K257" i="1"/>
  <c r="L299" i="1"/>
  <c r="M299" i="1"/>
  <c r="K299" i="1"/>
  <c r="L296" i="1"/>
  <c r="M296" i="1"/>
  <c r="K296" i="1"/>
  <c r="M292" i="1"/>
  <c r="K292" i="1"/>
  <c r="L292" i="1"/>
  <c r="L289" i="1"/>
  <c r="M289" i="1"/>
  <c r="K289" i="1"/>
  <c r="M287" i="1"/>
  <c r="K287" i="1"/>
  <c r="L287" i="1"/>
  <c r="M285" i="1"/>
  <c r="K285" i="1"/>
  <c r="L285" i="1"/>
  <c r="L283" i="1"/>
  <c r="M283" i="1"/>
  <c r="K283" i="1"/>
  <c r="L281" i="1"/>
  <c r="M281" i="1"/>
  <c r="K281" i="1"/>
  <c r="L279" i="1"/>
  <c r="M279" i="1"/>
  <c r="K279" i="1"/>
  <c r="L277" i="1"/>
  <c r="M277" i="1"/>
  <c r="K277" i="1"/>
  <c r="L275" i="1"/>
  <c r="M275" i="1"/>
  <c r="K275" i="1"/>
  <c r="L273" i="1"/>
  <c r="M273" i="1"/>
  <c r="K273" i="1"/>
  <c r="L269" i="1"/>
  <c r="M269" i="1"/>
  <c r="K269" i="1"/>
  <c r="L271" i="1"/>
  <c r="M271" i="1"/>
  <c r="K271" i="1"/>
  <c r="L267" i="1"/>
  <c r="M267" i="1"/>
  <c r="K267" i="1"/>
  <c r="L265" i="1"/>
  <c r="M265" i="1"/>
  <c r="K265" i="1"/>
  <c r="K262" i="1"/>
  <c r="L262" i="1"/>
  <c r="M262" i="1"/>
  <c r="L259" i="1"/>
  <c r="M259" i="1"/>
  <c r="K259" i="1"/>
  <c r="L153" i="1"/>
  <c r="M153" i="1"/>
  <c r="K153" i="1"/>
  <c r="M154" i="1"/>
  <c r="K154" i="1"/>
  <c r="K253" i="1"/>
  <c r="L253" i="1"/>
  <c r="M253" i="1"/>
  <c r="L250" i="1"/>
  <c r="M250" i="1"/>
  <c r="K250" i="1"/>
  <c r="L247" i="1"/>
  <c r="M247" i="1"/>
  <c r="K247" i="1"/>
  <c r="K244" i="1"/>
  <c r="H244" i="1" s="1"/>
  <c r="L242" i="1"/>
  <c r="M242" i="1"/>
  <c r="K242" i="1"/>
  <c r="L240" i="1"/>
  <c r="M240" i="1"/>
  <c r="K240" i="1"/>
  <c r="L237" i="1"/>
  <c r="M237" i="1"/>
  <c r="K237" i="1"/>
  <c r="L235" i="1"/>
  <c r="M235" i="1"/>
  <c r="K235" i="1"/>
  <c r="L232" i="1"/>
  <c r="M232" i="1"/>
  <c r="K232" i="1"/>
  <c r="L229" i="1"/>
  <c r="M229" i="1"/>
  <c r="K229" i="1"/>
  <c r="L227" i="1"/>
  <c r="M227" i="1"/>
  <c r="K227" i="1"/>
  <c r="L225" i="1"/>
  <c r="M225" i="1"/>
  <c r="K225" i="1"/>
  <c r="K220" i="1"/>
  <c r="K223" i="1"/>
  <c r="L223" i="1"/>
  <c r="M223" i="1"/>
  <c r="L220" i="1"/>
  <c r="M220" i="1"/>
  <c r="K218" i="1"/>
  <c r="L218" i="1"/>
  <c r="M218" i="1"/>
  <c r="K215" i="1"/>
  <c r="M215" i="1"/>
  <c r="L215" i="1"/>
  <c r="L212" i="1"/>
  <c r="M212" i="1"/>
  <c r="K212" i="1"/>
  <c r="L209" i="1"/>
  <c r="M209" i="1"/>
  <c r="K209" i="1"/>
  <c r="L206" i="1"/>
  <c r="M206" i="1"/>
  <c r="K206" i="1"/>
  <c r="L203" i="1"/>
  <c r="M203" i="1"/>
  <c r="K203" i="1"/>
  <c r="L200" i="1"/>
  <c r="M200" i="1"/>
  <c r="K200" i="1"/>
  <c r="L198" i="1"/>
  <c r="M198" i="1"/>
  <c r="K198" i="1"/>
  <c r="L195" i="1"/>
  <c r="M195" i="1"/>
  <c r="K195" i="1"/>
  <c r="L192" i="1"/>
  <c r="M192" i="1"/>
  <c r="K192" i="1"/>
  <c r="L188" i="1"/>
  <c r="M188" i="1"/>
  <c r="K188" i="1"/>
  <c r="L185" i="1"/>
  <c r="M185" i="1"/>
  <c r="K185" i="1"/>
  <c r="L182" i="1"/>
  <c r="M182" i="1"/>
  <c r="K182" i="1"/>
  <c r="L180" i="1"/>
  <c r="M180" i="1"/>
  <c r="K180" i="1"/>
  <c r="L177" i="1"/>
  <c r="M177" i="1"/>
  <c r="K177" i="1"/>
  <c r="L175" i="1"/>
  <c r="M175" i="1"/>
  <c r="K175" i="1"/>
  <c r="L173" i="1"/>
  <c r="M173" i="1"/>
  <c r="K173" i="1"/>
  <c r="L170" i="1"/>
  <c r="M170" i="1"/>
  <c r="K170" i="1"/>
  <c r="L168" i="1"/>
  <c r="M168" i="1"/>
  <c r="K168" i="1"/>
  <c r="L165" i="1"/>
  <c r="M165" i="1"/>
  <c r="K165" i="1"/>
  <c r="L163" i="1"/>
  <c r="M163" i="1"/>
  <c r="K163" i="1"/>
  <c r="H161" i="1"/>
  <c r="L159" i="1"/>
  <c r="M159" i="1"/>
  <c r="K159" i="1"/>
  <c r="L155" i="1"/>
  <c r="M155" i="1"/>
  <c r="K155" i="1"/>
  <c r="L142" i="1"/>
  <c r="M142" i="1"/>
  <c r="L143" i="1"/>
  <c r="M143" i="1"/>
  <c r="K142" i="1"/>
  <c r="L148" i="1"/>
  <c r="M148" i="1"/>
  <c r="K148" i="1"/>
  <c r="L144" i="1"/>
  <c r="M144" i="1"/>
  <c r="K144" i="1"/>
  <c r="L137" i="1"/>
  <c r="M137" i="1"/>
  <c r="K137" i="1"/>
  <c r="L135" i="1"/>
  <c r="M135" i="1"/>
  <c r="K135" i="1"/>
  <c r="L133" i="1"/>
  <c r="M133" i="1"/>
  <c r="K133" i="1"/>
  <c r="L121" i="1"/>
  <c r="M121" i="1"/>
  <c r="K121" i="1"/>
  <c r="L122" i="1"/>
  <c r="M122" i="1"/>
  <c r="K122" i="1"/>
  <c r="L128" i="1"/>
  <c r="M128" i="1"/>
  <c r="K128" i="1"/>
  <c r="L126" i="1"/>
  <c r="M126" i="1"/>
  <c r="K126" i="1"/>
  <c r="L123" i="1"/>
  <c r="M123" i="1"/>
  <c r="K123" i="1"/>
  <c r="L115" i="1"/>
  <c r="L113" i="1" s="1"/>
  <c r="M115" i="1"/>
  <c r="M113" i="1" s="1"/>
  <c r="K115" i="1"/>
  <c r="K113" i="1" s="1"/>
  <c r="L118" i="1"/>
  <c r="M118" i="1"/>
  <c r="K118" i="1"/>
  <c r="L116" i="1"/>
  <c r="M116" i="1"/>
  <c r="K116" i="1"/>
  <c r="L80" i="1"/>
  <c r="M80" i="1"/>
  <c r="K80" i="1"/>
  <c r="K109" i="1"/>
  <c r="M109" i="1"/>
  <c r="L109" i="1"/>
  <c r="L106" i="1"/>
  <c r="M106" i="1"/>
  <c r="K106" i="1"/>
  <c r="L104" i="1"/>
  <c r="M104" i="1"/>
  <c r="K104" i="1"/>
  <c r="L102" i="1"/>
  <c r="M102" i="1"/>
  <c r="K102" i="1"/>
  <c r="M100" i="1"/>
  <c r="L100" i="1"/>
  <c r="K100" i="1"/>
  <c r="M98" i="1"/>
  <c r="L98" i="1"/>
  <c r="K98" i="1"/>
  <c r="L92" i="1"/>
  <c r="M92" i="1"/>
  <c r="K92" i="1"/>
  <c r="L90" i="1"/>
  <c r="M90" i="1"/>
  <c r="K90" i="1"/>
  <c r="L86" i="1"/>
  <c r="M86" i="1"/>
  <c r="K86" i="1"/>
  <c r="L83" i="1"/>
  <c r="M83" i="1"/>
  <c r="K83" i="1"/>
  <c r="L81" i="1"/>
  <c r="M81" i="1"/>
  <c r="K81" i="1"/>
  <c r="M344" i="1" l="1"/>
  <c r="L344" i="1"/>
  <c r="H342" i="1"/>
  <c r="H335" i="1"/>
  <c r="H340" i="1"/>
  <c r="M332" i="1"/>
  <c r="H347" i="1"/>
  <c r="K344" i="1"/>
  <c r="H229" i="1"/>
  <c r="H240" i="1"/>
  <c r="H289" i="1"/>
  <c r="H285" i="1"/>
  <c r="H296" i="1"/>
  <c r="M256" i="1"/>
  <c r="K332" i="1"/>
  <c r="H237" i="1"/>
  <c r="H283" i="1"/>
  <c r="K256" i="1"/>
  <c r="H235" i="1"/>
  <c r="H267" i="1"/>
  <c r="H281" i="1"/>
  <c r="H292" i="1"/>
  <c r="H232" i="1"/>
  <c r="K152" i="1"/>
  <c r="H287" i="1"/>
  <c r="H337" i="1"/>
  <c r="H247" i="1"/>
  <c r="H262" i="1"/>
  <c r="M120" i="1"/>
  <c r="H195" i="1"/>
  <c r="H212" i="1"/>
  <c r="H218" i="1"/>
  <c r="M152" i="1"/>
  <c r="H265" i="1"/>
  <c r="H273" i="1"/>
  <c r="H277" i="1"/>
  <c r="H299" i="1"/>
  <c r="L256" i="1"/>
  <c r="H259" i="1"/>
  <c r="H271" i="1"/>
  <c r="H269" i="1"/>
  <c r="H209" i="1"/>
  <c r="H253" i="1"/>
  <c r="H250" i="1"/>
  <c r="H279" i="1"/>
  <c r="L152" i="1"/>
  <c r="H275" i="1"/>
  <c r="H225" i="1"/>
  <c r="K141" i="1"/>
  <c r="H206" i="1"/>
  <c r="H227" i="1"/>
  <c r="H144" i="1"/>
  <c r="H155" i="1"/>
  <c r="H185" i="1"/>
  <c r="H198" i="1"/>
  <c r="H203" i="1"/>
  <c r="H215" i="1"/>
  <c r="H242" i="1"/>
  <c r="K120" i="1"/>
  <c r="H173" i="1"/>
  <c r="H182" i="1"/>
  <c r="H118" i="1"/>
  <c r="H170" i="1"/>
  <c r="H180" i="1"/>
  <c r="H192" i="1"/>
  <c r="H148" i="1"/>
  <c r="L141" i="1"/>
  <c r="H159" i="1"/>
  <c r="H163" i="1"/>
  <c r="H168" i="1"/>
  <c r="H177" i="1"/>
  <c r="H188" i="1"/>
  <c r="H200" i="1"/>
  <c r="H175" i="1"/>
  <c r="H109" i="1"/>
  <c r="L120" i="1"/>
  <c r="H133" i="1"/>
  <c r="M78" i="1"/>
  <c r="M141" i="1"/>
  <c r="H86" i="1"/>
  <c r="H100" i="1"/>
  <c r="H116" i="1"/>
  <c r="H126" i="1"/>
  <c r="H137" i="1"/>
  <c r="H128" i="1"/>
  <c r="L78" i="1"/>
  <c r="H123" i="1"/>
  <c r="H165" i="1"/>
  <c r="H83" i="1"/>
  <c r="H98" i="1"/>
  <c r="H81" i="1"/>
  <c r="H92" i="1"/>
  <c r="H104" i="1"/>
  <c r="H90" i="1"/>
  <c r="H102" i="1"/>
  <c r="H135" i="1"/>
  <c r="K78" i="1"/>
  <c r="L14" i="1" l="1"/>
  <c r="L10" i="1" s="1"/>
  <c r="M14" i="1"/>
  <c r="K14" i="1"/>
  <c r="K10" i="1" s="1"/>
  <c r="L15" i="1"/>
  <c r="M15" i="1"/>
  <c r="M11" i="1" s="1"/>
  <c r="K15" i="1"/>
  <c r="K11" i="1" s="1"/>
  <c r="L76" i="1"/>
  <c r="M76" i="1"/>
  <c r="K76" i="1"/>
  <c r="L74" i="1"/>
  <c r="M74" i="1"/>
  <c r="K74" i="1"/>
  <c r="L72" i="1"/>
  <c r="M72" i="1"/>
  <c r="K72" i="1"/>
  <c r="L70" i="1"/>
  <c r="M70" i="1"/>
  <c r="K70" i="1"/>
  <c r="H67" i="1"/>
  <c r="L60" i="1"/>
  <c r="M60" i="1"/>
  <c r="K60" i="1"/>
  <c r="L65" i="1"/>
  <c r="M65" i="1"/>
  <c r="K65" i="1"/>
  <c r="L57" i="1"/>
  <c r="M57" i="1"/>
  <c r="K57" i="1"/>
  <c r="L55" i="1"/>
  <c r="M55" i="1"/>
  <c r="K55" i="1"/>
  <c r="L52" i="1"/>
  <c r="M52" i="1"/>
  <c r="K52" i="1"/>
  <c r="L50" i="1"/>
  <c r="M50" i="1"/>
  <c r="K50" i="1"/>
  <c r="L46" i="1"/>
  <c r="M46" i="1"/>
  <c r="K46" i="1"/>
  <c r="L43" i="1"/>
  <c r="M43" i="1"/>
  <c r="K43" i="1"/>
  <c r="K41" i="1"/>
  <c r="L41" i="1"/>
  <c r="M41" i="1"/>
  <c r="L36" i="1"/>
  <c r="M36" i="1"/>
  <c r="K36" i="1"/>
  <c r="L31" i="1"/>
  <c r="M31" i="1"/>
  <c r="K31" i="1"/>
  <c r="L28" i="1"/>
  <c r="M28" i="1"/>
  <c r="K28" i="1"/>
  <c r="L26" i="1"/>
  <c r="M26" i="1"/>
  <c r="K26" i="1"/>
  <c r="L21" i="1"/>
  <c r="M21" i="1"/>
  <c r="K21" i="1"/>
  <c r="L23" i="1"/>
  <c r="M23" i="1"/>
  <c r="K23" i="1"/>
  <c r="L11" i="1" l="1"/>
  <c r="M13" i="1"/>
  <c r="M10" i="1"/>
  <c r="L9" i="1"/>
  <c r="H76" i="1"/>
  <c r="H50" i="1"/>
  <c r="H46" i="1"/>
  <c r="H74" i="1"/>
  <c r="H26" i="1"/>
  <c r="H41" i="1"/>
  <c r="L13" i="1"/>
  <c r="H43" i="1"/>
  <c r="H55" i="1"/>
  <c r="H65" i="1"/>
  <c r="K13" i="1"/>
  <c r="H70" i="1"/>
  <c r="H36" i="1"/>
  <c r="H23" i="1"/>
  <c r="H31" i="1"/>
  <c r="H28" i="1"/>
  <c r="H57" i="1"/>
  <c r="H60" i="1"/>
  <c r="H21" i="1"/>
  <c r="H52" i="1"/>
  <c r="M18" i="1"/>
  <c r="L18" i="1"/>
  <c r="K18" i="1"/>
  <c r="K16" i="1"/>
  <c r="H16" i="1" s="1"/>
  <c r="M9" i="1" l="1"/>
  <c r="H18" i="1"/>
</calcChain>
</file>

<file path=xl/sharedStrings.xml><?xml version="1.0" encoding="utf-8"?>
<sst xmlns="http://schemas.openxmlformats.org/spreadsheetml/2006/main" count="996" uniqueCount="314">
  <si>
    <t>Наименование объекта (мероприятия)</t>
  </si>
  <si>
    <t>Постановление администрации об осуществлении капитальных вложений</t>
  </si>
  <si>
    <t>Вид работ</t>
  </si>
  <si>
    <t>План финансирования, тыс. руб.</t>
  </si>
  <si>
    <t>2021 г.</t>
  </si>
  <si>
    <t>Плановый период</t>
  </si>
  <si>
    <t>муниципальный заказчик (получатель субсидии)</t>
  </si>
  <si>
    <t>2022 г.</t>
  </si>
  <si>
    <t>2023 г.</t>
  </si>
  <si>
    <t>Всего по объектам, в т.ч. по направлениям:</t>
  </si>
  <si>
    <t>Всего</t>
  </si>
  <si>
    <t>ОБ</t>
  </si>
  <si>
    <t>ГБ</t>
  </si>
  <si>
    <t>ВИ (в т.ч. средства гранта)</t>
  </si>
  <si>
    <t>«ДОШКОЛЬНОЕ  ОБРАЗОВАНИЕ»</t>
  </si>
  <si>
    <t>1.</t>
  </si>
  <si>
    <t>Бюджетные инвестиции</t>
  </si>
  <si>
    <t>Корректировка проектной и рабочей документации</t>
  </si>
  <si>
    <t>Строительство</t>
  </si>
  <si>
    <t>2019-2022</t>
  </si>
  <si>
    <t>МКУ «УКС»</t>
  </si>
  <si>
    <t>2.</t>
  </si>
  <si>
    <t>2019-2021</t>
  </si>
  <si>
    <t>3.</t>
  </si>
  <si>
    <t>2020-2021</t>
  </si>
  <si>
    <t>4.</t>
  </si>
  <si>
    <t>Субсидия</t>
  </si>
  <si>
    <t>5.</t>
  </si>
  <si>
    <t>6.*</t>
  </si>
  <si>
    <t>Разработка проектной и рабочей документации</t>
  </si>
  <si>
    <t>2021-2022</t>
  </si>
  <si>
    <t>7.*</t>
  </si>
  <si>
    <t>8.*</t>
  </si>
  <si>
    <t>2022-2023</t>
  </si>
  <si>
    <t>9.*</t>
  </si>
  <si>
    <t>10.*</t>
  </si>
  <si>
    <t>11.*</t>
  </si>
  <si>
    <t>12.</t>
  </si>
  <si>
    <t>2020-2022</t>
  </si>
  <si>
    <t>15 797,62</t>
  </si>
  <si>
    <t>13.</t>
  </si>
  <si>
    <t>№ 154  от 15.03.2021</t>
  </si>
  <si>
    <t>«ОБЩЕЕ ОБРАЗОВАНИЕ»</t>
  </si>
  <si>
    <t>14.</t>
  </si>
  <si>
    <t>2018-2021</t>
  </si>
  <si>
    <t>15.</t>
  </si>
  <si>
    <t>2020-2023</t>
  </si>
  <si>
    <t>18.*</t>
  </si>
  <si>
    <t>2021-2023</t>
  </si>
  <si>
    <t>19.*</t>
  </si>
  <si>
    <t>2022-2024</t>
  </si>
  <si>
    <t>22 800,00</t>
  </si>
  <si>
    <t>«ДОПОЛНИТЕЛЬНОЕ ОБРАЗОВАНИЕ»</t>
  </si>
  <si>
    <t>21.</t>
  </si>
  <si>
    <t>№ 156 от 15.03.2021</t>
  </si>
  <si>
    <t xml:space="preserve">МАУДО ДДТ «РОДНИК» </t>
  </si>
  <si>
    <t>«МОЛОДЕЖНАЯ ПОЛИТИКА»</t>
  </si>
  <si>
    <t>МАУ ЦОПМИ «ОГОНЕК»</t>
  </si>
  <si>
    <t>№ 490 от 25.06.2020</t>
  </si>
  <si>
    <t xml:space="preserve">МАУ ДЦО И ОД И П ИМ. А. ГАЙДАРА </t>
  </si>
  <si>
    <t>«СПОРТ ВЫСШИХ ДОСТИЖЕНИЙ»</t>
  </si>
  <si>
    <t>24.</t>
  </si>
  <si>
    <t>25.</t>
  </si>
  <si>
    <t>«КУЛЬТУРА»</t>
  </si>
  <si>
    <t>26.</t>
  </si>
  <si>
    <t>27.</t>
  </si>
  <si>
    <t>ВИ</t>
  </si>
  <si>
    <t>«ДОРОЖНОЕ ХОЗЯЙСТВО (ДОРОЖНЫЕ ФОНДЫ)»</t>
  </si>
  <si>
    <t>28.</t>
  </si>
  <si>
    <t>Реконструкция</t>
  </si>
  <si>
    <t>МКУ «ГДСР»</t>
  </si>
  <si>
    <t>29.</t>
  </si>
  <si>
    <t>30.</t>
  </si>
  <si>
    <t>№ 1099 от 29.11.2019</t>
  </si>
  <si>
    <t>31.</t>
  </si>
  <si>
    <t>№ 573 от 27.07.2020</t>
  </si>
  <si>
    <t>32.</t>
  </si>
  <si>
    <t>33.</t>
  </si>
  <si>
    <t>№ 1237 от 09.08.2017</t>
  </si>
  <si>
    <t>34.</t>
  </si>
  <si>
    <t>35.</t>
  </si>
  <si>
    <t>36.</t>
  </si>
  <si>
    <t>37.</t>
  </si>
  <si>
    <t>38.</t>
  </si>
  <si>
    <t>39.</t>
  </si>
  <si>
    <t>№ 483 от 25.06.2020</t>
  </si>
  <si>
    <t>40.</t>
  </si>
  <si>
    <t>№ 441 от 04.06.2021</t>
  </si>
  <si>
    <t>41.</t>
  </si>
  <si>
    <t>№ 447 от 08.06.2021</t>
  </si>
  <si>
    <t>42.</t>
  </si>
  <si>
    <t>Строительство проезда от улицы Тихоокеанской  к улице Спасателей в городе Калининграде Калининградской области</t>
  </si>
  <si>
    <t>№ 446 от 08.06.2021</t>
  </si>
  <si>
    <t>43.</t>
  </si>
  <si>
    <t>«Реконструкция разводного моста через реку Преголь на участке Калининград-Советск Калининградской железной дороги» Этап 2. Автодорожный мост и подходы к нему»</t>
  </si>
  <si>
    <t xml:space="preserve">Изъятие объектов недвижимого имущества </t>
  </si>
  <si>
    <t>2021-2025</t>
  </si>
  <si>
    <t>13 645,58</t>
  </si>
  <si>
    <t>44.</t>
  </si>
  <si>
    <t>2012-2021</t>
  </si>
  <si>
    <t>45.</t>
  </si>
  <si>
    <t>№ 440 от 04.06.2021</t>
  </si>
  <si>
    <t>46.</t>
  </si>
  <si>
    <t>№ 443 от 04.06.2021</t>
  </si>
  <si>
    <t>47.</t>
  </si>
  <si>
    <t>№ 442 от 04.06.2021</t>
  </si>
  <si>
    <t>48.</t>
  </si>
  <si>
    <t xml:space="preserve">№ 439 от 04.06.2021 </t>
  </si>
  <si>
    <t>49.</t>
  </si>
  <si>
    <t>50.</t>
  </si>
  <si>
    <t>51.</t>
  </si>
  <si>
    <t>2021-2024</t>
  </si>
  <si>
    <t>52.</t>
  </si>
  <si>
    <t>53.</t>
  </si>
  <si>
    <t>Разработка проектной документации</t>
  </si>
  <si>
    <t>«КОММУНАЛЬНОЕ ХОЗЯЙСТВО»</t>
  </si>
  <si>
    <t>Техническое перевооружение</t>
  </si>
  <si>
    <t>МП «Калининград-теплосеть»</t>
  </si>
  <si>
    <t>54.</t>
  </si>
  <si>
    <t>55.</t>
  </si>
  <si>
    <t>56.</t>
  </si>
  <si>
    <t>№ 269 от 16.04.2021</t>
  </si>
  <si>
    <t>57.</t>
  </si>
  <si>
    <t>58.</t>
  </si>
  <si>
    <t>59.</t>
  </si>
  <si>
    <t>Переключение потребителей малой угольной котельной по адресу проспект Победы, 18 на централизованное теплоснабжение</t>
  </si>
  <si>
    <t>№ 916 от 13.10.2020</t>
  </si>
  <si>
    <t>60.</t>
  </si>
  <si>
    <t>№ 268 от 16.04.2021</t>
  </si>
  <si>
    <t>61.</t>
  </si>
  <si>
    <t>№ 431 от 03.06.2021</t>
  </si>
  <si>
    <t>62.</t>
  </si>
  <si>
    <t>№ 432 от 03.06.2021</t>
  </si>
  <si>
    <t>63.</t>
  </si>
  <si>
    <t>64.</t>
  </si>
  <si>
    <t>65.</t>
  </si>
  <si>
    <t>66.</t>
  </si>
  <si>
    <t>«БЛАГОУСТРОЙСТВО»</t>
  </si>
  <si>
    <t>67.</t>
  </si>
  <si>
    <t>68.</t>
  </si>
  <si>
    <t>№ 724 от 03.09.2021</t>
  </si>
  <si>
    <t>«ДРУГИЕ ВОПРОСЫ В ОБЛАСТИ ОХРАНЫ ОКРУЖАЮЩЕЙ СРЕДЫ»</t>
  </si>
  <si>
    <t>69.</t>
  </si>
  <si>
    <t>32 013,96</t>
  </si>
  <si>
    <t>ВИ (средства гранта)</t>
  </si>
  <si>
    <t xml:space="preserve">Адресная инвестиционная программа городского округа «Город Калининград» на 2021 год и плановый период 2022-2023 годов </t>
  </si>
  <si>
    <t>№ п/п</t>
  </si>
  <si>
    <t>Главный распорядитель бюджетных средств</t>
  </si>
  <si>
    <t xml:space="preserve">Форма финансового обеспечения </t>
  </si>
  <si>
    <t>Годы реализации</t>
  </si>
  <si>
    <t>№ 1276 от 29.12.2018
(в редакции от 17.03.2020 № 220, 
от 23.08.2021 № 684)</t>
  </si>
  <si>
    <t>КГХиС</t>
  </si>
  <si>
    <t>№ 861 от 19.09.2019
(в редакции от 23.09.2020 № 829, 
от 23.08.2021 № 684)</t>
  </si>
  <si>
    <t>№ 862 от 19.09.2019
(в редакции от 23.09.2020 № 830, 
от 23.08.2021 № 684)</t>
  </si>
  <si>
    <t>КПО</t>
  </si>
  <si>
    <t>№ 1245 от 24.12.2018
(в редакции от 30.06.2021 № 522)</t>
  </si>
  <si>
    <t>МАДОУ 
Д/С № 11</t>
  </si>
  <si>
    <t>№ 876 от 24.09.2019
(в редакции от 24.02.2021 № 106)</t>
  </si>
  <si>
    <t>МАДОУ ЦРР 
Д/С № 114</t>
  </si>
  <si>
    <t>№ 293 от 08.04.2020 
(в редакции от 23.08.2021 № 684)</t>
  </si>
  <si>
    <t>№ 291 от 20.04.2021
(в редакции от 18.06.2021 № 474, 
от 23.08.2021 № 684)</t>
  </si>
  <si>
    <t>№ 597 от 23.07.2021 
(в редакции от 23.08.2021 № 684)</t>
  </si>
  <si>
    <t>№ 609 от 23.07.2021
(в редакции от 23.08.2021 № 684)</t>
  </si>
  <si>
    <t>№ 608 от 23.07.2021
(в редакции от 23.08.2021 № 684)</t>
  </si>
  <si>
    <t>№ 607 от 23.07.2021
(в редакции от 23.08.2021 № 684)</t>
  </si>
  <si>
    <t>№ 1131 от 10.12.2019 
(в редакции от 03.11.2021 № 901)</t>
  </si>
  <si>
    <t>МАДОУ Д/С
 № 115</t>
  </si>
  <si>
    <t>МАДОУ ЦРР 
№ 77</t>
  </si>
  <si>
    <t>№ 217 от 20.02.2016
(в редакции от 16.06.2021 № 471)</t>
  </si>
  <si>
    <t>МАОУ СОШ 
№ 59</t>
  </si>
  <si>
    <t>№ 1666 от 16.11.2017
(в редакции от 30.06.2021 № 521)</t>
  </si>
  <si>
    <t>МАОУ СОШ 
№ 50</t>
  </si>
  <si>
    <t>Строительство  общеобразовательной школы в Юго-Восточном жилом районе 
г. Калининграда</t>
  </si>
  <si>
    <t>№ 485 от 25.06.2020
(в редакции от 18.06.2021 № 473, от 23.08.2021 № 684)</t>
  </si>
  <si>
    <t xml:space="preserve">№ 1256 от 26.12.2018
(в редакции от 18.06.2021 № 484)
</t>
  </si>
  <si>
    <t>МАОУ СОШ 
№ 11</t>
  </si>
  <si>
    <t>№ 915 от 13.10.2020
(в редакции от 23.08.2021 № 684)</t>
  </si>
  <si>
    <t>МАОУ СОШ 
№ 46 С УИОП</t>
  </si>
  <si>
    <t>№ 423 от 01.06.2021
(в редакции от 23.08.2021 № 684)</t>
  </si>
  <si>
    <t>№ 911 от 02.10.2019
(в редакции от 16.10.2020 № 925, от 23.08.2021 № 684)</t>
  </si>
  <si>
    <t>№ 1101 от 14.11.2018
 (в редакции от 25.03.2020 № 247)</t>
  </si>
  <si>
    <t>Строительство нового корпуса детского оздоровительного лагеря на территории загородного центра им. Гайдара в 
г. Светлогорске</t>
  </si>
  <si>
    <t>№ 187 от 29.03.2021 
(в редакции от 23.08.2021 № 684)</t>
  </si>
  <si>
    <t>№ 779 от 11.09.2020
 (в редакции от 18.12.2020 № 1158)</t>
  </si>
  <si>
    <t>КпСП</t>
  </si>
  <si>
    <t>МАУ СШ № 12 ПО БОКСУ</t>
  </si>
  <si>
    <t>№ 1133 от 10.12.2019
 (в редакции от 13.10.2020 № 921)</t>
  </si>
  <si>
    <t>МАУК 
«Калининградс-кий зоопарк»</t>
  </si>
  <si>
    <t>№ 124 от 18.02.2019
 (в редакции от 21.04.2021 № 299)</t>
  </si>
  <si>
    <t>№ 157 от 08.02.2017
 (в редакции от 05.08.2021 № 640)</t>
  </si>
  <si>
    <t>КРДТИ</t>
  </si>
  <si>
    <t>№ 231 от 19.03.2020
 (в редакции от 09.06.2021 № 451)</t>
  </si>
  <si>
    <t>№ 569 от 18.04.2017
 (в редакции от 16.10.2020 № 928)</t>
  </si>
  <si>
    <t>№ 1155 от 13.12.2019
 (в редакции от 14.05.2021 № 364)</t>
  </si>
  <si>
    <t>№ 30 от 22.01.2021
 (в редакции от 18.06.2021 № 482)</t>
  </si>
  <si>
    <t>№ 1091 от 08.11.2018 
(в редакции от 18.06.2021 № 483)</t>
  </si>
  <si>
    <t>№ 482 от 25.06.2020
 (в редакции от 09.02.2021 № 78)</t>
  </si>
  <si>
    <t>№ 1134 от 11.12.2020
 (в редакции от 16.07.2021 № 574)</t>
  </si>
  <si>
    <t>КМИиЗР</t>
  </si>
  <si>
    <t>№ 574 от 07.06.2018 
(в редакции от 29.12.2018 № 1282)</t>
  </si>
  <si>
    <t>№ 1087 от 26.11.2019 
(в редакции от 18.06.2021 № 485)</t>
  </si>
  <si>
    <t>№ 2031 от 29.12.2016
 (в редакции от 20.04.2021 № 292)</t>
  </si>
  <si>
    <t>№ 1006 от 06.11.2020
 (в редакции от 13.11.2020 № 1020)</t>
  </si>
  <si>
    <t>№ 1996 от 30.11.2015
 (в редакции от 07.02.2019 № 59)</t>
  </si>
  <si>
    <t>№ 1746 от 11.11.2014
 (в редакции от 06.08.2021 № 643)</t>
  </si>
  <si>
    <t>№ 1016 от 11.07.2017
 (в редакции от 10.06.2021 № 454)</t>
  </si>
  <si>
    <t>№ 531 от 30.05.2018
 (в редакции от 10.06.2021 № 452)</t>
  </si>
  <si>
    <t>№ 282 от 07.04.2020
 (в редакции от 01.06.2021 № 420)</t>
  </si>
  <si>
    <t>№ 281 от 07.04.2020
 (в редакции от 01.06.2021 № 421)</t>
  </si>
  <si>
    <t>№ 429 от 03.06.2021
 (в редакции от 13.08.2021 № 654)</t>
  </si>
  <si>
    <t>№ 910 от 02.10.2019 
(в редакции от 23.08.2021 № 684)</t>
  </si>
  <si>
    <t>№ 252 от 27.03.2020
(в редакции от 23.08.2021 № 684)</t>
  </si>
  <si>
    <t>№ 833 от 25.09.2020
 (в редакции от 18.08.2021 № 671)</t>
  </si>
  <si>
    <t xml:space="preserve">ВИ </t>
  </si>
  <si>
    <t xml:space="preserve">* Объекты, планируемые к реализации в рамках государственных программ Российской Федерации и Калининградской области. </t>
  </si>
  <si>
    <t>№ 245 от 25.03.2020
(в редакции от 18.06.2021 № 478, 
от 23.08.2021 № 684)</t>
  </si>
  <si>
    <t>Общий объем финансирования, тыс. руб.</t>
  </si>
  <si>
    <t>Профинансиро-вано на 01.01.2021, 
тыс. руб.</t>
  </si>
  <si>
    <t xml:space="preserve">Разработка проектной документации </t>
  </si>
  <si>
    <t>Строительство  общеобразовательной школы в Юго-Восточном жилом районе 
г. Калининграда (концессия)</t>
  </si>
  <si>
    <t>16.</t>
  </si>
  <si>
    <t>20.*</t>
  </si>
  <si>
    <t>22.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</si>
  <si>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</si>
  <si>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</si>
  <si>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</si>
  <si>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</si>
  <si>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</si>
  <si>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</si>
  <si>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</si>
  <si>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</si>
  <si>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</si>
  <si>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</si>
  <si>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</si>
  <si>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</si>
  <si>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17.</t>
  </si>
  <si>
    <t>23.</t>
  </si>
  <si>
    <t>Источни-ки финанси-рования</t>
  </si>
  <si>
    <t>Строительство улицы Тихоокеанской в городе Калининграде Калининградской области, включая вынос (переустройство) двухцепного участка ВЛ 15-99, ВЛ 15-101</t>
  </si>
  <si>
    <t>Строительство эстакады с устройством инженерных сетей по ул. Суворова в
г. Калининграде</t>
  </si>
  <si>
    <t>Строительство нового корпуса общеобразовательной школы № 11 по 
ул. Мира в г. Калининграде</t>
  </si>
  <si>
    <t>Строительство нового корпуса общеобразовательной школы № 46 по 
ул. Летней в г. Калининграде</t>
  </si>
  <si>
    <t>Реконструкция вольера для ластоногих Калининградского зоопарка со строительством очистных сооружений по адресу пр. Мира, 26</t>
  </si>
  <si>
    <t>Реконструкция ул. Марш. Борзова от 
ул. Красная до ул. Ломоносова в 
г. Калининграде</t>
  </si>
  <si>
    <t>Строительство ул. Закатной и участка 
ул. Арсенальной от ул. Закатной до 
ул. Краснокаменной в г. Калининграде</t>
  </si>
  <si>
    <t>Реконструкция ул. Аллея Смелых в 
г. Калининграде, Калининградская область</t>
  </si>
  <si>
    <t>Строительство ул. Благовещенской в 
г. Калининграде</t>
  </si>
  <si>
    <t>Строительство участка бульвара Солнечного и внутриквартального проезда от набережной Парадной до бульвара Солнечного с устройством парковок в г.Калининграде</t>
  </si>
  <si>
    <t>Строительство улично-дорожной сети в Северном жилом районе г. Калининграда (5 этап)</t>
  </si>
  <si>
    <t>Реконструкция ул. Б. Окружная 3-я в 
г. Калининграде</t>
  </si>
  <si>
    <t>Строительство дошкольного учреждения по проезду Тихорецкому в г. Калининграде</t>
  </si>
  <si>
    <t>Строительство газовой котельной и реконструкция системы теплоснабжения МАДОУ детский сад №5, расположенный по адресу: ул. Маршала Новикова, 25-27</t>
  </si>
  <si>
    <t>Реконструкция объекта «Аквариум» (литер Г) под «Террариум» по адресу пр. Мира, 26</t>
  </si>
  <si>
    <t>Реконструкция ул. Ю. Гагарина от 
ул. Орудийной до границ городского округа «Город Калининград» в г. Калининграде, Калининградская область</t>
  </si>
  <si>
    <t xml:space="preserve">Реконструкция Советского проспекта от 
ул. Марш. Борзова до ул. Габайдулина в 
г. Калининграде
</t>
  </si>
  <si>
    <t>Строительство ул. Горчакова 
(от ул. Ген. Челнокова до ул. Согласия) в 
г. Калининграде</t>
  </si>
  <si>
    <t>Техническое перевооружение с переводом на природный газ котельной по 
ул. Чувашская, 4 в г. Калининграде</t>
  </si>
  <si>
    <t>Строительство нового корпуса дошкольного учреждения по ул. Орудийной, 30 в 
г. Калининграде</t>
  </si>
  <si>
    <t>Строительство нового корпуса дошкольного учреждения по ул. Коммунистической в 
г. Калининграде</t>
  </si>
  <si>
    <t>Реконструкция ул. Катина в г. Калининграде</t>
  </si>
  <si>
    <t xml:space="preserve">Строительство улично-дорожной сети в Восточном жилом районе г. Калининграда </t>
  </si>
  <si>
    <t>Переключение потребителей малой угольной котельной по адресу ул. Кутузова, 41 в 
г. Калининграде на централизованное теплоснабжение</t>
  </si>
  <si>
    <t>Переключение потребителей малой угольной котельной по адресу ул. Лейтенанта Катина, 4-6 в г. Калининграде на централизованное теплоснабжение</t>
  </si>
  <si>
    <t>Переключение потребителей малой угольной котельной по адресу ул. Энгельса, 4 в 
г. Калининграде на централизованное теплоснабжение</t>
  </si>
  <si>
    <t>Строительство тепловой сети с целью переключения потребителей малой угольной котельной по адресу ул. Подполковника Емельянова, 80а в г. Калининграде на централизованное теплоснабжение</t>
  </si>
  <si>
    <t>Строительство тепловых сетей и ЦТП по 
ул. Летняя - ул. Интернациональная в 
г. Калининграде</t>
  </si>
  <si>
    <t>Строительство дошкольного учреждения по 
ул. 3-го Белорусского фронта в г. Калининграде</t>
  </si>
  <si>
    <t>Строительство дошкольного учреждения по 
ул. Героя России Мариенко в г. Калининграде</t>
  </si>
  <si>
    <t>Строительство дошкольного учреждения по 
ул. Новгородской  в г. Калининграде</t>
  </si>
  <si>
    <t>Строительство дошкольного учреждения по 
ул. Флагманской в г. Калининграде</t>
  </si>
  <si>
    <t xml:space="preserve">Строительство дошкольного учреждения по 
ул. Благовещенской в г. Калининграде </t>
  </si>
  <si>
    <t>Строительство дошкольного учреждения по 
ул. Владимирской в г. Калининграде</t>
  </si>
  <si>
    <t>Строительство дошкольного учреждения по 
ул. Баженова в г. Калининграде</t>
  </si>
  <si>
    <t>Строительство дошкольного учреждения по 
ул.  Бассейной в г. Калининграде</t>
  </si>
  <si>
    <t>Строительство корпуса общеобразовательной школы № 50 по ул. Каштановая аллея в 
г. Калининграде</t>
  </si>
  <si>
    <t>Строительство общеобразовательной школы по ул. Благовещенской в г. Калининграде</t>
  </si>
  <si>
    <t>Строительство газовой котельной и реконструкция системы теплоснабжения МАДОУ ЦРР № 77 по ул. Бассейной, 1 в г. Калининграде</t>
  </si>
  <si>
    <t>Строительство общеобразовательной школы по ул. Рассветной в г. Калининграде</t>
  </si>
  <si>
    <t>Строительство газовой котельной и реконструкция системы теплоснабжения МАОУ СОШ № 3 по ул. Октябрьская площадь, 28-30</t>
  </si>
  <si>
    <t>Строительство газовой котельной и реконструкция системы теплоснабжения МАУДО ДДТ «Родник» по ул. Нефтяной, 2 в г. Калининграде</t>
  </si>
  <si>
    <t>Строительство газовой котельной на цели отопления и горячего водоснабжения объектов МАУ ЦОПМИ «Огонек» по ул. Балтийская, 29 в г. Светлогорске</t>
  </si>
  <si>
    <t>Строительство Центра прогресса бокса по ул. Железнодорожной в г. Калининграде</t>
  </si>
  <si>
    <t>Строительство улицы Генерала Лучинского в г. Калининграде</t>
  </si>
  <si>
    <t>Строительство улицы Генерала Лучинского в г. Калининграде. 1 этап строительства (от ул. Артиллерийской до ул. Героя России Мариенко)</t>
  </si>
  <si>
    <t>Строительство ул. Героя России Мариенко в г. Калининграде</t>
  </si>
  <si>
    <t>Реконструкция перекрестка ул. Ген. Челнокова – ул. Украинская в г. Калининграде</t>
  </si>
  <si>
    <t>Строительство тепловой сети с целью переключения потребителей малой угольной котельной по адресу ул. Ю. Гагарина, 41-45 в г. Калининграде на централизованное теплоснабжение</t>
  </si>
  <si>
    <t>Строительство сетей и сооружений дождевой канализации на территории в границах 
ул. Украинская-ул. Согласия-ул. Рассветная-ул. Горького в г. Калининграде (1 этап)</t>
  </si>
  <si>
    <t>Строительство сетей и сооружений дождевой канализации на территории в границах 
ул. Украинская-ул. Согласия-ул. Рассветная-ул. Горького в г. Калининграде (2 этап)</t>
  </si>
  <si>
    <t>Реконструкция участка сети дождевой канализации диаметром 350 мм с устройством очистных сооружений по ул. Тельмана в г. Калининграде</t>
  </si>
  <si>
    <t>Реконструкция участка сети дождевой канализации диаметром 400 мм с устройством очистных сооружений по ул. Льва Толстого в г. Калининграде</t>
  </si>
  <si>
    <t>Реконструкция участка сети дождевой канализации диаметром 550 мм с устройством очистных сооружений по ул. Тельмана в г. Калининграде</t>
  </si>
  <si>
    <t>Реконструкция участка сети дождевой канализации диаметром 1600 мм с устройством очистных сооружений в районе ботанического сада в г. Калининграде</t>
  </si>
  <si>
    <t>Реконструкция участка сети дождевой канализации диаметром 750 мм с устройством очистных сооружений по ул. Герцена в г. Калининграде</t>
  </si>
  <si>
    <t>Реконструкция участка сети дождевой канализации диаметром 450 мм с устройством очистных сооружений по ул. Колхозной в г. Калининграде</t>
  </si>
  <si>
    <t>Реконструкция участка сети дождевой канализации диаметром 700 мм с устройством очистных сооружений по ул. Колхозной в г. Калининграде</t>
  </si>
  <si>
    <t>Реконструкция участка сети дождевой канализации диаметром 900 мм с устройством очистных сооружений по ул. Тельмана в г. Калининграде</t>
  </si>
  <si>
    <t>Реконструкция участка сети дождевой канализации диаметром 600 мм с устройством очистных сооружений по ул. Льва Толстого в г. Калининграде</t>
  </si>
  <si>
    <t>Строительство пешеходного моста через реку Новая Преголя в районе ул. В. Гюго в г. Калининграде</t>
  </si>
  <si>
    <t>Приспособление объекта культурного наследия регионального значения «Открытый стадион им. Вальтера Симона – стадион «Балтика», 1892 год, город Калининград, проспект Мира, 15 (Реконструкция фонтана с благоустройством территории, прилегающей к воротам стадиона «Балтика» по проспекту Мира в г. Калининграде)</t>
  </si>
  <si>
    <t>Реконструкция гидротехнических сооружений и улучшение санитарно-экологического состояния притока реки Голубой с благоустройством рекреационной зоны в границах ул. Беланова - ул. Горбунова - ул. Мира- ул. Жиленкова - ул. Габайдулина - ул. Калачева в г. Калининграде</t>
  </si>
  <si>
    <t>Строительство физкультурно-оздоровительного комплекса по ул. Железнодорожной в г. Калининграде</t>
  </si>
  <si>
    <t>«Строительство ул. Суздальская и реконструкция участка ул. Стрелецкая в г. Калининграде» (I этап)</t>
  </si>
  <si>
    <t>Реконструкция ул. Карташева в г. Калининграде</t>
  </si>
  <si>
    <t>Реконструкция ул. Рассветной в г. Калининграде (1 этап)</t>
  </si>
  <si>
    <t>Строительство ул. В. Денисова в г. Калининграде</t>
  </si>
  <si>
    <t xml:space="preserve">«Строительство улицы Понартской с транспортными развязками в г. Калининграде (от ул. Аллея Смелых до ул. У. Громовой)» (Этап III) </t>
  </si>
  <si>
    <t>Строительство ул. Юбилейной в г. Калининграде</t>
  </si>
  <si>
    <t>Техническое перевооружение с переводом котельной на природный газ по ул. Емельянова, 92 в г. Калининграде</t>
  </si>
  <si>
    <t>Строительство газовой котельной по ул. Берестяная в г. Калининграде</t>
  </si>
  <si>
    <t>Переключение потребителей малой угольной котельной по адресу проспект Победы, 10-12 в г. Калининграде на централизованное теплоснабжение</t>
  </si>
  <si>
    <t>Строительство сетей и сооружений водоотведения в мкр. Менделеево в г. Калининграде (1 очередь)</t>
  </si>
  <si>
    <t>Реконструкция участка сети дождевой канализации с устройством очистных сооружений по ул. Тургенева, ул. Герцена в г. Калининграде</t>
  </si>
  <si>
    <t xml:space="preserve">Приложение
к постановлению администрации 
городского округа «Город Калининград»
от «_2_» __12__2021  г. № 971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</si>
</sst>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AFFCD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left" wrapText="1"/>
    </xf>
    <xf numFmtId="0" fontId="6" fillId="0" borderId="0" xfId="0" applyFont="1" applyAlignment="1">
      <alignment vertical="center" wrapText="1"/>
    </xf>
    <xf numFmtId="0" fontId="1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/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/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vertical="center" wrapText="1"/>
    </xf>
    <xf numFmtId="0" fontId="8" fillId="2" borderId="0" xfId="0" applyFont="1" applyFill="1"/>
    <xf numFmtId="0" fontId="4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1" fillId="0" borderId="0" xfId="0" applyNumberFormat="1" applyFont="1"/>
    <xf numFmtId="4" fontId="1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wrapText="1"/>
    </xf>
    <xf numFmtId="0" fontId="3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6FECE"/>
      <color rgb="FFFAFFC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7"/>
  <sheetViews>
    <sheetView tabSelected="1" view="pageBreakPreview" zoomScale="90" zoomScaleNormal="90" zoomScaleSheetLayoutView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" sqref="K1:M1"/>
    </sheetView>
  </sheetViews>
  <sheetFormatPr defaultRowHeight="15" x14ac:dyDescent="0.25"/>
  <cols>
    <col min="1" max="1" width="4.140625" customWidth="1"/>
    <col min="2" max="2" width="47.5703125" customWidth="1"/>
    <col min="3" max="3" width="23.140625" customWidth="1"/>
    <col min="4" max="4" width="18" customWidth="1"/>
    <col min="5" max="5" width="13.28515625" customWidth="1"/>
    <col min="6" max="6" width="18.28515625" customWidth="1"/>
    <col min="7" max="7" width="12.28515625" customWidth="1"/>
    <col min="8" max="8" width="17.7109375" customWidth="1"/>
    <col min="9" max="9" width="15.5703125" customWidth="1"/>
    <col min="10" max="10" width="10" customWidth="1"/>
    <col min="11" max="13" width="13.140625" bestFit="1" customWidth="1"/>
    <col min="14" max="14" width="19.85546875" customWidth="1"/>
    <col min="15" max="15" width="10.85546875" customWidth="1"/>
    <col min="16" max="16" width="9.7109375" bestFit="1" customWidth="1"/>
  </cols>
  <sheetData>
    <row r="1" spans="1:17" ht="82.5" customHeight="1" x14ac:dyDescent="0.25">
      <c r="K1" s="70" t="s">
        <v>313</v>
      </c>
      <c r="L1" s="70"/>
      <c r="M1" s="70"/>
    </row>
    <row r="2" spans="1:17" ht="21" customHeight="1" x14ac:dyDescent="0.25">
      <c r="J2" s="2"/>
      <c r="K2" s="2"/>
      <c r="L2" s="2"/>
      <c r="M2" s="2"/>
    </row>
    <row r="3" spans="1:17" ht="15.75" x14ac:dyDescent="0.25">
      <c r="A3" s="68" t="s">
        <v>145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7" ht="15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7" ht="15.75" customHeight="1" x14ac:dyDescent="0.25">
      <c r="A5" s="46" t="s">
        <v>146</v>
      </c>
      <c r="B5" s="46" t="s">
        <v>0</v>
      </c>
      <c r="C5" s="46" t="s">
        <v>1</v>
      </c>
      <c r="D5" s="46" t="s">
        <v>147</v>
      </c>
      <c r="E5" s="46" t="s">
        <v>148</v>
      </c>
      <c r="F5" s="46" t="s">
        <v>2</v>
      </c>
      <c r="G5" s="46" t="s">
        <v>149</v>
      </c>
      <c r="H5" s="46" t="s">
        <v>216</v>
      </c>
      <c r="I5" s="46" t="s">
        <v>217</v>
      </c>
      <c r="J5" s="46" t="s">
        <v>3</v>
      </c>
      <c r="K5" s="46"/>
      <c r="L5" s="46"/>
      <c r="M5" s="46"/>
      <c r="N5" s="1"/>
    </row>
    <row r="6" spans="1:17" ht="48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 t="s">
        <v>237</v>
      </c>
      <c r="K6" s="46" t="s">
        <v>4</v>
      </c>
      <c r="L6" s="46" t="s">
        <v>5</v>
      </c>
      <c r="M6" s="46"/>
      <c r="N6" s="1"/>
    </row>
    <row r="7" spans="1:17" ht="63" x14ac:dyDescent="0.25">
      <c r="A7" s="46"/>
      <c r="B7" s="46"/>
      <c r="C7" s="46"/>
      <c r="D7" s="22" t="s">
        <v>6</v>
      </c>
      <c r="E7" s="46"/>
      <c r="F7" s="46"/>
      <c r="G7" s="46"/>
      <c r="H7" s="46"/>
      <c r="I7" s="46"/>
      <c r="J7" s="46"/>
      <c r="K7" s="46"/>
      <c r="L7" s="22" t="s">
        <v>7</v>
      </c>
      <c r="M7" s="22" t="s">
        <v>8</v>
      </c>
      <c r="N7" s="1"/>
    </row>
    <row r="8" spans="1:17" ht="15.75" x14ac:dyDescent="0.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1"/>
    </row>
    <row r="9" spans="1:17" ht="15.75" x14ac:dyDescent="0.25">
      <c r="A9" s="44" t="s">
        <v>9</v>
      </c>
      <c r="B9" s="44"/>
      <c r="C9" s="44"/>
      <c r="D9" s="44"/>
      <c r="E9" s="44"/>
      <c r="F9" s="44"/>
      <c r="G9" s="44"/>
      <c r="H9" s="44"/>
      <c r="I9" s="44"/>
      <c r="J9" s="7" t="s">
        <v>10</v>
      </c>
      <c r="K9" s="8">
        <f>K10+K11+K12</f>
        <v>4256488.17</v>
      </c>
      <c r="L9" s="8">
        <f>L10+L11+L12</f>
        <v>3579560.77</v>
      </c>
      <c r="M9" s="8">
        <f t="shared" ref="M9" si="0">M10+M11+M12</f>
        <v>2679778.06</v>
      </c>
      <c r="N9" s="33"/>
      <c r="O9" s="33"/>
      <c r="P9" s="33"/>
      <c r="Q9" s="33"/>
    </row>
    <row r="10" spans="1:17" ht="15.75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7" t="s">
        <v>11</v>
      </c>
      <c r="K10" s="8">
        <f>K14+K79+K114+K121+K131+K142+K153+K257+K333</f>
        <v>3501469.4999999995</v>
      </c>
      <c r="L10" s="8">
        <f>L14+L79+L114+L121+L131+L142+L153+L257+L333</f>
        <v>2583247.11</v>
      </c>
      <c r="M10" s="8">
        <f>M14+M79+M114+M121+M131+M142+M153+M257+M333</f>
        <v>2477170.79</v>
      </c>
      <c r="N10" s="33"/>
      <c r="O10" s="33"/>
      <c r="P10" s="33"/>
    </row>
    <row r="11" spans="1:17" ht="15.75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7" t="s">
        <v>12</v>
      </c>
      <c r="K11" s="8">
        <f>K15+K80+K115+K122+K132+K143+K154+K258+K334+K345</f>
        <v>731504.42</v>
      </c>
      <c r="L11" s="8">
        <f>L15+L80+L115+L122+L132+L143+L154+L258+L334+L345</f>
        <v>996313.66000000015</v>
      </c>
      <c r="M11" s="8">
        <f>M15+M80+M115+M122+M132+M143+M154+M258+M334+M345</f>
        <v>202607.27</v>
      </c>
      <c r="N11" s="1"/>
    </row>
    <row r="12" spans="1:17" ht="63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7" t="s">
        <v>13</v>
      </c>
      <c r="K12" s="8">
        <f>K150+K352</f>
        <v>23514.25</v>
      </c>
      <c r="L12" s="8">
        <f>L150+L352</f>
        <v>0</v>
      </c>
      <c r="M12" s="8">
        <f>M150+M352</f>
        <v>0</v>
      </c>
      <c r="N12" s="1"/>
    </row>
    <row r="13" spans="1:17" s="10" customFormat="1" ht="15.75" x14ac:dyDescent="0.25">
      <c r="A13" s="45" t="s">
        <v>14</v>
      </c>
      <c r="B13" s="45"/>
      <c r="C13" s="45"/>
      <c r="D13" s="45"/>
      <c r="E13" s="45"/>
      <c r="F13" s="45"/>
      <c r="G13" s="45"/>
      <c r="H13" s="45"/>
      <c r="I13" s="45"/>
      <c r="J13" s="7" t="s">
        <v>10</v>
      </c>
      <c r="K13" s="8">
        <f>K14+K15</f>
        <v>1340775.9099999997</v>
      </c>
      <c r="L13" s="8">
        <f t="shared" ref="L13:M13" si="1">L14+L15</f>
        <v>455633.39</v>
      </c>
      <c r="M13" s="8">
        <f t="shared" si="1"/>
        <v>0</v>
      </c>
      <c r="N13" s="9"/>
    </row>
    <row r="14" spans="1:17" s="10" customFormat="1" ht="15.75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7" t="s">
        <v>11</v>
      </c>
      <c r="K14" s="8">
        <f>K19+K24+K29+K32+K37+K44+K48+K53+K58+K63+K68</f>
        <v>1073655.7599999998</v>
      </c>
      <c r="L14" s="8">
        <f t="shared" ref="L14:M14" si="2">L19+L24+L29+L32+L37+L44+L48+L53+L58+L63+L68</f>
        <v>56002.22</v>
      </c>
      <c r="M14" s="8">
        <f t="shared" si="2"/>
        <v>0</v>
      </c>
      <c r="N14" s="9"/>
    </row>
    <row r="15" spans="1:17" s="10" customFormat="1" ht="15.75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7" t="s">
        <v>12</v>
      </c>
      <c r="K15" s="8">
        <f>K17+K20+K22+K25+K27+K30+K33+K38+K42+K45+K49+K51+K54+K56+K59+K61+K64+K66+K69+K71+K73+K75+K77</f>
        <v>267120.15000000002</v>
      </c>
      <c r="L15" s="8">
        <f t="shared" ref="L15:M15" si="3">L17+L20+L22+L25+L27+L30+L33+L38+L42+L45+L49+L51+L54+L56+L59+L61+L64+L66+L69+L71+L73+L75+L77</f>
        <v>399631.17000000004</v>
      </c>
      <c r="M15" s="8">
        <f t="shared" si="3"/>
        <v>0</v>
      </c>
      <c r="N15" s="9"/>
    </row>
    <row r="16" spans="1:17" ht="15.75" x14ac:dyDescent="0.25">
      <c r="A16" s="46" t="s">
        <v>15</v>
      </c>
      <c r="B16" s="51" t="s">
        <v>266</v>
      </c>
      <c r="C16" s="46" t="s">
        <v>150</v>
      </c>
      <c r="D16" s="46" t="s">
        <v>151</v>
      </c>
      <c r="E16" s="46" t="s">
        <v>16</v>
      </c>
      <c r="F16" s="46" t="s">
        <v>17</v>
      </c>
      <c r="G16" s="46">
        <v>2021</v>
      </c>
      <c r="H16" s="47">
        <f>I16+K16+L16+M16</f>
        <v>1625</v>
      </c>
      <c r="I16" s="47">
        <v>0</v>
      </c>
      <c r="J16" s="20" t="s">
        <v>10</v>
      </c>
      <c r="K16" s="21">
        <f>K17</f>
        <v>1625</v>
      </c>
      <c r="L16" s="21">
        <v>0</v>
      </c>
      <c r="M16" s="21">
        <v>0</v>
      </c>
      <c r="N16" s="1"/>
    </row>
    <row r="17" spans="1:14" ht="46.5" customHeight="1" x14ac:dyDescent="0.25">
      <c r="A17" s="46"/>
      <c r="B17" s="51"/>
      <c r="C17" s="46"/>
      <c r="D17" s="46"/>
      <c r="E17" s="46"/>
      <c r="F17" s="46"/>
      <c r="G17" s="46"/>
      <c r="H17" s="46"/>
      <c r="I17" s="47"/>
      <c r="J17" s="20" t="s">
        <v>12</v>
      </c>
      <c r="K17" s="21">
        <v>1625</v>
      </c>
      <c r="L17" s="21">
        <v>0</v>
      </c>
      <c r="M17" s="21">
        <v>0</v>
      </c>
      <c r="N17" s="1"/>
    </row>
    <row r="18" spans="1:14" ht="15.75" x14ac:dyDescent="0.25">
      <c r="A18" s="46"/>
      <c r="B18" s="51"/>
      <c r="C18" s="46"/>
      <c r="D18" s="46" t="s">
        <v>20</v>
      </c>
      <c r="E18" s="46"/>
      <c r="F18" s="46" t="s">
        <v>18</v>
      </c>
      <c r="G18" s="46" t="s">
        <v>19</v>
      </c>
      <c r="H18" s="47">
        <f>I18+K18+L18+M18</f>
        <v>734381.67</v>
      </c>
      <c r="I18" s="47">
        <v>38359.71</v>
      </c>
      <c r="J18" s="20" t="s">
        <v>10</v>
      </c>
      <c r="K18" s="21">
        <f>K19+K20</f>
        <v>302048.52999999997</v>
      </c>
      <c r="L18" s="21">
        <f t="shared" ref="L18" si="4">L19+L20</f>
        <v>393973.43000000005</v>
      </c>
      <c r="M18" s="21">
        <f>M19+M20</f>
        <v>0</v>
      </c>
      <c r="N18" s="1"/>
    </row>
    <row r="19" spans="1:14" ht="15.75" x14ac:dyDescent="0.25">
      <c r="A19" s="46"/>
      <c r="B19" s="51"/>
      <c r="C19" s="46"/>
      <c r="D19" s="46"/>
      <c r="E19" s="46"/>
      <c r="F19" s="46"/>
      <c r="G19" s="46"/>
      <c r="H19" s="46"/>
      <c r="I19" s="47"/>
      <c r="J19" s="20" t="s">
        <v>11</v>
      </c>
      <c r="K19" s="21">
        <v>293682.98</v>
      </c>
      <c r="L19" s="21">
        <v>56002.22</v>
      </c>
      <c r="M19" s="21">
        <v>0</v>
      </c>
      <c r="N19" s="1"/>
    </row>
    <row r="20" spans="1:14" ht="15.75" x14ac:dyDescent="0.25">
      <c r="A20" s="46"/>
      <c r="B20" s="51"/>
      <c r="C20" s="46"/>
      <c r="D20" s="46"/>
      <c r="E20" s="46"/>
      <c r="F20" s="46"/>
      <c r="G20" s="46"/>
      <c r="H20" s="46"/>
      <c r="I20" s="47"/>
      <c r="J20" s="20" t="s">
        <v>12</v>
      </c>
      <c r="K20" s="21">
        <v>8365.5499999999993</v>
      </c>
      <c r="L20" s="21">
        <v>337971.21</v>
      </c>
      <c r="M20" s="21">
        <v>0</v>
      </c>
      <c r="N20" s="1"/>
    </row>
    <row r="21" spans="1:14" ht="15.75" x14ac:dyDescent="0.25">
      <c r="A21" s="46" t="s">
        <v>21</v>
      </c>
      <c r="B21" s="51" t="s">
        <v>267</v>
      </c>
      <c r="C21" s="46" t="s">
        <v>152</v>
      </c>
      <c r="D21" s="46" t="s">
        <v>151</v>
      </c>
      <c r="E21" s="46" t="s">
        <v>16</v>
      </c>
      <c r="F21" s="46" t="s">
        <v>17</v>
      </c>
      <c r="G21" s="46">
        <v>2021</v>
      </c>
      <c r="H21" s="47">
        <f>I21+K21+L21+M21</f>
        <v>140</v>
      </c>
      <c r="I21" s="47">
        <v>0</v>
      </c>
      <c r="J21" s="20" t="s">
        <v>10</v>
      </c>
      <c r="K21" s="21">
        <f>K22</f>
        <v>140</v>
      </c>
      <c r="L21" s="21">
        <f t="shared" ref="L21:M21" si="5">L22</f>
        <v>0</v>
      </c>
      <c r="M21" s="21">
        <f t="shared" si="5"/>
        <v>0</v>
      </c>
      <c r="N21" s="1"/>
    </row>
    <row r="22" spans="1:14" ht="48.75" customHeight="1" x14ac:dyDescent="0.25">
      <c r="A22" s="46"/>
      <c r="B22" s="51"/>
      <c r="C22" s="46"/>
      <c r="D22" s="46"/>
      <c r="E22" s="46"/>
      <c r="F22" s="46"/>
      <c r="G22" s="46"/>
      <c r="H22" s="46"/>
      <c r="I22" s="47"/>
      <c r="J22" s="20" t="s">
        <v>12</v>
      </c>
      <c r="K22" s="21">
        <v>140</v>
      </c>
      <c r="L22" s="21">
        <v>0</v>
      </c>
      <c r="M22" s="21">
        <v>0</v>
      </c>
      <c r="N22" s="1"/>
    </row>
    <row r="23" spans="1:14" ht="15.75" x14ac:dyDescent="0.25">
      <c r="A23" s="46"/>
      <c r="B23" s="51"/>
      <c r="C23" s="46"/>
      <c r="D23" s="46" t="s">
        <v>20</v>
      </c>
      <c r="E23" s="46"/>
      <c r="F23" s="46" t="s">
        <v>18</v>
      </c>
      <c r="G23" s="46" t="s">
        <v>22</v>
      </c>
      <c r="H23" s="47">
        <f>I23+K23+L23+M23</f>
        <v>274911.30999999994</v>
      </c>
      <c r="I23" s="47">
        <v>12342.23</v>
      </c>
      <c r="J23" s="20" t="s">
        <v>10</v>
      </c>
      <c r="K23" s="21">
        <f>K24+K25</f>
        <v>262569.07999999996</v>
      </c>
      <c r="L23" s="21">
        <f t="shared" ref="L23:M23" si="6">L24+L25</f>
        <v>0</v>
      </c>
      <c r="M23" s="21">
        <f t="shared" si="6"/>
        <v>0</v>
      </c>
      <c r="N23" s="1"/>
    </row>
    <row r="24" spans="1:14" ht="15.75" x14ac:dyDescent="0.25">
      <c r="A24" s="46"/>
      <c r="B24" s="51"/>
      <c r="C24" s="46"/>
      <c r="D24" s="46"/>
      <c r="E24" s="46"/>
      <c r="F24" s="46"/>
      <c r="G24" s="46"/>
      <c r="H24" s="46"/>
      <c r="I24" s="47"/>
      <c r="J24" s="20" t="s">
        <v>11</v>
      </c>
      <c r="K24" s="21">
        <v>209151.61</v>
      </c>
      <c r="L24" s="21">
        <v>0</v>
      </c>
      <c r="M24" s="21">
        <v>0</v>
      </c>
      <c r="N24" s="1"/>
    </row>
    <row r="25" spans="1:14" ht="15" customHeight="1" x14ac:dyDescent="0.25">
      <c r="A25" s="46"/>
      <c r="B25" s="51"/>
      <c r="C25" s="46"/>
      <c r="D25" s="46"/>
      <c r="E25" s="46"/>
      <c r="F25" s="46"/>
      <c r="G25" s="46"/>
      <c r="H25" s="46"/>
      <c r="I25" s="47"/>
      <c r="J25" s="20" t="s">
        <v>12</v>
      </c>
      <c r="K25" s="21">
        <v>53417.47</v>
      </c>
      <c r="L25" s="21">
        <v>0</v>
      </c>
      <c r="M25" s="21">
        <v>0</v>
      </c>
      <c r="N25" s="1"/>
    </row>
    <row r="26" spans="1:14" ht="15.75" customHeight="1" x14ac:dyDescent="0.25">
      <c r="A26" s="46" t="s">
        <v>23</v>
      </c>
      <c r="B26" s="52" t="s">
        <v>268</v>
      </c>
      <c r="C26" s="46" t="s">
        <v>153</v>
      </c>
      <c r="D26" s="38" t="s">
        <v>151</v>
      </c>
      <c r="E26" s="48" t="s">
        <v>16</v>
      </c>
      <c r="F26" s="46" t="s">
        <v>17</v>
      </c>
      <c r="G26" s="46">
        <v>2021</v>
      </c>
      <c r="H26" s="47">
        <f>I26+K26+L26+M26</f>
        <v>305</v>
      </c>
      <c r="I26" s="47">
        <v>0</v>
      </c>
      <c r="J26" s="20" t="s">
        <v>10</v>
      </c>
      <c r="K26" s="21">
        <f>K27</f>
        <v>305</v>
      </c>
      <c r="L26" s="21">
        <f t="shared" ref="L26:M26" si="7">L27</f>
        <v>0</v>
      </c>
      <c r="M26" s="21">
        <f t="shared" si="7"/>
        <v>0</v>
      </c>
      <c r="N26" s="1"/>
    </row>
    <row r="27" spans="1:14" ht="48" customHeight="1" x14ac:dyDescent="0.25">
      <c r="A27" s="46"/>
      <c r="B27" s="52"/>
      <c r="C27" s="46"/>
      <c r="D27" s="38"/>
      <c r="E27" s="48"/>
      <c r="F27" s="46"/>
      <c r="G27" s="46"/>
      <c r="H27" s="46"/>
      <c r="I27" s="47"/>
      <c r="J27" s="20" t="s">
        <v>12</v>
      </c>
      <c r="K27" s="21">
        <v>305</v>
      </c>
      <c r="L27" s="21">
        <v>0</v>
      </c>
      <c r="M27" s="21">
        <v>0</v>
      </c>
      <c r="N27" s="1"/>
    </row>
    <row r="28" spans="1:14" ht="15.75" x14ac:dyDescent="0.25">
      <c r="A28" s="46"/>
      <c r="B28" s="52"/>
      <c r="C28" s="46"/>
      <c r="D28" s="38" t="s">
        <v>20</v>
      </c>
      <c r="E28" s="48"/>
      <c r="F28" s="46" t="s">
        <v>18</v>
      </c>
      <c r="G28" s="46" t="s">
        <v>24</v>
      </c>
      <c r="H28" s="47">
        <f>I28+K28+L28+M28</f>
        <v>300618.25</v>
      </c>
      <c r="I28" s="47">
        <v>6797.89</v>
      </c>
      <c r="J28" s="20" t="s">
        <v>10</v>
      </c>
      <c r="K28" s="21">
        <f>K29+K30</f>
        <v>293820.36</v>
      </c>
      <c r="L28" s="21">
        <f t="shared" ref="L28:M28" si="8">L29+L30</f>
        <v>0</v>
      </c>
      <c r="M28" s="21">
        <f t="shared" si="8"/>
        <v>0</v>
      </c>
      <c r="N28" s="1"/>
    </row>
    <row r="29" spans="1:14" ht="15.75" x14ac:dyDescent="0.25">
      <c r="A29" s="46"/>
      <c r="B29" s="52"/>
      <c r="C29" s="46"/>
      <c r="D29" s="38"/>
      <c r="E29" s="48"/>
      <c r="F29" s="46"/>
      <c r="G29" s="46"/>
      <c r="H29" s="46"/>
      <c r="I29" s="47"/>
      <c r="J29" s="20" t="s">
        <v>11</v>
      </c>
      <c r="K29" s="21">
        <v>234045.08</v>
      </c>
      <c r="L29" s="21">
        <v>0</v>
      </c>
      <c r="M29" s="21">
        <v>0</v>
      </c>
      <c r="N29" s="1"/>
    </row>
    <row r="30" spans="1:14" ht="15.75" x14ac:dyDescent="0.25">
      <c r="A30" s="46"/>
      <c r="B30" s="52"/>
      <c r="C30" s="46"/>
      <c r="D30" s="38"/>
      <c r="E30" s="48"/>
      <c r="F30" s="46"/>
      <c r="G30" s="46"/>
      <c r="H30" s="46"/>
      <c r="I30" s="47"/>
      <c r="J30" s="20" t="s">
        <v>12</v>
      </c>
      <c r="K30" s="21">
        <v>59775.28</v>
      </c>
      <c r="L30" s="21">
        <v>0</v>
      </c>
      <c r="M30" s="21">
        <v>0</v>
      </c>
      <c r="N30" s="1"/>
    </row>
    <row r="31" spans="1:14" ht="15.75" x14ac:dyDescent="0.25">
      <c r="A31" s="54" t="s">
        <v>25</v>
      </c>
      <c r="B31" s="51" t="s">
        <v>257</v>
      </c>
      <c r="C31" s="46" t="s">
        <v>155</v>
      </c>
      <c r="D31" s="46" t="s">
        <v>154</v>
      </c>
      <c r="E31" s="46" t="s">
        <v>26</v>
      </c>
      <c r="F31" s="46" t="s">
        <v>18</v>
      </c>
      <c r="G31" s="46" t="s">
        <v>22</v>
      </c>
      <c r="H31" s="47">
        <f>I31+K31+L31+M31</f>
        <v>128533.56</v>
      </c>
      <c r="I31" s="47">
        <v>494</v>
      </c>
      <c r="J31" s="20" t="s">
        <v>10</v>
      </c>
      <c r="K31" s="21">
        <f>K32+K33</f>
        <v>128039.56</v>
      </c>
      <c r="L31" s="21">
        <f t="shared" ref="L31:M31" si="9">L32+L33</f>
        <v>0</v>
      </c>
      <c r="M31" s="21">
        <f t="shared" si="9"/>
        <v>0</v>
      </c>
      <c r="N31" s="1"/>
    </row>
    <row r="32" spans="1:14" ht="15.75" x14ac:dyDescent="0.25">
      <c r="A32" s="55"/>
      <c r="B32" s="51"/>
      <c r="C32" s="46"/>
      <c r="D32" s="46"/>
      <c r="E32" s="46"/>
      <c r="F32" s="46"/>
      <c r="G32" s="46"/>
      <c r="H32" s="46"/>
      <c r="I32" s="47"/>
      <c r="J32" s="20" t="s">
        <v>11</v>
      </c>
      <c r="K32" s="21">
        <v>101990.98</v>
      </c>
      <c r="L32" s="21">
        <v>0</v>
      </c>
      <c r="M32" s="21">
        <v>0</v>
      </c>
      <c r="N32" s="1"/>
    </row>
    <row r="33" spans="1:14" ht="15" customHeight="1" x14ac:dyDescent="0.25">
      <c r="A33" s="55"/>
      <c r="B33" s="51"/>
      <c r="C33" s="46"/>
      <c r="D33" s="46"/>
      <c r="E33" s="46"/>
      <c r="F33" s="46"/>
      <c r="G33" s="46"/>
      <c r="H33" s="46"/>
      <c r="I33" s="47"/>
      <c r="J33" s="44" t="s">
        <v>12</v>
      </c>
      <c r="K33" s="50">
        <v>26048.58</v>
      </c>
      <c r="L33" s="50">
        <v>0</v>
      </c>
      <c r="M33" s="50">
        <v>0</v>
      </c>
      <c r="N33" s="1"/>
    </row>
    <row r="34" spans="1:14" ht="15.75" customHeight="1" x14ac:dyDescent="0.25">
      <c r="A34" s="55"/>
      <c r="B34" s="51"/>
      <c r="C34" s="46"/>
      <c r="D34" s="46" t="s">
        <v>156</v>
      </c>
      <c r="E34" s="46"/>
      <c r="F34" s="46"/>
      <c r="G34" s="46"/>
      <c r="H34" s="46"/>
      <c r="I34" s="47"/>
      <c r="J34" s="44"/>
      <c r="K34" s="50"/>
      <c r="L34" s="50"/>
      <c r="M34" s="50"/>
      <c r="N34" s="53"/>
    </row>
    <row r="35" spans="1:14" ht="28.5" customHeight="1" x14ac:dyDescent="0.25">
      <c r="A35" s="56"/>
      <c r="B35" s="51"/>
      <c r="C35" s="46"/>
      <c r="D35" s="46"/>
      <c r="E35" s="46"/>
      <c r="F35" s="46"/>
      <c r="G35" s="46"/>
      <c r="H35" s="46"/>
      <c r="I35" s="47"/>
      <c r="J35" s="44"/>
      <c r="K35" s="50"/>
      <c r="L35" s="50"/>
      <c r="M35" s="50"/>
      <c r="N35" s="53"/>
    </row>
    <row r="36" spans="1:14" ht="15.75" x14ac:dyDescent="0.25">
      <c r="A36" s="54" t="s">
        <v>27</v>
      </c>
      <c r="B36" s="57" t="s">
        <v>258</v>
      </c>
      <c r="C36" s="56" t="s">
        <v>157</v>
      </c>
      <c r="D36" s="56" t="s">
        <v>154</v>
      </c>
      <c r="E36" s="56" t="s">
        <v>26</v>
      </c>
      <c r="F36" s="56" t="s">
        <v>18</v>
      </c>
      <c r="G36" s="56" t="s">
        <v>24</v>
      </c>
      <c r="H36" s="49">
        <f>I36+K36+L36+M36</f>
        <v>330637.51</v>
      </c>
      <c r="I36" s="49">
        <v>6903.69</v>
      </c>
      <c r="J36" s="23" t="s">
        <v>10</v>
      </c>
      <c r="K36" s="24">
        <f>K37+K38</f>
        <v>323733.82</v>
      </c>
      <c r="L36" s="24">
        <f t="shared" ref="L36:M36" si="10">L37+L38</f>
        <v>0</v>
      </c>
      <c r="M36" s="24">
        <f t="shared" si="10"/>
        <v>0</v>
      </c>
      <c r="N36" s="1"/>
    </row>
    <row r="37" spans="1:14" ht="15.75" x14ac:dyDescent="0.25">
      <c r="A37" s="55"/>
      <c r="B37" s="51"/>
      <c r="C37" s="46"/>
      <c r="D37" s="46"/>
      <c r="E37" s="46"/>
      <c r="F37" s="46"/>
      <c r="G37" s="46"/>
      <c r="H37" s="46"/>
      <c r="I37" s="47"/>
      <c r="J37" s="20" t="s">
        <v>11</v>
      </c>
      <c r="K37" s="21">
        <v>234785.11</v>
      </c>
      <c r="L37" s="21">
        <v>0</v>
      </c>
      <c r="M37" s="21">
        <v>0</v>
      </c>
      <c r="N37" s="1"/>
    </row>
    <row r="38" spans="1:14" ht="15" customHeight="1" x14ac:dyDescent="0.25">
      <c r="A38" s="55"/>
      <c r="B38" s="51"/>
      <c r="C38" s="46"/>
      <c r="D38" s="46"/>
      <c r="E38" s="46"/>
      <c r="F38" s="46"/>
      <c r="G38" s="46"/>
      <c r="H38" s="46"/>
      <c r="I38" s="47"/>
      <c r="J38" s="44" t="s">
        <v>12</v>
      </c>
      <c r="K38" s="50">
        <v>88948.71</v>
      </c>
      <c r="L38" s="50">
        <v>0</v>
      </c>
      <c r="M38" s="50">
        <v>0</v>
      </c>
      <c r="N38" s="1"/>
    </row>
    <row r="39" spans="1:14" ht="15.75" customHeight="1" x14ac:dyDescent="0.25">
      <c r="A39" s="55"/>
      <c r="B39" s="51"/>
      <c r="C39" s="46"/>
      <c r="D39" s="46" t="s">
        <v>158</v>
      </c>
      <c r="E39" s="46"/>
      <c r="F39" s="46"/>
      <c r="G39" s="46"/>
      <c r="H39" s="46"/>
      <c r="I39" s="47"/>
      <c r="J39" s="44"/>
      <c r="K39" s="50"/>
      <c r="L39" s="50"/>
      <c r="M39" s="50"/>
      <c r="N39" s="53"/>
    </row>
    <row r="40" spans="1:14" ht="28.5" customHeight="1" x14ac:dyDescent="0.25">
      <c r="A40" s="56"/>
      <c r="B40" s="51"/>
      <c r="C40" s="46"/>
      <c r="D40" s="46"/>
      <c r="E40" s="46"/>
      <c r="F40" s="46"/>
      <c r="G40" s="46"/>
      <c r="H40" s="46"/>
      <c r="I40" s="47"/>
      <c r="J40" s="44"/>
      <c r="K40" s="50"/>
      <c r="L40" s="50"/>
      <c r="M40" s="50"/>
      <c r="N40" s="53"/>
    </row>
    <row r="41" spans="1:14" s="4" customFormat="1" ht="15.75" x14ac:dyDescent="0.25">
      <c r="A41" s="59" t="s">
        <v>28</v>
      </c>
      <c r="B41" s="39" t="s">
        <v>269</v>
      </c>
      <c r="C41" s="38" t="s">
        <v>159</v>
      </c>
      <c r="D41" s="38" t="s">
        <v>151</v>
      </c>
      <c r="E41" s="38" t="s">
        <v>16</v>
      </c>
      <c r="F41" s="38" t="s">
        <v>29</v>
      </c>
      <c r="G41" s="38">
        <v>2021</v>
      </c>
      <c r="H41" s="40">
        <f>I41+K41+L41+M41</f>
        <v>5444.24</v>
      </c>
      <c r="I41" s="40">
        <v>0</v>
      </c>
      <c r="J41" s="17" t="s">
        <v>10</v>
      </c>
      <c r="K41" s="18">
        <f>K42</f>
        <v>5444.24</v>
      </c>
      <c r="L41" s="18">
        <f t="shared" ref="L41:M41" si="11">L42</f>
        <v>0</v>
      </c>
      <c r="M41" s="18">
        <f t="shared" si="11"/>
        <v>0</v>
      </c>
      <c r="N41" s="3"/>
    </row>
    <row r="42" spans="1:14" s="4" customFormat="1" ht="51" customHeight="1" x14ac:dyDescent="0.25">
      <c r="A42" s="60"/>
      <c r="B42" s="39"/>
      <c r="C42" s="38"/>
      <c r="D42" s="38"/>
      <c r="E42" s="38"/>
      <c r="F42" s="38"/>
      <c r="G42" s="38"/>
      <c r="H42" s="38"/>
      <c r="I42" s="40"/>
      <c r="J42" s="17" t="s">
        <v>12</v>
      </c>
      <c r="K42" s="18">
        <v>5444.24</v>
      </c>
      <c r="L42" s="18">
        <v>0</v>
      </c>
      <c r="M42" s="18">
        <v>0</v>
      </c>
      <c r="N42" s="3"/>
    </row>
    <row r="43" spans="1:14" s="4" customFormat="1" ht="15.75" x14ac:dyDescent="0.25">
      <c r="A43" s="60"/>
      <c r="B43" s="39"/>
      <c r="C43" s="38"/>
      <c r="D43" s="38" t="s">
        <v>20</v>
      </c>
      <c r="E43" s="38"/>
      <c r="F43" s="38" t="s">
        <v>18</v>
      </c>
      <c r="G43" s="38" t="s">
        <v>30</v>
      </c>
      <c r="H43" s="40">
        <f>I43+K43+L43+M43</f>
        <v>35278.51</v>
      </c>
      <c r="I43" s="40">
        <v>0</v>
      </c>
      <c r="J43" s="17" t="s">
        <v>10</v>
      </c>
      <c r="K43" s="18">
        <f>K44+K45</f>
        <v>15711.43</v>
      </c>
      <c r="L43" s="18">
        <f t="shared" ref="L43:M43" si="12">L44+L45</f>
        <v>19567.080000000002</v>
      </c>
      <c r="M43" s="18">
        <f t="shared" si="12"/>
        <v>0</v>
      </c>
      <c r="N43" s="3"/>
    </row>
    <row r="44" spans="1:14" s="4" customFormat="1" ht="15.75" x14ac:dyDescent="0.25">
      <c r="A44" s="60"/>
      <c r="B44" s="39"/>
      <c r="C44" s="38"/>
      <c r="D44" s="38"/>
      <c r="E44" s="38"/>
      <c r="F44" s="38"/>
      <c r="G44" s="38"/>
      <c r="H44" s="38"/>
      <c r="I44" s="40"/>
      <c r="J44" s="17" t="s">
        <v>11</v>
      </c>
      <c r="K44" s="18">
        <v>0</v>
      </c>
      <c r="L44" s="18">
        <v>0</v>
      </c>
      <c r="M44" s="18">
        <v>0</v>
      </c>
      <c r="N44" s="3"/>
    </row>
    <row r="45" spans="1:14" s="4" customFormat="1" ht="15.75" x14ac:dyDescent="0.25">
      <c r="A45" s="61"/>
      <c r="B45" s="39"/>
      <c r="C45" s="38"/>
      <c r="D45" s="38"/>
      <c r="E45" s="38"/>
      <c r="F45" s="38"/>
      <c r="G45" s="38"/>
      <c r="H45" s="38"/>
      <c r="I45" s="40"/>
      <c r="J45" s="17" t="s">
        <v>12</v>
      </c>
      <c r="K45" s="18">
        <v>15711.43</v>
      </c>
      <c r="L45" s="18">
        <v>19567.080000000002</v>
      </c>
      <c r="M45" s="18">
        <v>0</v>
      </c>
      <c r="N45" s="3"/>
    </row>
    <row r="46" spans="1:14" s="4" customFormat="1" ht="15.75" customHeight="1" x14ac:dyDescent="0.25">
      <c r="A46" s="38" t="s">
        <v>31</v>
      </c>
      <c r="B46" s="39" t="s">
        <v>270</v>
      </c>
      <c r="C46" s="38" t="s">
        <v>160</v>
      </c>
      <c r="D46" s="38" t="s">
        <v>151</v>
      </c>
      <c r="E46" s="38" t="s">
        <v>16</v>
      </c>
      <c r="F46" s="38" t="s">
        <v>18</v>
      </c>
      <c r="G46" s="38" t="s">
        <v>30</v>
      </c>
      <c r="H46" s="40">
        <f>I46+K46+L46+M46</f>
        <v>11414.320000000002</v>
      </c>
      <c r="I46" s="40">
        <v>0</v>
      </c>
      <c r="J46" s="41" t="s">
        <v>10</v>
      </c>
      <c r="K46" s="42">
        <f>K48+K49</f>
        <v>1239.95</v>
      </c>
      <c r="L46" s="42">
        <f t="shared" ref="L46:M46" si="13">L48+L49</f>
        <v>10174.370000000001</v>
      </c>
      <c r="M46" s="42">
        <f t="shared" si="13"/>
        <v>0</v>
      </c>
      <c r="N46" s="58"/>
    </row>
    <row r="47" spans="1:14" s="4" customFormat="1" ht="15" customHeight="1" x14ac:dyDescent="0.25">
      <c r="A47" s="38"/>
      <c r="B47" s="39"/>
      <c r="C47" s="38"/>
      <c r="D47" s="38"/>
      <c r="E47" s="38"/>
      <c r="F47" s="38"/>
      <c r="G47" s="38"/>
      <c r="H47" s="38"/>
      <c r="I47" s="40"/>
      <c r="J47" s="41"/>
      <c r="K47" s="42"/>
      <c r="L47" s="42"/>
      <c r="M47" s="42"/>
      <c r="N47" s="58"/>
    </row>
    <row r="48" spans="1:14" s="4" customFormat="1" ht="15.75" x14ac:dyDescent="0.25">
      <c r="A48" s="38"/>
      <c r="B48" s="39"/>
      <c r="C48" s="38"/>
      <c r="D48" s="38"/>
      <c r="E48" s="38"/>
      <c r="F48" s="38"/>
      <c r="G48" s="38"/>
      <c r="H48" s="38"/>
      <c r="I48" s="40"/>
      <c r="J48" s="17" t="s">
        <v>11</v>
      </c>
      <c r="K48" s="18">
        <v>0</v>
      </c>
      <c r="L48" s="18">
        <v>0</v>
      </c>
      <c r="M48" s="18">
        <v>0</v>
      </c>
      <c r="N48" s="3"/>
    </row>
    <row r="49" spans="1:14" s="4" customFormat="1" ht="25.5" customHeight="1" x14ac:dyDescent="0.25">
      <c r="A49" s="38"/>
      <c r="B49" s="39"/>
      <c r="C49" s="38"/>
      <c r="D49" s="16" t="s">
        <v>20</v>
      </c>
      <c r="E49" s="38"/>
      <c r="F49" s="38"/>
      <c r="G49" s="38"/>
      <c r="H49" s="38"/>
      <c r="I49" s="40"/>
      <c r="J49" s="17" t="s">
        <v>12</v>
      </c>
      <c r="K49" s="18">
        <v>1239.95</v>
      </c>
      <c r="L49" s="18">
        <v>10174.370000000001</v>
      </c>
      <c r="M49" s="18">
        <v>0</v>
      </c>
      <c r="N49" s="3"/>
    </row>
    <row r="50" spans="1:14" s="6" customFormat="1" ht="15.75" x14ac:dyDescent="0.25">
      <c r="A50" s="38" t="s">
        <v>32</v>
      </c>
      <c r="B50" s="39" t="s">
        <v>250</v>
      </c>
      <c r="C50" s="38" t="s">
        <v>161</v>
      </c>
      <c r="D50" s="38" t="s">
        <v>151</v>
      </c>
      <c r="E50" s="38" t="s">
        <v>16</v>
      </c>
      <c r="F50" s="38" t="s">
        <v>29</v>
      </c>
      <c r="G50" s="38" t="s">
        <v>30</v>
      </c>
      <c r="H50" s="40">
        <f>I50+K50+L50+M50</f>
        <v>6903.71</v>
      </c>
      <c r="I50" s="40">
        <v>0</v>
      </c>
      <c r="J50" s="17" t="s">
        <v>10</v>
      </c>
      <c r="K50" s="18">
        <f>K51</f>
        <v>0</v>
      </c>
      <c r="L50" s="18">
        <f t="shared" ref="L50:M50" si="14">L51</f>
        <v>6903.71</v>
      </c>
      <c r="M50" s="18">
        <f t="shared" si="14"/>
        <v>0</v>
      </c>
      <c r="N50" s="5"/>
    </row>
    <row r="51" spans="1:14" s="6" customFormat="1" ht="50.25" customHeight="1" x14ac:dyDescent="0.25">
      <c r="A51" s="38"/>
      <c r="B51" s="39"/>
      <c r="C51" s="38"/>
      <c r="D51" s="38"/>
      <c r="E51" s="38"/>
      <c r="F51" s="38"/>
      <c r="G51" s="38"/>
      <c r="H51" s="38"/>
      <c r="I51" s="40"/>
      <c r="J51" s="17" t="s">
        <v>12</v>
      </c>
      <c r="K51" s="18">
        <v>0</v>
      </c>
      <c r="L51" s="18">
        <v>6903.71</v>
      </c>
      <c r="M51" s="18">
        <v>0</v>
      </c>
      <c r="N51" s="5"/>
    </row>
    <row r="52" spans="1:14" s="6" customFormat="1" ht="15.75" x14ac:dyDescent="0.25">
      <c r="A52" s="38"/>
      <c r="B52" s="39"/>
      <c r="C52" s="38"/>
      <c r="D52" s="38" t="s">
        <v>20</v>
      </c>
      <c r="E52" s="38"/>
      <c r="F52" s="38" t="s">
        <v>18</v>
      </c>
      <c r="G52" s="38" t="s">
        <v>33</v>
      </c>
      <c r="H52" s="40">
        <f>I52+K52+L52+M52</f>
        <v>0</v>
      </c>
      <c r="I52" s="40">
        <v>0</v>
      </c>
      <c r="J52" s="17" t="s">
        <v>10</v>
      </c>
      <c r="K52" s="18">
        <f>K53+K54</f>
        <v>0</v>
      </c>
      <c r="L52" s="18">
        <f t="shared" ref="L52:M52" si="15">L53+L54</f>
        <v>0</v>
      </c>
      <c r="M52" s="18">
        <f t="shared" si="15"/>
        <v>0</v>
      </c>
      <c r="N52" s="5"/>
    </row>
    <row r="53" spans="1:14" s="6" customFormat="1" ht="15.75" customHeight="1" x14ac:dyDescent="0.25">
      <c r="A53" s="38"/>
      <c r="B53" s="39"/>
      <c r="C53" s="38"/>
      <c r="D53" s="38"/>
      <c r="E53" s="38"/>
      <c r="F53" s="38"/>
      <c r="G53" s="38"/>
      <c r="H53" s="38"/>
      <c r="I53" s="40"/>
      <c r="J53" s="17" t="s">
        <v>11</v>
      </c>
      <c r="K53" s="18">
        <v>0</v>
      </c>
      <c r="L53" s="18">
        <v>0</v>
      </c>
      <c r="M53" s="18">
        <v>0</v>
      </c>
      <c r="N53" s="5"/>
    </row>
    <row r="54" spans="1:14" s="6" customFormat="1" ht="15.75" x14ac:dyDescent="0.25">
      <c r="A54" s="38"/>
      <c r="B54" s="39"/>
      <c r="C54" s="38"/>
      <c r="D54" s="38"/>
      <c r="E54" s="38"/>
      <c r="F54" s="38"/>
      <c r="G54" s="38"/>
      <c r="H54" s="38"/>
      <c r="I54" s="40"/>
      <c r="J54" s="17" t="s">
        <v>12</v>
      </c>
      <c r="K54" s="18">
        <v>0</v>
      </c>
      <c r="L54" s="18">
        <v>0</v>
      </c>
      <c r="M54" s="18">
        <v>0</v>
      </c>
      <c r="N54" s="5"/>
    </row>
    <row r="55" spans="1:14" s="6" customFormat="1" ht="15.75" x14ac:dyDescent="0.25">
      <c r="A55" s="38" t="s">
        <v>34</v>
      </c>
      <c r="B55" s="39" t="s">
        <v>271</v>
      </c>
      <c r="C55" s="38" t="s">
        <v>162</v>
      </c>
      <c r="D55" s="38" t="s">
        <v>151</v>
      </c>
      <c r="E55" s="38" t="s">
        <v>16</v>
      </c>
      <c r="F55" s="38" t="s">
        <v>29</v>
      </c>
      <c r="G55" s="38" t="s">
        <v>30</v>
      </c>
      <c r="H55" s="40">
        <f>I55+K55+L55+M55</f>
        <v>5573.5</v>
      </c>
      <c r="I55" s="40">
        <v>0</v>
      </c>
      <c r="J55" s="17" t="s">
        <v>10</v>
      </c>
      <c r="K55" s="18">
        <f>K56</f>
        <v>0</v>
      </c>
      <c r="L55" s="18">
        <f t="shared" ref="L55:M55" si="16">L56</f>
        <v>5573.5</v>
      </c>
      <c r="M55" s="18">
        <f t="shared" si="16"/>
        <v>0</v>
      </c>
      <c r="N55" s="5"/>
    </row>
    <row r="56" spans="1:14" s="6" customFormat="1" ht="48" customHeight="1" x14ac:dyDescent="0.25">
      <c r="A56" s="38"/>
      <c r="B56" s="39"/>
      <c r="C56" s="38"/>
      <c r="D56" s="38"/>
      <c r="E56" s="38"/>
      <c r="F56" s="38"/>
      <c r="G56" s="38"/>
      <c r="H56" s="38"/>
      <c r="I56" s="40"/>
      <c r="J56" s="17" t="s">
        <v>12</v>
      </c>
      <c r="K56" s="18">
        <v>0</v>
      </c>
      <c r="L56" s="18">
        <v>5573.5</v>
      </c>
      <c r="M56" s="18">
        <v>0</v>
      </c>
      <c r="N56" s="5"/>
    </row>
    <row r="57" spans="1:14" s="6" customFormat="1" ht="15.75" x14ac:dyDescent="0.25">
      <c r="A57" s="38"/>
      <c r="B57" s="39"/>
      <c r="C57" s="38"/>
      <c r="D57" s="38" t="s">
        <v>20</v>
      </c>
      <c r="E57" s="38"/>
      <c r="F57" s="38" t="s">
        <v>18</v>
      </c>
      <c r="G57" s="38" t="s">
        <v>33</v>
      </c>
      <c r="H57" s="40">
        <f>I57+K57+L57+M57</f>
        <v>0</v>
      </c>
      <c r="I57" s="40">
        <v>0</v>
      </c>
      <c r="J57" s="17" t="s">
        <v>10</v>
      </c>
      <c r="K57" s="18">
        <f>K58+K59</f>
        <v>0</v>
      </c>
      <c r="L57" s="18">
        <f t="shared" ref="L57:M57" si="17">L58+L59</f>
        <v>0</v>
      </c>
      <c r="M57" s="18">
        <f t="shared" si="17"/>
        <v>0</v>
      </c>
      <c r="N57" s="5"/>
    </row>
    <row r="58" spans="1:14" s="6" customFormat="1" ht="15.75" customHeight="1" x14ac:dyDescent="0.25">
      <c r="A58" s="38"/>
      <c r="B58" s="39"/>
      <c r="C58" s="38"/>
      <c r="D58" s="38"/>
      <c r="E58" s="38"/>
      <c r="F58" s="38"/>
      <c r="G58" s="38"/>
      <c r="H58" s="38"/>
      <c r="I58" s="40"/>
      <c r="J58" s="17" t="s">
        <v>11</v>
      </c>
      <c r="K58" s="18">
        <v>0</v>
      </c>
      <c r="L58" s="18">
        <v>0</v>
      </c>
      <c r="M58" s="18">
        <v>0</v>
      </c>
      <c r="N58" s="5"/>
    </row>
    <row r="59" spans="1:14" s="6" customFormat="1" ht="15.75" x14ac:dyDescent="0.25">
      <c r="A59" s="38"/>
      <c r="B59" s="39"/>
      <c r="C59" s="38"/>
      <c r="D59" s="38"/>
      <c r="E59" s="38"/>
      <c r="F59" s="38"/>
      <c r="G59" s="38"/>
      <c r="H59" s="38"/>
      <c r="I59" s="40"/>
      <c r="J59" s="17" t="s">
        <v>12</v>
      </c>
      <c r="K59" s="18">
        <v>0</v>
      </c>
      <c r="L59" s="18">
        <v>0</v>
      </c>
      <c r="M59" s="18">
        <v>0</v>
      </c>
      <c r="N59" s="5"/>
    </row>
    <row r="60" spans="1:14" s="6" customFormat="1" ht="15.75" x14ac:dyDescent="0.25">
      <c r="A60" s="38" t="s">
        <v>35</v>
      </c>
      <c r="B60" s="41" t="s">
        <v>272</v>
      </c>
      <c r="C60" s="38" t="s">
        <v>163</v>
      </c>
      <c r="D60" s="38" t="s">
        <v>151</v>
      </c>
      <c r="E60" s="38" t="s">
        <v>16</v>
      </c>
      <c r="F60" s="38" t="s">
        <v>29</v>
      </c>
      <c r="G60" s="38" t="s">
        <v>30</v>
      </c>
      <c r="H60" s="40">
        <f>I60+K60+L60+M60</f>
        <v>11393.6</v>
      </c>
      <c r="I60" s="40">
        <v>0</v>
      </c>
      <c r="J60" s="17" t="s">
        <v>10</v>
      </c>
      <c r="K60" s="18">
        <f>K61</f>
        <v>0</v>
      </c>
      <c r="L60" s="18">
        <f t="shared" ref="L60:M60" si="18">L61</f>
        <v>11393.6</v>
      </c>
      <c r="M60" s="18">
        <f t="shared" si="18"/>
        <v>0</v>
      </c>
      <c r="N60" s="5"/>
    </row>
    <row r="61" spans="1:14" s="6" customFormat="1" ht="51" customHeight="1" x14ac:dyDescent="0.25">
      <c r="A61" s="38"/>
      <c r="B61" s="41"/>
      <c r="C61" s="38"/>
      <c r="D61" s="38"/>
      <c r="E61" s="38"/>
      <c r="F61" s="38"/>
      <c r="G61" s="38"/>
      <c r="H61" s="38"/>
      <c r="I61" s="40"/>
      <c r="J61" s="17" t="s">
        <v>12</v>
      </c>
      <c r="K61" s="18">
        <v>0</v>
      </c>
      <c r="L61" s="18">
        <v>11393.6</v>
      </c>
      <c r="M61" s="18">
        <v>0</v>
      </c>
      <c r="N61" s="5"/>
    </row>
    <row r="62" spans="1:14" s="6" customFormat="1" ht="15.75" x14ac:dyDescent="0.25">
      <c r="A62" s="38"/>
      <c r="B62" s="41"/>
      <c r="C62" s="38"/>
      <c r="D62" s="38" t="s">
        <v>20</v>
      </c>
      <c r="E62" s="38"/>
      <c r="F62" s="38" t="s">
        <v>18</v>
      </c>
      <c r="G62" s="38" t="s">
        <v>33</v>
      </c>
      <c r="H62" s="40">
        <f>I62+K62+L62+M62</f>
        <v>0</v>
      </c>
      <c r="I62" s="40">
        <v>0</v>
      </c>
      <c r="J62" s="17" t="s">
        <v>10</v>
      </c>
      <c r="K62" s="18">
        <v>0</v>
      </c>
      <c r="L62" s="18">
        <v>0</v>
      </c>
      <c r="M62" s="18">
        <v>0</v>
      </c>
      <c r="N62" s="5"/>
    </row>
    <row r="63" spans="1:14" s="6" customFormat="1" ht="15.75" customHeight="1" x14ac:dyDescent="0.25">
      <c r="A63" s="38"/>
      <c r="B63" s="41"/>
      <c r="C63" s="38"/>
      <c r="D63" s="38"/>
      <c r="E63" s="38"/>
      <c r="F63" s="38"/>
      <c r="G63" s="38"/>
      <c r="H63" s="38"/>
      <c r="I63" s="40"/>
      <c r="J63" s="17" t="s">
        <v>11</v>
      </c>
      <c r="K63" s="18">
        <v>0</v>
      </c>
      <c r="L63" s="18">
        <v>0</v>
      </c>
      <c r="M63" s="18">
        <v>0</v>
      </c>
      <c r="N63" s="5"/>
    </row>
    <row r="64" spans="1:14" s="6" customFormat="1" ht="15.75" x14ac:dyDescent="0.25">
      <c r="A64" s="38"/>
      <c r="B64" s="41"/>
      <c r="C64" s="38"/>
      <c r="D64" s="38"/>
      <c r="E64" s="38"/>
      <c r="F64" s="38"/>
      <c r="G64" s="38"/>
      <c r="H64" s="38"/>
      <c r="I64" s="40"/>
      <c r="J64" s="17" t="s">
        <v>12</v>
      </c>
      <c r="K64" s="18">
        <v>0</v>
      </c>
      <c r="L64" s="18">
        <v>0</v>
      </c>
      <c r="M64" s="18">
        <v>0</v>
      </c>
      <c r="N64" s="5"/>
    </row>
    <row r="65" spans="1:14" s="6" customFormat="1" ht="15.75" x14ac:dyDescent="0.25">
      <c r="A65" s="38" t="s">
        <v>36</v>
      </c>
      <c r="B65" s="39" t="s">
        <v>273</v>
      </c>
      <c r="C65" s="38" t="s">
        <v>164</v>
      </c>
      <c r="D65" s="38" t="s">
        <v>151</v>
      </c>
      <c r="E65" s="38" t="s">
        <v>16</v>
      </c>
      <c r="F65" s="38" t="s">
        <v>29</v>
      </c>
      <c r="G65" s="38" t="s">
        <v>30</v>
      </c>
      <c r="H65" s="40">
        <f>I65+K65+L65+M65</f>
        <v>7803.7</v>
      </c>
      <c r="I65" s="40">
        <v>0</v>
      </c>
      <c r="J65" s="17" t="s">
        <v>10</v>
      </c>
      <c r="K65" s="18">
        <f>K66</f>
        <v>0</v>
      </c>
      <c r="L65" s="18">
        <f t="shared" ref="L65:M65" si="19">L66</f>
        <v>7803.7</v>
      </c>
      <c r="M65" s="18">
        <f t="shared" si="19"/>
        <v>0</v>
      </c>
      <c r="N65" s="5"/>
    </row>
    <row r="66" spans="1:14" s="6" customFormat="1" ht="50.25" customHeight="1" x14ac:dyDescent="0.25">
      <c r="A66" s="38"/>
      <c r="B66" s="39"/>
      <c r="C66" s="38"/>
      <c r="D66" s="38"/>
      <c r="E66" s="38"/>
      <c r="F66" s="38"/>
      <c r="G66" s="38"/>
      <c r="H66" s="38"/>
      <c r="I66" s="40"/>
      <c r="J66" s="17" t="s">
        <v>12</v>
      </c>
      <c r="K66" s="18">
        <v>0</v>
      </c>
      <c r="L66" s="18">
        <v>7803.7</v>
      </c>
      <c r="M66" s="18">
        <v>0</v>
      </c>
      <c r="N66" s="5"/>
    </row>
    <row r="67" spans="1:14" s="6" customFormat="1" ht="15.75" x14ac:dyDescent="0.25">
      <c r="A67" s="38"/>
      <c r="B67" s="39"/>
      <c r="C67" s="38"/>
      <c r="D67" s="38" t="s">
        <v>20</v>
      </c>
      <c r="E67" s="38"/>
      <c r="F67" s="38" t="s">
        <v>18</v>
      </c>
      <c r="G67" s="38" t="s">
        <v>33</v>
      </c>
      <c r="H67" s="40">
        <f>I67+K67+L67+M67</f>
        <v>0</v>
      </c>
      <c r="I67" s="40">
        <v>0</v>
      </c>
      <c r="J67" s="17" t="s">
        <v>10</v>
      </c>
      <c r="K67" s="18">
        <v>0</v>
      </c>
      <c r="L67" s="18">
        <v>0</v>
      </c>
      <c r="M67" s="18">
        <v>0</v>
      </c>
      <c r="N67" s="5"/>
    </row>
    <row r="68" spans="1:14" s="6" customFormat="1" ht="15.75" customHeight="1" x14ac:dyDescent="0.25">
      <c r="A68" s="38"/>
      <c r="B68" s="39"/>
      <c r="C68" s="38"/>
      <c r="D68" s="38"/>
      <c r="E68" s="38"/>
      <c r="F68" s="38"/>
      <c r="G68" s="38"/>
      <c r="H68" s="38"/>
      <c r="I68" s="40"/>
      <c r="J68" s="17" t="s">
        <v>11</v>
      </c>
      <c r="K68" s="18">
        <v>0</v>
      </c>
      <c r="L68" s="18">
        <v>0</v>
      </c>
      <c r="M68" s="18">
        <v>0</v>
      </c>
      <c r="N68" s="5"/>
    </row>
    <row r="69" spans="1:14" s="6" customFormat="1" ht="15.75" x14ac:dyDescent="0.25">
      <c r="A69" s="38"/>
      <c r="B69" s="39"/>
      <c r="C69" s="38"/>
      <c r="D69" s="38"/>
      <c r="E69" s="38"/>
      <c r="F69" s="38"/>
      <c r="G69" s="38"/>
      <c r="H69" s="38"/>
      <c r="I69" s="40"/>
      <c r="J69" s="17" t="s">
        <v>12</v>
      </c>
      <c r="K69" s="18">
        <v>0</v>
      </c>
      <c r="L69" s="18">
        <v>0</v>
      </c>
      <c r="M69" s="18">
        <v>0</v>
      </c>
      <c r="N69" s="5"/>
    </row>
    <row r="70" spans="1:14" s="6" customFormat="1" ht="15.75" x14ac:dyDescent="0.25">
      <c r="A70" s="38" t="s">
        <v>37</v>
      </c>
      <c r="B70" s="39" t="s">
        <v>251</v>
      </c>
      <c r="C70" s="38" t="s">
        <v>165</v>
      </c>
      <c r="D70" s="38" t="s">
        <v>154</v>
      </c>
      <c r="E70" s="38" t="s">
        <v>26</v>
      </c>
      <c r="F70" s="38" t="s">
        <v>17</v>
      </c>
      <c r="G70" s="38" t="s">
        <v>30</v>
      </c>
      <c r="H70" s="40">
        <f>I70+K70+L70+M70</f>
        <v>719.5</v>
      </c>
      <c r="I70" s="40">
        <v>0</v>
      </c>
      <c r="J70" s="17" t="s">
        <v>10</v>
      </c>
      <c r="K70" s="18">
        <f>K71</f>
        <v>475.5</v>
      </c>
      <c r="L70" s="18">
        <f t="shared" ref="L70:M70" si="20">L71</f>
        <v>244</v>
      </c>
      <c r="M70" s="18">
        <f t="shared" si="20"/>
        <v>0</v>
      </c>
      <c r="N70" s="5"/>
    </row>
    <row r="71" spans="1:14" s="6" customFormat="1" ht="51.75" customHeight="1" x14ac:dyDescent="0.25">
      <c r="A71" s="38"/>
      <c r="B71" s="39"/>
      <c r="C71" s="38"/>
      <c r="D71" s="38"/>
      <c r="E71" s="38"/>
      <c r="F71" s="38"/>
      <c r="G71" s="38"/>
      <c r="H71" s="38"/>
      <c r="I71" s="40"/>
      <c r="J71" s="17" t="s">
        <v>12</v>
      </c>
      <c r="K71" s="18">
        <v>475.5</v>
      </c>
      <c r="L71" s="18">
        <v>244</v>
      </c>
      <c r="M71" s="18">
        <v>0</v>
      </c>
      <c r="N71" s="5"/>
    </row>
    <row r="72" spans="1:14" s="6" customFormat="1" ht="31.5" customHeight="1" x14ac:dyDescent="0.25">
      <c r="A72" s="38"/>
      <c r="B72" s="39"/>
      <c r="C72" s="38"/>
      <c r="D72" s="38" t="s">
        <v>166</v>
      </c>
      <c r="E72" s="38"/>
      <c r="F72" s="38" t="s">
        <v>18</v>
      </c>
      <c r="G72" s="38" t="s">
        <v>38</v>
      </c>
      <c r="H72" s="38" t="s">
        <v>39</v>
      </c>
      <c r="I72" s="40">
        <v>190.01</v>
      </c>
      <c r="J72" s="17" t="s">
        <v>10</v>
      </c>
      <c r="K72" s="18">
        <f>K73</f>
        <v>0</v>
      </c>
      <c r="L72" s="18">
        <f t="shared" ref="L72:M72" si="21">L73</f>
        <v>0</v>
      </c>
      <c r="M72" s="18">
        <f t="shared" si="21"/>
        <v>0</v>
      </c>
      <c r="N72" s="5"/>
    </row>
    <row r="73" spans="1:14" s="6" customFormat="1" ht="15.75" x14ac:dyDescent="0.25">
      <c r="A73" s="38"/>
      <c r="B73" s="39"/>
      <c r="C73" s="38"/>
      <c r="D73" s="38"/>
      <c r="E73" s="38"/>
      <c r="F73" s="38"/>
      <c r="G73" s="38"/>
      <c r="H73" s="38"/>
      <c r="I73" s="40"/>
      <c r="J73" s="17" t="s">
        <v>12</v>
      </c>
      <c r="K73" s="18">
        <v>0</v>
      </c>
      <c r="L73" s="18">
        <v>0</v>
      </c>
      <c r="M73" s="18">
        <v>0</v>
      </c>
      <c r="N73" s="5"/>
    </row>
    <row r="74" spans="1:14" s="6" customFormat="1" ht="15.75" x14ac:dyDescent="0.25">
      <c r="A74" s="38" t="s">
        <v>40</v>
      </c>
      <c r="B74" s="39" t="s">
        <v>276</v>
      </c>
      <c r="C74" s="38" t="s">
        <v>41</v>
      </c>
      <c r="D74" s="38" t="s">
        <v>154</v>
      </c>
      <c r="E74" s="38" t="s">
        <v>26</v>
      </c>
      <c r="F74" s="38" t="s">
        <v>29</v>
      </c>
      <c r="G74" s="38">
        <v>2021</v>
      </c>
      <c r="H74" s="40">
        <f>I74+K74+L74+M74</f>
        <v>4757.2299999999996</v>
      </c>
      <c r="I74" s="40">
        <v>0</v>
      </c>
      <c r="J74" s="17" t="s">
        <v>10</v>
      </c>
      <c r="K74" s="18">
        <f>K75</f>
        <v>4757.2299999999996</v>
      </c>
      <c r="L74" s="18">
        <f t="shared" ref="L74:M74" si="22">L75</f>
        <v>0</v>
      </c>
      <c r="M74" s="18">
        <f t="shared" si="22"/>
        <v>0</v>
      </c>
      <c r="N74" s="5"/>
    </row>
    <row r="75" spans="1:14" s="6" customFormat="1" ht="51.75" customHeight="1" x14ac:dyDescent="0.25">
      <c r="A75" s="38"/>
      <c r="B75" s="39"/>
      <c r="C75" s="38"/>
      <c r="D75" s="38"/>
      <c r="E75" s="38"/>
      <c r="F75" s="38"/>
      <c r="G75" s="38"/>
      <c r="H75" s="38"/>
      <c r="I75" s="40"/>
      <c r="J75" s="17" t="s">
        <v>12</v>
      </c>
      <c r="K75" s="18">
        <v>4757.2299999999996</v>
      </c>
      <c r="L75" s="18">
        <v>0</v>
      </c>
      <c r="M75" s="18">
        <v>0</v>
      </c>
      <c r="N75" s="5"/>
    </row>
    <row r="76" spans="1:14" s="6" customFormat="1" ht="15.75" x14ac:dyDescent="0.25">
      <c r="A76" s="38"/>
      <c r="B76" s="39"/>
      <c r="C76" s="38"/>
      <c r="D76" s="38" t="s">
        <v>167</v>
      </c>
      <c r="E76" s="38"/>
      <c r="F76" s="38" t="s">
        <v>18</v>
      </c>
      <c r="G76" s="38">
        <v>2021</v>
      </c>
      <c r="H76" s="40">
        <f>I76+K76+L76+M76</f>
        <v>866.21</v>
      </c>
      <c r="I76" s="40">
        <v>0</v>
      </c>
      <c r="J76" s="17" t="s">
        <v>10</v>
      </c>
      <c r="K76" s="18">
        <f>K77</f>
        <v>866.21</v>
      </c>
      <c r="L76" s="18">
        <f t="shared" ref="L76:M76" si="23">L77</f>
        <v>0</v>
      </c>
      <c r="M76" s="18">
        <f t="shared" si="23"/>
        <v>0</v>
      </c>
      <c r="N76" s="5"/>
    </row>
    <row r="77" spans="1:14" s="6" customFormat="1" ht="26.25" customHeight="1" x14ac:dyDescent="0.25">
      <c r="A77" s="38"/>
      <c r="B77" s="39"/>
      <c r="C77" s="38"/>
      <c r="D77" s="38"/>
      <c r="E77" s="38"/>
      <c r="F77" s="38"/>
      <c r="G77" s="38"/>
      <c r="H77" s="38"/>
      <c r="I77" s="40"/>
      <c r="J77" s="17" t="s">
        <v>12</v>
      </c>
      <c r="K77" s="18">
        <v>866.21</v>
      </c>
      <c r="L77" s="18">
        <v>0</v>
      </c>
      <c r="M77" s="18">
        <v>0</v>
      </c>
      <c r="N77" s="5"/>
    </row>
    <row r="78" spans="1:14" s="14" customFormat="1" ht="15.75" x14ac:dyDescent="0.25">
      <c r="A78" s="62" t="s">
        <v>42</v>
      </c>
      <c r="B78" s="62"/>
      <c r="C78" s="62"/>
      <c r="D78" s="62"/>
      <c r="E78" s="62"/>
      <c r="F78" s="62"/>
      <c r="G78" s="62"/>
      <c r="H78" s="62"/>
      <c r="I78" s="62"/>
      <c r="J78" s="11" t="s">
        <v>10</v>
      </c>
      <c r="K78" s="12">
        <f>K79+K80</f>
        <v>1303734.4099999999</v>
      </c>
      <c r="L78" s="12">
        <f t="shared" ref="L78:M78" si="24">L79+L80</f>
        <v>663045.91</v>
      </c>
      <c r="M78" s="12">
        <f t="shared" si="24"/>
        <v>478080.11</v>
      </c>
      <c r="N78" s="13"/>
    </row>
    <row r="79" spans="1:14" s="14" customFormat="1" ht="15.75" x14ac:dyDescent="0.25">
      <c r="A79" s="62"/>
      <c r="B79" s="62"/>
      <c r="C79" s="62"/>
      <c r="D79" s="62"/>
      <c r="E79" s="62"/>
      <c r="F79" s="62"/>
      <c r="G79" s="62"/>
      <c r="H79" s="62"/>
      <c r="I79" s="62"/>
      <c r="J79" s="11" t="s">
        <v>11</v>
      </c>
      <c r="K79" s="12">
        <f>K84+K87+K96</f>
        <v>1111213.8999999999</v>
      </c>
      <c r="L79" s="12">
        <f>L84+L87+L96</f>
        <v>495664.19</v>
      </c>
      <c r="M79" s="12">
        <f>M84+M87+M96</f>
        <v>466905.73</v>
      </c>
      <c r="N79" s="13"/>
    </row>
    <row r="80" spans="1:14" s="14" customFormat="1" ht="15.75" x14ac:dyDescent="0.25">
      <c r="A80" s="62"/>
      <c r="B80" s="62"/>
      <c r="C80" s="62"/>
      <c r="D80" s="62"/>
      <c r="E80" s="62"/>
      <c r="F80" s="62"/>
      <c r="G80" s="62"/>
      <c r="H80" s="62"/>
      <c r="I80" s="62"/>
      <c r="J80" s="11" t="s">
        <v>12</v>
      </c>
      <c r="K80" s="12">
        <f>K82+K85+K88+K91+K93+K99+K101+K103+K105+K108+K112</f>
        <v>192520.50999999998</v>
      </c>
      <c r="L80" s="12">
        <f>L82+L85+L88+L91+L93+L99+L101+L103+L105+L108+L112</f>
        <v>167381.72</v>
      </c>
      <c r="M80" s="12">
        <f>M82+M85+M88+M91+M93+M99+M101+M103+M105+M108+M112</f>
        <v>11174.380000000001</v>
      </c>
      <c r="N80" s="13"/>
    </row>
    <row r="81" spans="1:14" s="6" customFormat="1" ht="15.75" x14ac:dyDescent="0.25">
      <c r="A81" s="38" t="s">
        <v>43</v>
      </c>
      <c r="B81" s="39" t="s">
        <v>277</v>
      </c>
      <c r="C81" s="38" t="s">
        <v>168</v>
      </c>
      <c r="D81" s="38" t="s">
        <v>154</v>
      </c>
      <c r="E81" s="38" t="s">
        <v>26</v>
      </c>
      <c r="F81" s="38" t="s">
        <v>17</v>
      </c>
      <c r="G81" s="38">
        <v>2021</v>
      </c>
      <c r="H81" s="40">
        <f>I81+K81+L81+M81</f>
        <v>1538.5</v>
      </c>
      <c r="I81" s="63">
        <v>0</v>
      </c>
      <c r="J81" s="17" t="s">
        <v>10</v>
      </c>
      <c r="K81" s="18">
        <f>K82</f>
        <v>1538.5</v>
      </c>
      <c r="L81" s="18">
        <f t="shared" ref="L81:M81" si="25">L82</f>
        <v>0</v>
      </c>
      <c r="M81" s="18">
        <f t="shared" si="25"/>
        <v>0</v>
      </c>
      <c r="N81" s="5"/>
    </row>
    <row r="82" spans="1:14" s="6" customFormat="1" ht="54" customHeight="1" x14ac:dyDescent="0.25">
      <c r="A82" s="38"/>
      <c r="B82" s="39"/>
      <c r="C82" s="38"/>
      <c r="D82" s="38"/>
      <c r="E82" s="38"/>
      <c r="F82" s="38"/>
      <c r="G82" s="38"/>
      <c r="H82" s="38"/>
      <c r="I82" s="63"/>
      <c r="J82" s="17" t="s">
        <v>12</v>
      </c>
      <c r="K82" s="18">
        <v>1538.5</v>
      </c>
      <c r="L82" s="18">
        <v>0</v>
      </c>
      <c r="M82" s="18">
        <v>0</v>
      </c>
      <c r="N82" s="5"/>
    </row>
    <row r="83" spans="1:14" s="6" customFormat="1" ht="15.75" x14ac:dyDescent="0.25">
      <c r="A83" s="38"/>
      <c r="B83" s="39"/>
      <c r="C83" s="38"/>
      <c r="D83" s="38" t="s">
        <v>169</v>
      </c>
      <c r="E83" s="38"/>
      <c r="F83" s="38" t="s">
        <v>18</v>
      </c>
      <c r="G83" s="38" t="s">
        <v>44</v>
      </c>
      <c r="H83" s="40">
        <f>I83+K83+L83+M83</f>
        <v>1547399.73</v>
      </c>
      <c r="I83" s="40">
        <v>761721.45</v>
      </c>
      <c r="J83" s="17" t="s">
        <v>10</v>
      </c>
      <c r="K83" s="18">
        <f>K84+K85</f>
        <v>785678.28</v>
      </c>
      <c r="L83" s="18">
        <f t="shared" ref="L83:M83" si="26">L84+L85</f>
        <v>0</v>
      </c>
      <c r="M83" s="18">
        <f t="shared" si="26"/>
        <v>0</v>
      </c>
      <c r="N83" s="5"/>
    </row>
    <row r="84" spans="1:14" s="6" customFormat="1" ht="15.75" customHeight="1" x14ac:dyDescent="0.25">
      <c r="A84" s="38"/>
      <c r="B84" s="39"/>
      <c r="C84" s="38"/>
      <c r="D84" s="38"/>
      <c r="E84" s="38"/>
      <c r="F84" s="38"/>
      <c r="G84" s="38"/>
      <c r="H84" s="38"/>
      <c r="I84" s="40"/>
      <c r="J84" s="17" t="s">
        <v>11</v>
      </c>
      <c r="K84" s="18">
        <v>709825.85</v>
      </c>
      <c r="L84" s="18">
        <v>0</v>
      </c>
      <c r="M84" s="18">
        <v>0</v>
      </c>
      <c r="N84" s="5"/>
    </row>
    <row r="85" spans="1:14" s="6" customFormat="1" ht="15.75" x14ac:dyDescent="0.25">
      <c r="A85" s="38"/>
      <c r="B85" s="39"/>
      <c r="C85" s="38"/>
      <c r="D85" s="38"/>
      <c r="E85" s="38"/>
      <c r="F85" s="38"/>
      <c r="G85" s="38"/>
      <c r="H85" s="38"/>
      <c r="I85" s="40"/>
      <c r="J85" s="17" t="s">
        <v>12</v>
      </c>
      <c r="K85" s="18">
        <v>75852.429999999993</v>
      </c>
      <c r="L85" s="18">
        <v>0</v>
      </c>
      <c r="M85" s="18">
        <v>0</v>
      </c>
      <c r="N85" s="5"/>
    </row>
    <row r="86" spans="1:14" s="6" customFormat="1" ht="15.75" x14ac:dyDescent="0.25">
      <c r="A86" s="38" t="s">
        <v>45</v>
      </c>
      <c r="B86" s="39" t="s">
        <v>274</v>
      </c>
      <c r="C86" s="38" t="s">
        <v>170</v>
      </c>
      <c r="D86" s="38" t="s">
        <v>154</v>
      </c>
      <c r="E86" s="38" t="s">
        <v>26</v>
      </c>
      <c r="F86" s="38" t="s">
        <v>18</v>
      </c>
      <c r="G86" s="38" t="s">
        <v>19</v>
      </c>
      <c r="H86" s="40">
        <f>I86+K86+L86+M86</f>
        <v>982209.8</v>
      </c>
      <c r="I86" s="40">
        <v>5524.37</v>
      </c>
      <c r="J86" s="17" t="s">
        <v>10</v>
      </c>
      <c r="K86" s="18">
        <f>K87+K88</f>
        <v>475613.75</v>
      </c>
      <c r="L86" s="18">
        <f t="shared" ref="L86:M86" si="27">L87+L88</f>
        <v>501071.68</v>
      </c>
      <c r="M86" s="18">
        <f t="shared" si="27"/>
        <v>0</v>
      </c>
      <c r="N86" s="5"/>
    </row>
    <row r="87" spans="1:14" s="6" customFormat="1" ht="15.75" x14ac:dyDescent="0.25">
      <c r="A87" s="38"/>
      <c r="B87" s="39"/>
      <c r="C87" s="38"/>
      <c r="D87" s="38"/>
      <c r="E87" s="38"/>
      <c r="F87" s="38"/>
      <c r="G87" s="38"/>
      <c r="H87" s="38"/>
      <c r="I87" s="40"/>
      <c r="J87" s="17" t="s">
        <v>11</v>
      </c>
      <c r="K87" s="18">
        <v>401388.05</v>
      </c>
      <c r="L87" s="18">
        <v>382277.26</v>
      </c>
      <c r="M87" s="18">
        <v>0</v>
      </c>
      <c r="N87" s="5"/>
    </row>
    <row r="88" spans="1:14" s="6" customFormat="1" x14ac:dyDescent="0.25">
      <c r="A88" s="38"/>
      <c r="B88" s="39"/>
      <c r="C88" s="38"/>
      <c r="D88" s="38"/>
      <c r="E88" s="38"/>
      <c r="F88" s="38"/>
      <c r="G88" s="38"/>
      <c r="H88" s="38"/>
      <c r="I88" s="40"/>
      <c r="J88" s="41" t="s">
        <v>12</v>
      </c>
      <c r="K88" s="42">
        <v>74225.7</v>
      </c>
      <c r="L88" s="42">
        <v>118794.42</v>
      </c>
      <c r="M88" s="42">
        <v>0</v>
      </c>
      <c r="N88" s="5"/>
    </row>
    <row r="89" spans="1:14" s="6" customFormat="1" ht="31.5" x14ac:dyDescent="0.25">
      <c r="A89" s="38"/>
      <c r="B89" s="39"/>
      <c r="C89" s="38"/>
      <c r="D89" s="16" t="s">
        <v>171</v>
      </c>
      <c r="E89" s="38"/>
      <c r="F89" s="38"/>
      <c r="G89" s="38"/>
      <c r="H89" s="38"/>
      <c r="I89" s="40"/>
      <c r="J89" s="41"/>
      <c r="K89" s="42"/>
      <c r="L89" s="42"/>
      <c r="M89" s="42"/>
      <c r="N89" s="5"/>
    </row>
    <row r="90" spans="1:14" s="6" customFormat="1" ht="15.75" x14ac:dyDescent="0.25">
      <c r="A90" s="38" t="s">
        <v>220</v>
      </c>
      <c r="B90" s="39" t="s">
        <v>172</v>
      </c>
      <c r="C90" s="38" t="s">
        <v>173</v>
      </c>
      <c r="D90" s="38" t="s">
        <v>151</v>
      </c>
      <c r="E90" s="38" t="s">
        <v>16</v>
      </c>
      <c r="F90" s="38" t="s">
        <v>29</v>
      </c>
      <c r="G90" s="38" t="s">
        <v>24</v>
      </c>
      <c r="H90" s="40">
        <f>I90+K90+L90+M90</f>
        <v>7021.48</v>
      </c>
      <c r="I90" s="40">
        <v>1201.6199999999999</v>
      </c>
      <c r="J90" s="17" t="s">
        <v>10</v>
      </c>
      <c r="K90" s="18">
        <f>K91</f>
        <v>5819.86</v>
      </c>
      <c r="L90" s="18">
        <f t="shared" ref="L90:M90" si="28">L91</f>
        <v>0</v>
      </c>
      <c r="M90" s="18">
        <f t="shared" si="28"/>
        <v>0</v>
      </c>
      <c r="N90" s="5"/>
    </row>
    <row r="91" spans="1:14" s="6" customFormat="1" ht="48.75" customHeight="1" x14ac:dyDescent="0.25">
      <c r="A91" s="38"/>
      <c r="B91" s="39"/>
      <c r="C91" s="38"/>
      <c r="D91" s="38"/>
      <c r="E91" s="38"/>
      <c r="F91" s="38"/>
      <c r="G91" s="38"/>
      <c r="H91" s="38"/>
      <c r="I91" s="40"/>
      <c r="J91" s="17" t="s">
        <v>12</v>
      </c>
      <c r="K91" s="18">
        <v>5819.86</v>
      </c>
      <c r="L91" s="18">
        <v>0</v>
      </c>
      <c r="M91" s="18">
        <v>0</v>
      </c>
      <c r="N91" s="5"/>
    </row>
    <row r="92" spans="1:14" s="6" customFormat="1" ht="15.75" x14ac:dyDescent="0.25">
      <c r="A92" s="38"/>
      <c r="B92" s="39"/>
      <c r="C92" s="38"/>
      <c r="D92" s="38" t="s">
        <v>20</v>
      </c>
      <c r="E92" s="38"/>
      <c r="F92" s="38" t="s">
        <v>18</v>
      </c>
      <c r="G92" s="38" t="s">
        <v>38</v>
      </c>
      <c r="H92" s="40">
        <f>I92+K92+L92+M92</f>
        <v>770.31999999999994</v>
      </c>
      <c r="I92" s="40">
        <v>674.27</v>
      </c>
      <c r="J92" s="17" t="s">
        <v>10</v>
      </c>
      <c r="K92" s="18">
        <f>K93</f>
        <v>0</v>
      </c>
      <c r="L92" s="18">
        <f t="shared" ref="L92:M92" si="29">L93</f>
        <v>96.05</v>
      </c>
      <c r="M92" s="18">
        <f t="shared" si="29"/>
        <v>0</v>
      </c>
      <c r="N92" s="5"/>
    </row>
    <row r="93" spans="1:14" s="6" customFormat="1" ht="15.75" x14ac:dyDescent="0.25">
      <c r="A93" s="38"/>
      <c r="B93" s="39"/>
      <c r="C93" s="38"/>
      <c r="D93" s="38"/>
      <c r="E93" s="38"/>
      <c r="F93" s="38"/>
      <c r="G93" s="38"/>
      <c r="H93" s="38"/>
      <c r="I93" s="40"/>
      <c r="J93" s="17" t="s">
        <v>12</v>
      </c>
      <c r="K93" s="18">
        <v>0</v>
      </c>
      <c r="L93" s="18">
        <v>96.05</v>
      </c>
      <c r="M93" s="18">
        <v>0</v>
      </c>
      <c r="N93" s="5"/>
    </row>
    <row r="94" spans="1:14" s="6" customFormat="1" ht="15.75" customHeight="1" x14ac:dyDescent="0.25">
      <c r="A94" s="38" t="s">
        <v>235</v>
      </c>
      <c r="B94" s="39" t="s">
        <v>219</v>
      </c>
      <c r="C94" s="38"/>
      <c r="D94" s="32" t="s">
        <v>151</v>
      </c>
      <c r="E94" s="38" t="s">
        <v>16</v>
      </c>
      <c r="F94" s="59" t="s">
        <v>18</v>
      </c>
      <c r="G94" s="59" t="s">
        <v>33</v>
      </c>
      <c r="H94" s="76">
        <f>K94+L94+M94+I94</f>
        <v>580292.65999999992</v>
      </c>
      <c r="I94" s="76">
        <v>0</v>
      </c>
      <c r="J94" s="72" t="s">
        <v>10</v>
      </c>
      <c r="K94" s="74">
        <f>K96+K97</f>
        <v>0</v>
      </c>
      <c r="L94" s="74">
        <f t="shared" ref="L94:M94" si="30">L96+L97</f>
        <v>113386.93</v>
      </c>
      <c r="M94" s="74">
        <f t="shared" si="30"/>
        <v>466905.73</v>
      </c>
      <c r="N94" s="5"/>
    </row>
    <row r="95" spans="1:14" s="6" customFormat="1" ht="15" customHeight="1" x14ac:dyDescent="0.25">
      <c r="A95" s="38"/>
      <c r="B95" s="39"/>
      <c r="C95" s="38"/>
      <c r="D95" s="38" t="s">
        <v>20</v>
      </c>
      <c r="E95" s="38"/>
      <c r="F95" s="60"/>
      <c r="G95" s="60"/>
      <c r="H95" s="77"/>
      <c r="I95" s="77"/>
      <c r="J95" s="73"/>
      <c r="K95" s="75"/>
      <c r="L95" s="75"/>
      <c r="M95" s="75"/>
      <c r="N95" s="5"/>
    </row>
    <row r="96" spans="1:14" s="6" customFormat="1" ht="15.75" x14ac:dyDescent="0.25">
      <c r="A96" s="38"/>
      <c r="B96" s="39"/>
      <c r="C96" s="38"/>
      <c r="D96" s="38"/>
      <c r="E96" s="38"/>
      <c r="F96" s="60"/>
      <c r="G96" s="60"/>
      <c r="H96" s="77"/>
      <c r="I96" s="77"/>
      <c r="J96" s="31" t="s">
        <v>11</v>
      </c>
      <c r="K96" s="27">
        <v>0</v>
      </c>
      <c r="L96" s="27">
        <v>113386.93</v>
      </c>
      <c r="M96" s="27">
        <v>466905.73</v>
      </c>
      <c r="N96" s="5"/>
    </row>
    <row r="97" spans="1:14" s="6" customFormat="1" ht="21" customHeight="1" x14ac:dyDescent="0.25">
      <c r="A97" s="38"/>
      <c r="B97" s="39"/>
      <c r="C97" s="38"/>
      <c r="D97" s="38"/>
      <c r="E97" s="38"/>
      <c r="F97" s="61"/>
      <c r="G97" s="61"/>
      <c r="H97" s="78"/>
      <c r="I97" s="78"/>
      <c r="J97" s="26" t="s">
        <v>12</v>
      </c>
      <c r="K97" s="27">
        <v>0</v>
      </c>
      <c r="L97" s="27">
        <v>0</v>
      </c>
      <c r="M97" s="27">
        <v>0</v>
      </c>
      <c r="N97" s="5"/>
    </row>
    <row r="98" spans="1:14" s="6" customFormat="1" ht="15.75" x14ac:dyDescent="0.25">
      <c r="A98" s="38" t="s">
        <v>47</v>
      </c>
      <c r="B98" s="41" t="s">
        <v>240</v>
      </c>
      <c r="C98" s="38" t="s">
        <v>174</v>
      </c>
      <c r="D98" s="38" t="s">
        <v>154</v>
      </c>
      <c r="E98" s="38" t="s">
        <v>26</v>
      </c>
      <c r="F98" s="38" t="s">
        <v>29</v>
      </c>
      <c r="G98" s="38" t="s">
        <v>19</v>
      </c>
      <c r="H98" s="40">
        <f>I98+K98+L98+M98</f>
        <v>17553.84</v>
      </c>
      <c r="I98" s="40">
        <v>2362.59</v>
      </c>
      <c r="J98" s="17" t="s">
        <v>10</v>
      </c>
      <c r="K98" s="18">
        <f>K99</f>
        <v>0</v>
      </c>
      <c r="L98" s="18">
        <f t="shared" ref="L98" si="31">L99</f>
        <v>15191.25</v>
      </c>
      <c r="M98" s="18">
        <f>M99</f>
        <v>0</v>
      </c>
      <c r="N98" s="5"/>
    </row>
    <row r="99" spans="1:14" s="6" customFormat="1" ht="48" customHeight="1" x14ac:dyDescent="0.25">
      <c r="A99" s="38"/>
      <c r="B99" s="41"/>
      <c r="C99" s="38"/>
      <c r="D99" s="38"/>
      <c r="E99" s="38"/>
      <c r="F99" s="38"/>
      <c r="G99" s="38"/>
      <c r="H99" s="38"/>
      <c r="I99" s="40"/>
      <c r="J99" s="17" t="s">
        <v>12</v>
      </c>
      <c r="K99" s="18">
        <v>0</v>
      </c>
      <c r="L99" s="18">
        <v>15191.25</v>
      </c>
      <c r="M99" s="18">
        <v>0</v>
      </c>
      <c r="N99" s="5"/>
    </row>
    <row r="100" spans="1:14" s="6" customFormat="1" ht="15.75" x14ac:dyDescent="0.25">
      <c r="A100" s="38"/>
      <c r="B100" s="41"/>
      <c r="C100" s="38"/>
      <c r="D100" s="38" t="s">
        <v>175</v>
      </c>
      <c r="E100" s="38"/>
      <c r="F100" s="38" t="s">
        <v>18</v>
      </c>
      <c r="G100" s="38" t="s">
        <v>46</v>
      </c>
      <c r="H100" s="40">
        <f>I100+K100+L100+M100</f>
        <v>4206.17</v>
      </c>
      <c r="I100" s="38">
        <v>188.05</v>
      </c>
      <c r="J100" s="17" t="s">
        <v>10</v>
      </c>
      <c r="K100" s="18">
        <f>K101</f>
        <v>43.74</v>
      </c>
      <c r="L100" s="18">
        <f t="shared" ref="L100" si="32">L101</f>
        <v>0</v>
      </c>
      <c r="M100" s="18">
        <f>M101</f>
        <v>3974.38</v>
      </c>
      <c r="N100" s="5"/>
    </row>
    <row r="101" spans="1:14" s="6" customFormat="1" ht="15.75" x14ac:dyDescent="0.25">
      <c r="A101" s="38"/>
      <c r="B101" s="41"/>
      <c r="C101" s="38"/>
      <c r="D101" s="38"/>
      <c r="E101" s="38"/>
      <c r="F101" s="38"/>
      <c r="G101" s="38"/>
      <c r="H101" s="38"/>
      <c r="I101" s="38"/>
      <c r="J101" s="17" t="s">
        <v>12</v>
      </c>
      <c r="K101" s="18">
        <v>43.74</v>
      </c>
      <c r="L101" s="18">
        <v>0</v>
      </c>
      <c r="M101" s="18">
        <v>3974.38</v>
      </c>
      <c r="N101" s="5"/>
    </row>
    <row r="102" spans="1:14" s="6" customFormat="1" ht="15.75" x14ac:dyDescent="0.25">
      <c r="A102" s="38" t="s">
        <v>49</v>
      </c>
      <c r="B102" s="41" t="s">
        <v>241</v>
      </c>
      <c r="C102" s="38" t="s">
        <v>176</v>
      </c>
      <c r="D102" s="38" t="s">
        <v>154</v>
      </c>
      <c r="E102" s="38" t="s">
        <v>26</v>
      </c>
      <c r="F102" s="38" t="s">
        <v>29</v>
      </c>
      <c r="G102" s="38" t="s">
        <v>24</v>
      </c>
      <c r="H102" s="40">
        <f>I102+K102+L102+M102</f>
        <v>9025</v>
      </c>
      <c r="I102" s="40">
        <v>7525</v>
      </c>
      <c r="J102" s="17" t="s">
        <v>10</v>
      </c>
      <c r="K102" s="18">
        <f>K103</f>
        <v>1500</v>
      </c>
      <c r="L102" s="18">
        <f t="shared" ref="L102:M102" si="33">L103</f>
        <v>0</v>
      </c>
      <c r="M102" s="18">
        <f t="shared" si="33"/>
        <v>0</v>
      </c>
      <c r="N102" s="5"/>
    </row>
    <row r="103" spans="1:14" s="6" customFormat="1" ht="46.5" customHeight="1" x14ac:dyDescent="0.25">
      <c r="A103" s="38"/>
      <c r="B103" s="41"/>
      <c r="C103" s="38"/>
      <c r="D103" s="38"/>
      <c r="E103" s="38"/>
      <c r="F103" s="38"/>
      <c r="G103" s="38"/>
      <c r="H103" s="38"/>
      <c r="I103" s="40"/>
      <c r="J103" s="17" t="s">
        <v>12</v>
      </c>
      <c r="K103" s="18">
        <v>1500</v>
      </c>
      <c r="L103" s="18">
        <v>0</v>
      </c>
      <c r="M103" s="18">
        <v>0</v>
      </c>
      <c r="N103" s="5"/>
    </row>
    <row r="104" spans="1:14" s="6" customFormat="1" ht="15.75" customHeight="1" x14ac:dyDescent="0.25">
      <c r="A104" s="38"/>
      <c r="B104" s="41"/>
      <c r="C104" s="38"/>
      <c r="D104" s="64" t="s">
        <v>177</v>
      </c>
      <c r="E104" s="38"/>
      <c r="F104" s="38" t="s">
        <v>18</v>
      </c>
      <c r="G104" s="38" t="s">
        <v>48</v>
      </c>
      <c r="H104" s="40">
        <f>I104+K104+L104+M104</f>
        <v>36000</v>
      </c>
      <c r="I104" s="40">
        <v>0</v>
      </c>
      <c r="J104" s="17" t="s">
        <v>10</v>
      </c>
      <c r="K104" s="18">
        <f>K105</f>
        <v>13200</v>
      </c>
      <c r="L104" s="18">
        <f t="shared" ref="L104:M104" si="34">L105</f>
        <v>15600</v>
      </c>
      <c r="M104" s="18">
        <f t="shared" si="34"/>
        <v>7200</v>
      </c>
      <c r="N104" s="5"/>
    </row>
    <row r="105" spans="1:14" s="6" customFormat="1" ht="15.75" x14ac:dyDescent="0.25">
      <c r="A105" s="38"/>
      <c r="B105" s="41"/>
      <c r="C105" s="38"/>
      <c r="D105" s="64"/>
      <c r="E105" s="38"/>
      <c r="F105" s="38"/>
      <c r="G105" s="38"/>
      <c r="H105" s="38"/>
      <c r="I105" s="40"/>
      <c r="J105" s="17" t="s">
        <v>12</v>
      </c>
      <c r="K105" s="18">
        <v>13200</v>
      </c>
      <c r="L105" s="18">
        <v>15600</v>
      </c>
      <c r="M105" s="18">
        <v>7200</v>
      </c>
      <c r="N105" s="5"/>
    </row>
    <row r="106" spans="1:14" s="4" customFormat="1" ht="15.75" customHeight="1" x14ac:dyDescent="0.25">
      <c r="A106" s="38" t="s">
        <v>221</v>
      </c>
      <c r="B106" s="39" t="s">
        <v>275</v>
      </c>
      <c r="C106" s="38" t="s">
        <v>178</v>
      </c>
      <c r="D106" s="38" t="s">
        <v>151</v>
      </c>
      <c r="E106" s="38" t="s">
        <v>16</v>
      </c>
      <c r="F106" s="38" t="s">
        <v>18</v>
      </c>
      <c r="G106" s="38" t="s">
        <v>50</v>
      </c>
      <c r="H106" s="40" t="s">
        <v>51</v>
      </c>
      <c r="I106" s="40">
        <v>0</v>
      </c>
      <c r="J106" s="41" t="s">
        <v>10</v>
      </c>
      <c r="K106" s="42">
        <f>K108</f>
        <v>0</v>
      </c>
      <c r="L106" s="42">
        <f t="shared" ref="L106:M106" si="35">L108</f>
        <v>17700</v>
      </c>
      <c r="M106" s="42">
        <f t="shared" si="35"/>
        <v>0</v>
      </c>
      <c r="N106" s="58"/>
    </row>
    <row r="107" spans="1:14" s="4" customFormat="1" ht="15" customHeight="1" x14ac:dyDescent="0.25">
      <c r="A107" s="38"/>
      <c r="B107" s="39"/>
      <c r="C107" s="38"/>
      <c r="D107" s="38"/>
      <c r="E107" s="38"/>
      <c r="F107" s="38"/>
      <c r="G107" s="38"/>
      <c r="H107" s="40"/>
      <c r="I107" s="40"/>
      <c r="J107" s="41"/>
      <c r="K107" s="42"/>
      <c r="L107" s="42"/>
      <c r="M107" s="42"/>
      <c r="N107" s="58"/>
    </row>
    <row r="108" spans="1:14" s="4" customFormat="1" ht="51.75" customHeight="1" x14ac:dyDescent="0.25">
      <c r="A108" s="38"/>
      <c r="B108" s="39"/>
      <c r="C108" s="38"/>
      <c r="D108" s="16" t="s">
        <v>20</v>
      </c>
      <c r="E108" s="38"/>
      <c r="F108" s="38"/>
      <c r="G108" s="38"/>
      <c r="H108" s="40"/>
      <c r="I108" s="40"/>
      <c r="J108" s="17" t="s">
        <v>12</v>
      </c>
      <c r="K108" s="18">
        <v>0</v>
      </c>
      <c r="L108" s="18">
        <v>17700</v>
      </c>
      <c r="M108" s="18">
        <v>0</v>
      </c>
      <c r="N108" s="3"/>
    </row>
    <row r="109" spans="1:14" s="6" customFormat="1" ht="15.75" customHeight="1" x14ac:dyDescent="0.25">
      <c r="A109" s="38" t="s">
        <v>53</v>
      </c>
      <c r="B109" s="39" t="s">
        <v>278</v>
      </c>
      <c r="C109" s="38" t="s">
        <v>179</v>
      </c>
      <c r="D109" s="38" t="s">
        <v>151</v>
      </c>
      <c r="E109" s="38" t="s">
        <v>16</v>
      </c>
      <c r="F109" s="38" t="s">
        <v>18</v>
      </c>
      <c r="G109" s="38" t="s">
        <v>22</v>
      </c>
      <c r="H109" s="40">
        <f>I109+K109+L109+M109</f>
        <v>24195.14</v>
      </c>
      <c r="I109" s="40">
        <v>3854.86</v>
      </c>
      <c r="J109" s="41" t="s">
        <v>10</v>
      </c>
      <c r="K109" s="42">
        <f>K112</f>
        <v>20340.28</v>
      </c>
      <c r="L109" s="42">
        <f>L112</f>
        <v>0</v>
      </c>
      <c r="M109" s="42">
        <f>M112</f>
        <v>0</v>
      </c>
      <c r="N109" s="43"/>
    </row>
    <row r="110" spans="1:14" s="6" customFormat="1" ht="15" customHeight="1" x14ac:dyDescent="0.25">
      <c r="A110" s="38"/>
      <c r="B110" s="39"/>
      <c r="C110" s="38"/>
      <c r="D110" s="38"/>
      <c r="E110" s="38"/>
      <c r="F110" s="38"/>
      <c r="G110" s="38"/>
      <c r="H110" s="40"/>
      <c r="I110" s="40"/>
      <c r="J110" s="41"/>
      <c r="K110" s="42"/>
      <c r="L110" s="42"/>
      <c r="M110" s="42"/>
      <c r="N110" s="43"/>
    </row>
    <row r="111" spans="1:14" s="6" customFormat="1" ht="15" customHeight="1" x14ac:dyDescent="0.25">
      <c r="A111" s="38"/>
      <c r="B111" s="39"/>
      <c r="C111" s="38"/>
      <c r="D111" s="38"/>
      <c r="E111" s="38"/>
      <c r="F111" s="38"/>
      <c r="G111" s="38"/>
      <c r="H111" s="40"/>
      <c r="I111" s="40"/>
      <c r="J111" s="41"/>
      <c r="K111" s="42"/>
      <c r="L111" s="42"/>
      <c r="M111" s="42"/>
      <c r="N111" s="43"/>
    </row>
    <row r="112" spans="1:14" s="6" customFormat="1" ht="34.5" customHeight="1" x14ac:dyDescent="0.25">
      <c r="A112" s="38"/>
      <c r="B112" s="39"/>
      <c r="C112" s="38"/>
      <c r="D112" s="16" t="s">
        <v>20</v>
      </c>
      <c r="E112" s="38"/>
      <c r="F112" s="38"/>
      <c r="G112" s="38"/>
      <c r="H112" s="40"/>
      <c r="I112" s="40"/>
      <c r="J112" s="17" t="s">
        <v>12</v>
      </c>
      <c r="K112" s="18">
        <v>20340.28</v>
      </c>
      <c r="L112" s="18">
        <v>0</v>
      </c>
      <c r="M112" s="18">
        <v>0</v>
      </c>
      <c r="N112" s="5"/>
    </row>
    <row r="113" spans="1:14" s="14" customFormat="1" ht="15.75" x14ac:dyDescent="0.25">
      <c r="A113" s="62" t="s">
        <v>52</v>
      </c>
      <c r="B113" s="62"/>
      <c r="C113" s="62"/>
      <c r="D113" s="62"/>
      <c r="E113" s="62"/>
      <c r="F113" s="62"/>
      <c r="G113" s="62"/>
      <c r="H113" s="62"/>
      <c r="I113" s="62"/>
      <c r="J113" s="11" t="s">
        <v>10</v>
      </c>
      <c r="K113" s="12">
        <f>K114+K115</f>
        <v>3235.13</v>
      </c>
      <c r="L113" s="12">
        <f t="shared" ref="L113:M113" si="36">L114+L115</f>
        <v>0</v>
      </c>
      <c r="M113" s="12">
        <f t="shared" si="36"/>
        <v>0</v>
      </c>
      <c r="N113" s="13"/>
    </row>
    <row r="114" spans="1:14" s="14" customFormat="1" ht="15.75" x14ac:dyDescent="0.25">
      <c r="A114" s="62"/>
      <c r="B114" s="62"/>
      <c r="C114" s="62"/>
      <c r="D114" s="62"/>
      <c r="E114" s="62"/>
      <c r="F114" s="62"/>
      <c r="G114" s="62"/>
      <c r="H114" s="62"/>
      <c r="I114" s="62"/>
      <c r="J114" s="11" t="s">
        <v>11</v>
      </c>
      <c r="K114" s="12">
        <v>0</v>
      </c>
      <c r="L114" s="12">
        <v>0</v>
      </c>
      <c r="M114" s="12">
        <v>0</v>
      </c>
      <c r="N114" s="13"/>
    </row>
    <row r="115" spans="1:14" s="14" customFormat="1" ht="15.75" x14ac:dyDescent="0.25">
      <c r="A115" s="62"/>
      <c r="B115" s="62"/>
      <c r="C115" s="62"/>
      <c r="D115" s="62"/>
      <c r="E115" s="62"/>
      <c r="F115" s="62"/>
      <c r="G115" s="62"/>
      <c r="H115" s="62"/>
      <c r="I115" s="62"/>
      <c r="J115" s="11" t="s">
        <v>12</v>
      </c>
      <c r="K115" s="12">
        <f>K117+K119</f>
        <v>3235.13</v>
      </c>
      <c r="L115" s="12">
        <f t="shared" ref="L115:M115" si="37">L117+L119</f>
        <v>0</v>
      </c>
      <c r="M115" s="12">
        <f t="shared" si="37"/>
        <v>0</v>
      </c>
      <c r="N115" s="13"/>
    </row>
    <row r="116" spans="1:14" s="4" customFormat="1" ht="15.75" x14ac:dyDescent="0.25">
      <c r="A116" s="38" t="s">
        <v>222</v>
      </c>
      <c r="B116" s="39" t="s">
        <v>279</v>
      </c>
      <c r="C116" s="38" t="s">
        <v>54</v>
      </c>
      <c r="D116" s="38" t="s">
        <v>154</v>
      </c>
      <c r="E116" s="38" t="s">
        <v>26</v>
      </c>
      <c r="F116" s="38" t="s">
        <v>29</v>
      </c>
      <c r="G116" s="38">
        <v>2021</v>
      </c>
      <c r="H116" s="40">
        <f>I116+K116+L116+M116</f>
        <v>3169.06</v>
      </c>
      <c r="I116" s="63">
        <v>0</v>
      </c>
      <c r="J116" s="17" t="s">
        <v>10</v>
      </c>
      <c r="K116" s="18">
        <f>K117</f>
        <v>3169.06</v>
      </c>
      <c r="L116" s="18">
        <f t="shared" ref="L116:M116" si="38">L117</f>
        <v>0</v>
      </c>
      <c r="M116" s="18">
        <f t="shared" si="38"/>
        <v>0</v>
      </c>
      <c r="N116" s="3"/>
    </row>
    <row r="117" spans="1:14" s="4" customFormat="1" ht="47.25" customHeight="1" x14ac:dyDescent="0.25">
      <c r="A117" s="38"/>
      <c r="B117" s="39"/>
      <c r="C117" s="38"/>
      <c r="D117" s="38"/>
      <c r="E117" s="38"/>
      <c r="F117" s="38"/>
      <c r="G117" s="38"/>
      <c r="H117" s="38"/>
      <c r="I117" s="63"/>
      <c r="J117" s="17" t="s">
        <v>12</v>
      </c>
      <c r="K117" s="18">
        <v>3169.06</v>
      </c>
      <c r="L117" s="18">
        <v>0</v>
      </c>
      <c r="M117" s="18">
        <v>0</v>
      </c>
      <c r="N117" s="3"/>
    </row>
    <row r="118" spans="1:14" s="4" customFormat="1" ht="15.75" x14ac:dyDescent="0.25">
      <c r="A118" s="38"/>
      <c r="B118" s="39"/>
      <c r="C118" s="38"/>
      <c r="D118" s="38" t="s">
        <v>55</v>
      </c>
      <c r="E118" s="38"/>
      <c r="F118" s="38" t="s">
        <v>18</v>
      </c>
      <c r="G118" s="38">
        <v>2021</v>
      </c>
      <c r="H118" s="40">
        <f>I118+K118+L118+M118</f>
        <v>66.069999999999993</v>
      </c>
      <c r="I118" s="63">
        <v>0</v>
      </c>
      <c r="J118" s="17" t="s">
        <v>10</v>
      </c>
      <c r="K118" s="18">
        <f>K119</f>
        <v>66.069999999999993</v>
      </c>
      <c r="L118" s="18">
        <f t="shared" ref="L118:M118" si="39">L119</f>
        <v>0</v>
      </c>
      <c r="M118" s="18">
        <f t="shared" si="39"/>
        <v>0</v>
      </c>
      <c r="N118" s="3"/>
    </row>
    <row r="119" spans="1:14" s="4" customFormat="1" ht="15.75" x14ac:dyDescent="0.25">
      <c r="A119" s="38"/>
      <c r="B119" s="39"/>
      <c r="C119" s="38"/>
      <c r="D119" s="38"/>
      <c r="E119" s="38"/>
      <c r="F119" s="38"/>
      <c r="G119" s="38"/>
      <c r="H119" s="38"/>
      <c r="I119" s="63"/>
      <c r="J119" s="17" t="s">
        <v>12</v>
      </c>
      <c r="K119" s="18">
        <v>66.069999999999993</v>
      </c>
      <c r="L119" s="18">
        <v>0</v>
      </c>
      <c r="M119" s="18">
        <v>0</v>
      </c>
      <c r="N119" s="3"/>
    </row>
    <row r="120" spans="1:14" s="14" customFormat="1" ht="15.75" x14ac:dyDescent="0.25">
      <c r="A120" s="62" t="s">
        <v>56</v>
      </c>
      <c r="B120" s="62"/>
      <c r="C120" s="62"/>
      <c r="D120" s="62"/>
      <c r="E120" s="62"/>
      <c r="F120" s="62"/>
      <c r="G120" s="62"/>
      <c r="H120" s="62"/>
      <c r="I120" s="62"/>
      <c r="J120" s="11" t="s">
        <v>10</v>
      </c>
      <c r="K120" s="12">
        <f>K121+K122</f>
        <v>4480</v>
      </c>
      <c r="L120" s="12">
        <f t="shared" ref="L120:M120" si="40">L121+L122</f>
        <v>11947.14</v>
      </c>
      <c r="M120" s="12">
        <f t="shared" si="40"/>
        <v>0</v>
      </c>
      <c r="N120" s="13"/>
    </row>
    <row r="121" spans="1:14" s="14" customFormat="1" ht="15.75" x14ac:dyDescent="0.25">
      <c r="A121" s="62"/>
      <c r="B121" s="62"/>
      <c r="C121" s="62"/>
      <c r="D121" s="62"/>
      <c r="E121" s="62"/>
      <c r="F121" s="62"/>
      <c r="G121" s="62"/>
      <c r="H121" s="62"/>
      <c r="I121" s="62"/>
      <c r="J121" s="11" t="s">
        <v>11</v>
      </c>
      <c r="K121" s="12">
        <f>K124</f>
        <v>0</v>
      </c>
      <c r="L121" s="12">
        <f t="shared" ref="L121:M121" si="41">L124</f>
        <v>0</v>
      </c>
      <c r="M121" s="12">
        <f t="shared" si="41"/>
        <v>0</v>
      </c>
      <c r="N121" s="13"/>
    </row>
    <row r="122" spans="1:14" s="14" customFormat="1" ht="15.75" x14ac:dyDescent="0.25">
      <c r="A122" s="62"/>
      <c r="B122" s="62"/>
      <c r="C122" s="62"/>
      <c r="D122" s="62"/>
      <c r="E122" s="62"/>
      <c r="F122" s="62"/>
      <c r="G122" s="62"/>
      <c r="H122" s="62"/>
      <c r="I122" s="62"/>
      <c r="J122" s="11" t="s">
        <v>12</v>
      </c>
      <c r="K122" s="12">
        <f>K125+K127+K129</f>
        <v>4480</v>
      </c>
      <c r="L122" s="12">
        <f t="shared" ref="L122:M122" si="42">L125+L127+L129</f>
        <v>11947.14</v>
      </c>
      <c r="M122" s="12">
        <f t="shared" si="42"/>
        <v>0</v>
      </c>
      <c r="N122" s="13"/>
    </row>
    <row r="123" spans="1:14" s="4" customFormat="1" ht="15.75" x14ac:dyDescent="0.25">
      <c r="A123" s="38" t="s">
        <v>236</v>
      </c>
      <c r="B123" s="39" t="s">
        <v>280</v>
      </c>
      <c r="C123" s="38" t="s">
        <v>180</v>
      </c>
      <c r="D123" s="38" t="s">
        <v>154</v>
      </c>
      <c r="E123" s="38" t="s">
        <v>26</v>
      </c>
      <c r="F123" s="38" t="s">
        <v>18</v>
      </c>
      <c r="G123" s="38" t="s">
        <v>38</v>
      </c>
      <c r="H123" s="40">
        <f>I123+K123+L123+M123</f>
        <v>9507.17</v>
      </c>
      <c r="I123" s="38">
        <v>311.02999999999997</v>
      </c>
      <c r="J123" s="17" t="s">
        <v>10</v>
      </c>
      <c r="K123" s="18">
        <f>K124+K125</f>
        <v>0</v>
      </c>
      <c r="L123" s="18">
        <f t="shared" ref="L123:M123" si="43">L124+L125</f>
        <v>9196.14</v>
      </c>
      <c r="M123" s="18">
        <f t="shared" si="43"/>
        <v>0</v>
      </c>
      <c r="N123" s="3"/>
    </row>
    <row r="124" spans="1:14" s="4" customFormat="1" ht="15.75" x14ac:dyDescent="0.25">
      <c r="A124" s="38"/>
      <c r="B124" s="39"/>
      <c r="C124" s="38"/>
      <c r="D124" s="38"/>
      <c r="E124" s="38"/>
      <c r="F124" s="38"/>
      <c r="G124" s="38"/>
      <c r="H124" s="38"/>
      <c r="I124" s="38"/>
      <c r="J124" s="17" t="s">
        <v>11</v>
      </c>
      <c r="K124" s="18">
        <v>0</v>
      </c>
      <c r="L124" s="18">
        <v>0</v>
      </c>
      <c r="M124" s="18">
        <v>0</v>
      </c>
      <c r="N124" s="3"/>
    </row>
    <row r="125" spans="1:14" s="4" customFormat="1" ht="50.25" customHeight="1" x14ac:dyDescent="0.25">
      <c r="A125" s="38"/>
      <c r="B125" s="39"/>
      <c r="C125" s="38"/>
      <c r="D125" s="16" t="s">
        <v>57</v>
      </c>
      <c r="E125" s="38"/>
      <c r="F125" s="38"/>
      <c r="G125" s="38"/>
      <c r="H125" s="38"/>
      <c r="I125" s="38"/>
      <c r="J125" s="17" t="s">
        <v>12</v>
      </c>
      <c r="K125" s="18">
        <v>0</v>
      </c>
      <c r="L125" s="18">
        <v>9196.14</v>
      </c>
      <c r="M125" s="18">
        <v>0</v>
      </c>
      <c r="N125" s="3"/>
    </row>
    <row r="126" spans="1:14" s="6" customFormat="1" ht="15.75" x14ac:dyDescent="0.25">
      <c r="A126" s="38" t="s">
        <v>61</v>
      </c>
      <c r="B126" s="39" t="s">
        <v>181</v>
      </c>
      <c r="C126" s="38" t="s">
        <v>58</v>
      </c>
      <c r="D126" s="38" t="s">
        <v>154</v>
      </c>
      <c r="E126" s="38" t="s">
        <v>26</v>
      </c>
      <c r="F126" s="38" t="s">
        <v>29</v>
      </c>
      <c r="G126" s="38" t="s">
        <v>24</v>
      </c>
      <c r="H126" s="40">
        <f>I126+K126+L126+M126</f>
        <v>5450</v>
      </c>
      <c r="I126" s="40">
        <v>970</v>
      </c>
      <c r="J126" s="17" t="s">
        <v>10</v>
      </c>
      <c r="K126" s="18">
        <f>K127</f>
        <v>4480</v>
      </c>
      <c r="L126" s="18">
        <f t="shared" ref="L126:M126" si="44">L127</f>
        <v>0</v>
      </c>
      <c r="M126" s="18">
        <f t="shared" si="44"/>
        <v>0</v>
      </c>
      <c r="N126" s="5"/>
    </row>
    <row r="127" spans="1:14" s="6" customFormat="1" ht="49.5" customHeight="1" x14ac:dyDescent="0.25">
      <c r="A127" s="38"/>
      <c r="B127" s="39"/>
      <c r="C127" s="38"/>
      <c r="D127" s="38"/>
      <c r="E127" s="38"/>
      <c r="F127" s="38"/>
      <c r="G127" s="38"/>
      <c r="H127" s="40"/>
      <c r="I127" s="40"/>
      <c r="J127" s="17" t="s">
        <v>12</v>
      </c>
      <c r="K127" s="18">
        <v>4480</v>
      </c>
      <c r="L127" s="18">
        <v>0</v>
      </c>
      <c r="M127" s="18">
        <v>0</v>
      </c>
      <c r="N127" s="5"/>
    </row>
    <row r="128" spans="1:14" s="6" customFormat="1" ht="15.75" x14ac:dyDescent="0.25">
      <c r="A128" s="38"/>
      <c r="B128" s="39"/>
      <c r="C128" s="38"/>
      <c r="D128" s="38" t="s">
        <v>59</v>
      </c>
      <c r="E128" s="38"/>
      <c r="F128" s="38" t="s">
        <v>18</v>
      </c>
      <c r="G128" s="38" t="s">
        <v>38</v>
      </c>
      <c r="H128" s="40">
        <f>I128+K128+L128+M128</f>
        <v>8040</v>
      </c>
      <c r="I128" s="40">
        <v>5289</v>
      </c>
      <c r="J128" s="17" t="s">
        <v>10</v>
      </c>
      <c r="K128" s="18">
        <f>K129</f>
        <v>0</v>
      </c>
      <c r="L128" s="18">
        <f t="shared" ref="L128:M128" si="45">L129</f>
        <v>2751</v>
      </c>
      <c r="M128" s="18">
        <f t="shared" si="45"/>
        <v>0</v>
      </c>
      <c r="N128" s="5"/>
    </row>
    <row r="129" spans="1:14" s="6" customFormat="1" ht="29.25" customHeight="1" x14ac:dyDescent="0.25">
      <c r="A129" s="38"/>
      <c r="B129" s="39"/>
      <c r="C129" s="38"/>
      <c r="D129" s="38"/>
      <c r="E129" s="38"/>
      <c r="F129" s="38"/>
      <c r="G129" s="38"/>
      <c r="H129" s="40"/>
      <c r="I129" s="40"/>
      <c r="J129" s="17" t="s">
        <v>12</v>
      </c>
      <c r="K129" s="18">
        <v>0</v>
      </c>
      <c r="L129" s="18">
        <v>2751</v>
      </c>
      <c r="M129" s="18">
        <v>0</v>
      </c>
      <c r="N129" s="5"/>
    </row>
    <row r="130" spans="1:14" s="14" customFormat="1" ht="15.75" x14ac:dyDescent="0.25">
      <c r="A130" s="62" t="s">
        <v>60</v>
      </c>
      <c r="B130" s="62"/>
      <c r="C130" s="62"/>
      <c r="D130" s="62"/>
      <c r="E130" s="62"/>
      <c r="F130" s="62"/>
      <c r="G130" s="62"/>
      <c r="H130" s="62"/>
      <c r="I130" s="62"/>
      <c r="J130" s="11" t="s">
        <v>10</v>
      </c>
      <c r="K130" s="12">
        <f>K131+K132</f>
        <v>13309.37</v>
      </c>
      <c r="L130" s="12">
        <f t="shared" ref="L130:M130" si="46">L131+L132</f>
        <v>0</v>
      </c>
      <c r="M130" s="12">
        <f t="shared" si="46"/>
        <v>2609.4</v>
      </c>
      <c r="N130" s="13"/>
    </row>
    <row r="131" spans="1:14" s="14" customFormat="1" ht="15.75" x14ac:dyDescent="0.25">
      <c r="A131" s="62"/>
      <c r="B131" s="62"/>
      <c r="C131" s="62"/>
      <c r="D131" s="62"/>
      <c r="E131" s="62"/>
      <c r="F131" s="62"/>
      <c r="G131" s="62"/>
      <c r="H131" s="62"/>
      <c r="I131" s="62"/>
      <c r="J131" s="11" t="s">
        <v>11</v>
      </c>
      <c r="K131" s="12">
        <v>0</v>
      </c>
      <c r="L131" s="12">
        <v>0</v>
      </c>
      <c r="M131" s="12">
        <v>0</v>
      </c>
      <c r="N131" s="13"/>
    </row>
    <row r="132" spans="1:14" s="14" customFormat="1" ht="15.75" x14ac:dyDescent="0.25">
      <c r="A132" s="62"/>
      <c r="B132" s="62"/>
      <c r="C132" s="62"/>
      <c r="D132" s="62"/>
      <c r="E132" s="62"/>
      <c r="F132" s="62"/>
      <c r="G132" s="62"/>
      <c r="H132" s="62"/>
      <c r="I132" s="62"/>
      <c r="J132" s="11" t="s">
        <v>12</v>
      </c>
      <c r="K132" s="12">
        <f>K134+K136+K139</f>
        <v>13309.37</v>
      </c>
      <c r="L132" s="12">
        <f t="shared" ref="L132:M132" si="47">L134+L136+L139</f>
        <v>0</v>
      </c>
      <c r="M132" s="12">
        <f t="shared" si="47"/>
        <v>2609.4</v>
      </c>
      <c r="N132" s="13"/>
    </row>
    <row r="133" spans="1:14" s="6" customFormat="1" ht="15.75" x14ac:dyDescent="0.25">
      <c r="A133" s="38" t="s">
        <v>62</v>
      </c>
      <c r="B133" s="39" t="s">
        <v>301</v>
      </c>
      <c r="C133" s="38" t="s">
        <v>182</v>
      </c>
      <c r="D133" s="38" t="s">
        <v>151</v>
      </c>
      <c r="E133" s="38" t="s">
        <v>16</v>
      </c>
      <c r="F133" s="38" t="s">
        <v>29</v>
      </c>
      <c r="G133" s="38">
        <v>2021</v>
      </c>
      <c r="H133" s="40">
        <f>I133+K133+L133+M133</f>
        <v>5057.16</v>
      </c>
      <c r="I133" s="40">
        <v>0</v>
      </c>
      <c r="J133" s="17" t="s">
        <v>10</v>
      </c>
      <c r="K133" s="18">
        <f>K134</f>
        <v>5057.16</v>
      </c>
      <c r="L133" s="18">
        <f t="shared" ref="L133:M133" si="48">L134</f>
        <v>0</v>
      </c>
      <c r="M133" s="18">
        <f t="shared" si="48"/>
        <v>0</v>
      </c>
      <c r="N133" s="5"/>
    </row>
    <row r="134" spans="1:14" s="6" customFormat="1" ht="46.5" customHeight="1" x14ac:dyDescent="0.25">
      <c r="A134" s="38"/>
      <c r="B134" s="39"/>
      <c r="C134" s="38"/>
      <c r="D134" s="38"/>
      <c r="E134" s="38"/>
      <c r="F134" s="38"/>
      <c r="G134" s="38"/>
      <c r="H134" s="38"/>
      <c r="I134" s="40"/>
      <c r="J134" s="17" t="s">
        <v>12</v>
      </c>
      <c r="K134" s="18">
        <v>5057.16</v>
      </c>
      <c r="L134" s="18">
        <v>0</v>
      </c>
      <c r="M134" s="18">
        <v>0</v>
      </c>
      <c r="N134" s="5"/>
    </row>
    <row r="135" spans="1:14" s="6" customFormat="1" ht="15.75" x14ac:dyDescent="0.25">
      <c r="A135" s="38"/>
      <c r="B135" s="39"/>
      <c r="C135" s="38"/>
      <c r="D135" s="38" t="s">
        <v>20</v>
      </c>
      <c r="E135" s="38"/>
      <c r="F135" s="38" t="s">
        <v>18</v>
      </c>
      <c r="G135" s="38" t="s">
        <v>48</v>
      </c>
      <c r="H135" s="40">
        <f>I135+K135+L135+M135</f>
        <v>7236</v>
      </c>
      <c r="I135" s="40">
        <v>0</v>
      </c>
      <c r="J135" s="17" t="s">
        <v>10</v>
      </c>
      <c r="K135" s="18">
        <f>K136</f>
        <v>4626.6000000000004</v>
      </c>
      <c r="L135" s="18">
        <f t="shared" ref="L135:M135" si="49">L136</f>
        <v>0</v>
      </c>
      <c r="M135" s="18">
        <f t="shared" si="49"/>
        <v>2609.4</v>
      </c>
      <c r="N135" s="5"/>
    </row>
    <row r="136" spans="1:14" s="6" customFormat="1" ht="15.75" x14ac:dyDescent="0.25">
      <c r="A136" s="38"/>
      <c r="B136" s="39"/>
      <c r="C136" s="38"/>
      <c r="D136" s="38"/>
      <c r="E136" s="38"/>
      <c r="F136" s="38"/>
      <c r="G136" s="38"/>
      <c r="H136" s="38"/>
      <c r="I136" s="40"/>
      <c r="J136" s="17" t="s">
        <v>12</v>
      </c>
      <c r="K136" s="18">
        <v>4626.6000000000004</v>
      </c>
      <c r="L136" s="18">
        <v>0</v>
      </c>
      <c r="M136" s="18">
        <v>2609.4</v>
      </c>
      <c r="N136" s="5"/>
    </row>
    <row r="137" spans="1:14" s="4" customFormat="1" ht="15.75" customHeight="1" x14ac:dyDescent="0.25">
      <c r="A137" s="38" t="s">
        <v>64</v>
      </c>
      <c r="B137" s="39" t="s">
        <v>281</v>
      </c>
      <c r="C137" s="38" t="s">
        <v>183</v>
      </c>
      <c r="D137" s="38" t="s">
        <v>184</v>
      </c>
      <c r="E137" s="38" t="s">
        <v>26</v>
      </c>
      <c r="F137" s="38" t="s">
        <v>29</v>
      </c>
      <c r="G137" s="38">
        <v>2021</v>
      </c>
      <c r="H137" s="40">
        <f>I137+K137+L137+M137</f>
        <v>3625.61</v>
      </c>
      <c r="I137" s="40">
        <v>0</v>
      </c>
      <c r="J137" s="41" t="s">
        <v>10</v>
      </c>
      <c r="K137" s="42">
        <f>K139</f>
        <v>3625.61</v>
      </c>
      <c r="L137" s="42">
        <f t="shared" ref="L137:M137" si="50">L139</f>
        <v>0</v>
      </c>
      <c r="M137" s="42">
        <f t="shared" si="50"/>
        <v>0</v>
      </c>
      <c r="N137" s="58"/>
    </row>
    <row r="138" spans="1:14" s="4" customFormat="1" ht="15" customHeight="1" x14ac:dyDescent="0.25">
      <c r="A138" s="38"/>
      <c r="B138" s="39"/>
      <c r="C138" s="38"/>
      <c r="D138" s="38"/>
      <c r="E138" s="38"/>
      <c r="F138" s="38"/>
      <c r="G138" s="38"/>
      <c r="H138" s="38"/>
      <c r="I138" s="40"/>
      <c r="J138" s="41"/>
      <c r="K138" s="42"/>
      <c r="L138" s="42"/>
      <c r="M138" s="42"/>
      <c r="N138" s="58"/>
    </row>
    <row r="139" spans="1:14" s="4" customFormat="1" ht="15.75" customHeight="1" x14ac:dyDescent="0.25">
      <c r="A139" s="38"/>
      <c r="B139" s="39"/>
      <c r="C139" s="38"/>
      <c r="D139" s="38" t="s">
        <v>185</v>
      </c>
      <c r="E139" s="38"/>
      <c r="F139" s="38"/>
      <c r="G139" s="38"/>
      <c r="H139" s="38"/>
      <c r="I139" s="40"/>
      <c r="J139" s="41" t="s">
        <v>12</v>
      </c>
      <c r="K139" s="42">
        <v>3625.61</v>
      </c>
      <c r="L139" s="42">
        <v>0</v>
      </c>
      <c r="M139" s="42">
        <v>0</v>
      </c>
      <c r="N139" s="58"/>
    </row>
    <row r="140" spans="1:14" s="4" customFormat="1" ht="15" customHeight="1" x14ac:dyDescent="0.25">
      <c r="A140" s="38"/>
      <c r="B140" s="39"/>
      <c r="C140" s="38"/>
      <c r="D140" s="38"/>
      <c r="E140" s="38"/>
      <c r="F140" s="38"/>
      <c r="G140" s="38"/>
      <c r="H140" s="38"/>
      <c r="I140" s="40"/>
      <c r="J140" s="41"/>
      <c r="K140" s="42"/>
      <c r="L140" s="42"/>
      <c r="M140" s="42"/>
      <c r="N140" s="58"/>
    </row>
    <row r="141" spans="1:14" s="14" customFormat="1" ht="15.75" x14ac:dyDescent="0.25">
      <c r="A141" s="62" t="s">
        <v>63</v>
      </c>
      <c r="B141" s="62"/>
      <c r="C141" s="62"/>
      <c r="D141" s="62"/>
      <c r="E141" s="62"/>
      <c r="F141" s="62"/>
      <c r="G141" s="62"/>
      <c r="H141" s="62"/>
      <c r="I141" s="62"/>
      <c r="J141" s="11" t="s">
        <v>10</v>
      </c>
      <c r="K141" s="12">
        <f>K142+K143</f>
        <v>15330.27</v>
      </c>
      <c r="L141" s="12">
        <f t="shared" ref="L141:M141" si="51">L142+L143</f>
        <v>0</v>
      </c>
      <c r="M141" s="12">
        <f t="shared" si="51"/>
        <v>0</v>
      </c>
      <c r="N141" s="13"/>
    </row>
    <row r="142" spans="1:14" s="14" customFormat="1" ht="15.75" x14ac:dyDescent="0.25">
      <c r="A142" s="62"/>
      <c r="B142" s="62"/>
      <c r="C142" s="62"/>
      <c r="D142" s="62"/>
      <c r="E142" s="62"/>
      <c r="F142" s="62"/>
      <c r="G142" s="62"/>
      <c r="H142" s="62"/>
      <c r="I142" s="62"/>
      <c r="J142" s="11" t="s">
        <v>11</v>
      </c>
      <c r="K142" s="12">
        <f>K145</f>
        <v>7048.8</v>
      </c>
      <c r="L142" s="12">
        <f t="shared" ref="L142:M142" si="52">L145</f>
        <v>0</v>
      </c>
      <c r="M142" s="12">
        <f t="shared" si="52"/>
        <v>0</v>
      </c>
      <c r="N142" s="13"/>
    </row>
    <row r="143" spans="1:14" s="14" customFormat="1" ht="15.75" x14ac:dyDescent="0.25">
      <c r="A143" s="62"/>
      <c r="B143" s="62"/>
      <c r="C143" s="62"/>
      <c r="D143" s="62"/>
      <c r="E143" s="62"/>
      <c r="F143" s="62"/>
      <c r="G143" s="62"/>
      <c r="H143" s="62"/>
      <c r="I143" s="62"/>
      <c r="J143" s="11" t="s">
        <v>12</v>
      </c>
      <c r="K143" s="12">
        <f>K146+K149</f>
        <v>8281.4700000000012</v>
      </c>
      <c r="L143" s="12">
        <f t="shared" ref="L143:M143" si="53">L146+L149</f>
        <v>0</v>
      </c>
      <c r="M143" s="12">
        <f t="shared" si="53"/>
        <v>0</v>
      </c>
      <c r="N143" s="13"/>
    </row>
    <row r="144" spans="1:14" s="4" customFormat="1" ht="15.75" x14ac:dyDescent="0.25">
      <c r="A144" s="59" t="s">
        <v>65</v>
      </c>
      <c r="B144" s="39" t="s">
        <v>252</v>
      </c>
      <c r="C144" s="38" t="s">
        <v>186</v>
      </c>
      <c r="D144" s="38" t="s">
        <v>184</v>
      </c>
      <c r="E144" s="38" t="s">
        <v>26</v>
      </c>
      <c r="F144" s="38" t="s">
        <v>29</v>
      </c>
      <c r="G144" s="38">
        <v>2021</v>
      </c>
      <c r="H144" s="40">
        <f>I144+K144+L144+M144</f>
        <v>7120</v>
      </c>
      <c r="I144" s="63">
        <v>0</v>
      </c>
      <c r="J144" s="17" t="s">
        <v>10</v>
      </c>
      <c r="K144" s="18">
        <f>K145+K146</f>
        <v>7120</v>
      </c>
      <c r="L144" s="18">
        <f t="shared" ref="L144:M144" si="54">L145+L146</f>
        <v>0</v>
      </c>
      <c r="M144" s="18">
        <f t="shared" si="54"/>
        <v>0</v>
      </c>
      <c r="N144" s="3"/>
    </row>
    <row r="145" spans="1:14" s="4" customFormat="1" ht="15.75" x14ac:dyDescent="0.25">
      <c r="A145" s="60"/>
      <c r="B145" s="39"/>
      <c r="C145" s="38"/>
      <c r="D145" s="38"/>
      <c r="E145" s="38"/>
      <c r="F145" s="38"/>
      <c r="G145" s="38"/>
      <c r="H145" s="40"/>
      <c r="I145" s="63"/>
      <c r="J145" s="17" t="s">
        <v>11</v>
      </c>
      <c r="K145" s="18">
        <v>7048.8</v>
      </c>
      <c r="L145" s="18">
        <v>0</v>
      </c>
      <c r="M145" s="18">
        <v>0</v>
      </c>
      <c r="N145" s="3"/>
    </row>
    <row r="146" spans="1:14" s="4" customFormat="1" ht="15.75" customHeight="1" x14ac:dyDescent="0.25">
      <c r="A146" s="60"/>
      <c r="B146" s="39"/>
      <c r="C146" s="38"/>
      <c r="D146" s="38" t="s">
        <v>187</v>
      </c>
      <c r="E146" s="38"/>
      <c r="F146" s="38"/>
      <c r="G146" s="38"/>
      <c r="H146" s="40"/>
      <c r="I146" s="63"/>
      <c r="J146" s="41" t="s">
        <v>12</v>
      </c>
      <c r="K146" s="42">
        <v>71.2</v>
      </c>
      <c r="L146" s="42">
        <v>0</v>
      </c>
      <c r="M146" s="42">
        <v>0</v>
      </c>
      <c r="N146" s="58"/>
    </row>
    <row r="147" spans="1:14" s="4" customFormat="1" ht="35.25" customHeight="1" x14ac:dyDescent="0.25">
      <c r="A147" s="61"/>
      <c r="B147" s="39"/>
      <c r="C147" s="38"/>
      <c r="D147" s="38"/>
      <c r="E147" s="38"/>
      <c r="F147" s="38"/>
      <c r="G147" s="38"/>
      <c r="H147" s="40"/>
      <c r="I147" s="63"/>
      <c r="J147" s="41"/>
      <c r="K147" s="42"/>
      <c r="L147" s="42"/>
      <c r="M147" s="42"/>
      <c r="N147" s="58"/>
    </row>
    <row r="148" spans="1:14" s="6" customFormat="1" ht="15.75" x14ac:dyDescent="0.25">
      <c r="A148" s="38" t="s">
        <v>68</v>
      </c>
      <c r="B148" s="39" t="s">
        <v>242</v>
      </c>
      <c r="C148" s="38" t="s">
        <v>188</v>
      </c>
      <c r="D148" s="38" t="s">
        <v>184</v>
      </c>
      <c r="E148" s="38" t="s">
        <v>26</v>
      </c>
      <c r="F148" s="38" t="s">
        <v>29</v>
      </c>
      <c r="G148" s="38" t="s">
        <v>22</v>
      </c>
      <c r="H148" s="40">
        <f>I148+K148+L148+M148</f>
        <v>9796.9700000000012</v>
      </c>
      <c r="I148" s="40">
        <v>1362.61</v>
      </c>
      <c r="J148" s="17" t="s">
        <v>10</v>
      </c>
      <c r="K148" s="18">
        <f>K149+K150</f>
        <v>8434.36</v>
      </c>
      <c r="L148" s="18">
        <f t="shared" ref="L148:M148" si="55">L149+L150</f>
        <v>0</v>
      </c>
      <c r="M148" s="18">
        <f t="shared" si="55"/>
        <v>0</v>
      </c>
      <c r="N148" s="5"/>
    </row>
    <row r="149" spans="1:14" s="6" customFormat="1" ht="15.75" x14ac:dyDescent="0.25">
      <c r="A149" s="38"/>
      <c r="B149" s="39"/>
      <c r="C149" s="38"/>
      <c r="D149" s="38"/>
      <c r="E149" s="38"/>
      <c r="F149" s="38"/>
      <c r="G149" s="38"/>
      <c r="H149" s="38"/>
      <c r="I149" s="40"/>
      <c r="J149" s="17" t="s">
        <v>12</v>
      </c>
      <c r="K149" s="18">
        <v>8210.27</v>
      </c>
      <c r="L149" s="18">
        <v>0</v>
      </c>
      <c r="M149" s="18">
        <v>0</v>
      </c>
      <c r="N149" s="5"/>
    </row>
    <row r="150" spans="1:14" s="6" customFormat="1" ht="15.75" customHeight="1" x14ac:dyDescent="0.25">
      <c r="A150" s="38"/>
      <c r="B150" s="39"/>
      <c r="C150" s="38"/>
      <c r="D150" s="38" t="s">
        <v>187</v>
      </c>
      <c r="E150" s="38"/>
      <c r="F150" s="38"/>
      <c r="G150" s="38"/>
      <c r="H150" s="38"/>
      <c r="I150" s="40"/>
      <c r="J150" s="41" t="s">
        <v>66</v>
      </c>
      <c r="K150" s="42">
        <v>224.09</v>
      </c>
      <c r="L150" s="42">
        <v>0</v>
      </c>
      <c r="M150" s="42">
        <v>0</v>
      </c>
      <c r="N150" s="43"/>
    </row>
    <row r="151" spans="1:14" s="6" customFormat="1" ht="36.75" customHeight="1" x14ac:dyDescent="0.25">
      <c r="A151" s="38"/>
      <c r="B151" s="39"/>
      <c r="C151" s="38"/>
      <c r="D151" s="38"/>
      <c r="E151" s="38"/>
      <c r="F151" s="38"/>
      <c r="G151" s="38"/>
      <c r="H151" s="38"/>
      <c r="I151" s="40"/>
      <c r="J151" s="41"/>
      <c r="K151" s="42"/>
      <c r="L151" s="42"/>
      <c r="M151" s="42"/>
      <c r="N151" s="43"/>
    </row>
    <row r="152" spans="1:14" s="14" customFormat="1" ht="15.75" x14ac:dyDescent="0.25">
      <c r="A152" s="62" t="s">
        <v>67</v>
      </c>
      <c r="B152" s="62"/>
      <c r="C152" s="62"/>
      <c r="D152" s="62"/>
      <c r="E152" s="62"/>
      <c r="F152" s="62"/>
      <c r="G152" s="62"/>
      <c r="H152" s="62"/>
      <c r="I152" s="62"/>
      <c r="J152" s="11" t="s">
        <v>10</v>
      </c>
      <c r="K152" s="12">
        <f>K153+K154</f>
        <v>1401313.4300000002</v>
      </c>
      <c r="L152" s="12">
        <f t="shared" ref="L152:M152" si="56">L153+L154</f>
        <v>2267284.8299999996</v>
      </c>
      <c r="M152" s="12">
        <f t="shared" si="56"/>
        <v>2010258.06</v>
      </c>
      <c r="N152" s="13"/>
    </row>
    <row r="153" spans="1:14" s="14" customFormat="1" ht="15.75" x14ac:dyDescent="0.25">
      <c r="A153" s="62"/>
      <c r="B153" s="62"/>
      <c r="C153" s="62"/>
      <c r="D153" s="62"/>
      <c r="E153" s="62"/>
      <c r="F153" s="62"/>
      <c r="G153" s="62"/>
      <c r="H153" s="62"/>
      <c r="I153" s="62"/>
      <c r="J153" s="11" t="s">
        <v>11</v>
      </c>
      <c r="K153" s="12">
        <f>K166+K171+K178+K186+K190+K193+K196+K201+K204+K207+K210+K213+K216+K219+K221+K224</f>
        <v>1276868.4000000001</v>
      </c>
      <c r="L153" s="12">
        <f>L166+L171+L178+L186+L190+L193+L196+L201+L204+L207+L210+L213+L216+L219+L221+L224</f>
        <v>1969441.9899999998</v>
      </c>
      <c r="M153" s="12">
        <f>M166+M171+M178+M186+M190+M193+M196+M201+M204+M207+M210+M213+M216+M219+M221+M224</f>
        <v>1967838</v>
      </c>
      <c r="N153" s="13"/>
    </row>
    <row r="154" spans="1:14" s="14" customFormat="1" ht="15.75" x14ac:dyDescent="0.25">
      <c r="A154" s="62"/>
      <c r="B154" s="62"/>
      <c r="C154" s="62"/>
      <c r="D154" s="62"/>
      <c r="E154" s="62"/>
      <c r="F154" s="62"/>
      <c r="G154" s="62"/>
      <c r="H154" s="62"/>
      <c r="I154" s="62"/>
      <c r="J154" s="11" t="s">
        <v>12</v>
      </c>
      <c r="K154" s="12">
        <f>K158+K160+K162+K164+K167+K169+K172+K174+K176+K179+K181+K184+K187+K191+K194+K197+K199+K202+K205+K208+K211+K214+K217+K226+K228+K231+K234+K236+K239+K241+K243+K246+K249+K252+K255</f>
        <v>124445.03</v>
      </c>
      <c r="L154" s="12">
        <f>L158+L160+L162+L164+L167+L169+L172+L174+L176+L179+L181+L184+L187+L191+L194+L197+L199+L202+L205+L208+L211+L214+L217+L226+L228+L231+L234+L236+L239+L241+L243+L246+L249+L252+L255</f>
        <v>297842.84000000003</v>
      </c>
      <c r="M154" s="12">
        <f>M158+M160+M162+M164+M167+M169+M172+M174+M176+M179+M181+M184+M187+M191+M194+M197+M199+M202+M205+M208+M211+M214+M217+M226+M228+M231+M234+M236+M239+M241+M243+M246+M249+M252+M255</f>
        <v>42420.06</v>
      </c>
      <c r="N154" s="13"/>
    </row>
    <row r="155" spans="1:14" s="6" customFormat="1" ht="15.75" customHeight="1" x14ac:dyDescent="0.25">
      <c r="A155" s="38" t="s">
        <v>71</v>
      </c>
      <c r="B155" s="39" t="s">
        <v>253</v>
      </c>
      <c r="C155" s="38" t="s">
        <v>189</v>
      </c>
      <c r="D155" s="38" t="s">
        <v>190</v>
      </c>
      <c r="E155" s="38" t="s">
        <v>16</v>
      </c>
      <c r="F155" s="38" t="s">
        <v>69</v>
      </c>
      <c r="G155" s="38" t="s">
        <v>44</v>
      </c>
      <c r="H155" s="40">
        <f>I155+K155+L155+M155</f>
        <v>151932.86000000002</v>
      </c>
      <c r="I155" s="40">
        <v>151925.67000000001</v>
      </c>
      <c r="J155" s="41" t="s">
        <v>10</v>
      </c>
      <c r="K155" s="42">
        <f>K158</f>
        <v>7.19</v>
      </c>
      <c r="L155" s="42">
        <f t="shared" ref="L155:M155" si="57">L158</f>
        <v>0</v>
      </c>
      <c r="M155" s="42">
        <f t="shared" si="57"/>
        <v>0</v>
      </c>
      <c r="N155" s="43"/>
    </row>
    <row r="156" spans="1:14" s="6" customFormat="1" ht="15" customHeight="1" x14ac:dyDescent="0.25">
      <c r="A156" s="38"/>
      <c r="B156" s="39"/>
      <c r="C156" s="38"/>
      <c r="D156" s="38"/>
      <c r="E156" s="38"/>
      <c r="F156" s="38"/>
      <c r="G156" s="38"/>
      <c r="H156" s="38"/>
      <c r="I156" s="40"/>
      <c r="J156" s="41"/>
      <c r="K156" s="42"/>
      <c r="L156" s="42"/>
      <c r="M156" s="42"/>
      <c r="N156" s="43"/>
    </row>
    <row r="157" spans="1:14" s="6" customFormat="1" ht="15" customHeight="1" x14ac:dyDescent="0.25">
      <c r="A157" s="38"/>
      <c r="B157" s="39"/>
      <c r="C157" s="38"/>
      <c r="D157" s="38"/>
      <c r="E157" s="38"/>
      <c r="F157" s="38"/>
      <c r="G157" s="38"/>
      <c r="H157" s="38"/>
      <c r="I157" s="40"/>
      <c r="J157" s="41"/>
      <c r="K157" s="42"/>
      <c r="L157" s="42"/>
      <c r="M157" s="42"/>
      <c r="N157" s="43"/>
    </row>
    <row r="158" spans="1:14" s="6" customFormat="1" ht="51.75" customHeight="1" x14ac:dyDescent="0.25">
      <c r="A158" s="38"/>
      <c r="B158" s="39"/>
      <c r="C158" s="38"/>
      <c r="D158" s="16" t="s">
        <v>70</v>
      </c>
      <c r="E158" s="38"/>
      <c r="F158" s="38"/>
      <c r="G158" s="38"/>
      <c r="H158" s="38"/>
      <c r="I158" s="40"/>
      <c r="J158" s="17" t="s">
        <v>12</v>
      </c>
      <c r="K158" s="18">
        <v>7.19</v>
      </c>
      <c r="L158" s="18">
        <v>0</v>
      </c>
      <c r="M158" s="18">
        <v>0</v>
      </c>
      <c r="N158" s="5"/>
    </row>
    <row r="159" spans="1:14" s="6" customFormat="1" ht="15.75" x14ac:dyDescent="0.25">
      <c r="A159" s="38" t="s">
        <v>72</v>
      </c>
      <c r="B159" s="39" t="s">
        <v>302</v>
      </c>
      <c r="C159" s="38" t="s">
        <v>191</v>
      </c>
      <c r="D159" s="38" t="s">
        <v>190</v>
      </c>
      <c r="E159" s="38" t="s">
        <v>16</v>
      </c>
      <c r="F159" s="38" t="s">
        <v>218</v>
      </c>
      <c r="G159" s="38">
        <v>2021</v>
      </c>
      <c r="H159" s="40">
        <f>I159+K159+L159+M159</f>
        <v>3832.43</v>
      </c>
      <c r="I159" s="40">
        <v>0</v>
      </c>
      <c r="J159" s="17" t="s">
        <v>10</v>
      </c>
      <c r="K159" s="18">
        <f>K160</f>
        <v>3832.43</v>
      </c>
      <c r="L159" s="18">
        <f t="shared" ref="L159:M159" si="58">L160</f>
        <v>0</v>
      </c>
      <c r="M159" s="18">
        <f t="shared" si="58"/>
        <v>0</v>
      </c>
      <c r="N159" s="5"/>
    </row>
    <row r="160" spans="1:14" s="6" customFormat="1" ht="42" customHeight="1" x14ac:dyDescent="0.25">
      <c r="A160" s="38"/>
      <c r="B160" s="39"/>
      <c r="C160" s="38"/>
      <c r="D160" s="38"/>
      <c r="E160" s="38"/>
      <c r="F160" s="38"/>
      <c r="G160" s="38"/>
      <c r="H160" s="38"/>
      <c r="I160" s="40"/>
      <c r="J160" s="17" t="s">
        <v>12</v>
      </c>
      <c r="K160" s="18">
        <v>3832.43</v>
      </c>
      <c r="L160" s="18">
        <v>0</v>
      </c>
      <c r="M160" s="18">
        <v>0</v>
      </c>
      <c r="N160" s="5"/>
    </row>
    <row r="161" spans="1:14" s="6" customFormat="1" ht="15.75" x14ac:dyDescent="0.25">
      <c r="A161" s="38"/>
      <c r="B161" s="39"/>
      <c r="C161" s="38"/>
      <c r="D161" s="38" t="s">
        <v>70</v>
      </c>
      <c r="E161" s="38"/>
      <c r="F161" s="38" t="s">
        <v>18</v>
      </c>
      <c r="G161" s="38" t="s">
        <v>24</v>
      </c>
      <c r="H161" s="40">
        <f>I161+K161+L161+M161</f>
        <v>116883.19</v>
      </c>
      <c r="I161" s="40">
        <v>116874.71</v>
      </c>
      <c r="J161" s="17" t="s">
        <v>10</v>
      </c>
      <c r="K161" s="18">
        <v>8.48</v>
      </c>
      <c r="L161" s="18">
        <v>0</v>
      </c>
      <c r="M161" s="18">
        <v>0</v>
      </c>
      <c r="N161" s="5"/>
    </row>
    <row r="162" spans="1:14" s="6" customFormat="1" ht="18" customHeight="1" x14ac:dyDescent="0.25">
      <c r="A162" s="38"/>
      <c r="B162" s="39"/>
      <c r="C162" s="38"/>
      <c r="D162" s="38"/>
      <c r="E162" s="38"/>
      <c r="F162" s="38"/>
      <c r="G162" s="38"/>
      <c r="H162" s="38"/>
      <c r="I162" s="40"/>
      <c r="J162" s="17" t="s">
        <v>12</v>
      </c>
      <c r="K162" s="18">
        <v>8.48</v>
      </c>
      <c r="L162" s="18">
        <v>0</v>
      </c>
      <c r="M162" s="18">
        <v>0</v>
      </c>
      <c r="N162" s="5"/>
    </row>
    <row r="163" spans="1:14" s="6" customFormat="1" ht="51.75" customHeight="1" x14ac:dyDescent="0.25">
      <c r="A163" s="38" t="s">
        <v>74</v>
      </c>
      <c r="B163" s="39" t="s">
        <v>303</v>
      </c>
      <c r="C163" s="38" t="s">
        <v>73</v>
      </c>
      <c r="D163" s="38" t="s">
        <v>190</v>
      </c>
      <c r="E163" s="38" t="s">
        <v>16</v>
      </c>
      <c r="F163" s="38" t="s">
        <v>17</v>
      </c>
      <c r="G163" s="38">
        <v>2021</v>
      </c>
      <c r="H163" s="40">
        <f>I163+K163+L163+M163</f>
        <v>1893.75</v>
      </c>
      <c r="I163" s="40">
        <v>0</v>
      </c>
      <c r="J163" s="17" t="s">
        <v>10</v>
      </c>
      <c r="K163" s="18">
        <f>K164</f>
        <v>1893.75</v>
      </c>
      <c r="L163" s="18">
        <f t="shared" ref="L163:M163" si="59">L164</f>
        <v>0</v>
      </c>
      <c r="M163" s="18">
        <f t="shared" si="59"/>
        <v>0</v>
      </c>
      <c r="N163" s="5"/>
    </row>
    <row r="164" spans="1:14" s="6" customFormat="1" ht="15.75" x14ac:dyDescent="0.25">
      <c r="A164" s="38"/>
      <c r="B164" s="39"/>
      <c r="C164" s="38"/>
      <c r="D164" s="38"/>
      <c r="E164" s="38"/>
      <c r="F164" s="38"/>
      <c r="G164" s="38"/>
      <c r="H164" s="38"/>
      <c r="I164" s="40"/>
      <c r="J164" s="17" t="s">
        <v>12</v>
      </c>
      <c r="K164" s="18">
        <v>1893.75</v>
      </c>
      <c r="L164" s="18">
        <v>0</v>
      </c>
      <c r="M164" s="18">
        <v>0</v>
      </c>
      <c r="N164" s="5"/>
    </row>
    <row r="165" spans="1:14" s="6" customFormat="1" ht="15.75" x14ac:dyDescent="0.25">
      <c r="A165" s="38"/>
      <c r="B165" s="39"/>
      <c r="C165" s="38"/>
      <c r="D165" s="38" t="s">
        <v>70</v>
      </c>
      <c r="E165" s="38"/>
      <c r="F165" s="38" t="s">
        <v>69</v>
      </c>
      <c r="G165" s="38" t="s">
        <v>38</v>
      </c>
      <c r="H165" s="40">
        <f>I165+K165+L165+M165</f>
        <v>382073.66000000003</v>
      </c>
      <c r="I165" s="40">
        <v>1818</v>
      </c>
      <c r="J165" s="17" t="s">
        <v>10</v>
      </c>
      <c r="K165" s="18">
        <f>K166+K167</f>
        <v>171442.79</v>
      </c>
      <c r="L165" s="18">
        <f t="shared" ref="L165:M165" si="60">L166+L167</f>
        <v>208812.87</v>
      </c>
      <c r="M165" s="18">
        <f t="shared" si="60"/>
        <v>0</v>
      </c>
      <c r="N165" s="5"/>
    </row>
    <row r="166" spans="1:14" s="6" customFormat="1" ht="15.75" x14ac:dyDescent="0.25">
      <c r="A166" s="38"/>
      <c r="B166" s="39"/>
      <c r="C166" s="38"/>
      <c r="D166" s="38"/>
      <c r="E166" s="38"/>
      <c r="F166" s="38"/>
      <c r="G166" s="38"/>
      <c r="H166" s="38"/>
      <c r="I166" s="40"/>
      <c r="J166" s="17" t="s">
        <v>11</v>
      </c>
      <c r="K166" s="18">
        <v>169488</v>
      </c>
      <c r="L166" s="18">
        <v>206140</v>
      </c>
      <c r="M166" s="18">
        <v>0</v>
      </c>
      <c r="N166" s="5"/>
    </row>
    <row r="167" spans="1:14" s="6" customFormat="1" ht="15.75" x14ac:dyDescent="0.25">
      <c r="A167" s="38"/>
      <c r="B167" s="39"/>
      <c r="C167" s="38"/>
      <c r="D167" s="38"/>
      <c r="E167" s="38"/>
      <c r="F167" s="38"/>
      <c r="G167" s="38"/>
      <c r="H167" s="38"/>
      <c r="I167" s="40"/>
      <c r="J167" s="17" t="s">
        <v>12</v>
      </c>
      <c r="K167" s="18">
        <v>1954.79</v>
      </c>
      <c r="L167" s="18">
        <v>2672.87</v>
      </c>
      <c r="M167" s="18">
        <v>0</v>
      </c>
      <c r="N167" s="5"/>
    </row>
    <row r="168" spans="1:14" s="6" customFormat="1" ht="15.75" x14ac:dyDescent="0.25">
      <c r="A168" s="38" t="s">
        <v>76</v>
      </c>
      <c r="B168" s="41" t="s">
        <v>259</v>
      </c>
      <c r="C168" s="38" t="s">
        <v>75</v>
      </c>
      <c r="D168" s="38" t="s">
        <v>190</v>
      </c>
      <c r="E168" s="38" t="s">
        <v>16</v>
      </c>
      <c r="F168" s="38" t="s">
        <v>17</v>
      </c>
      <c r="G168" s="38">
        <v>2021</v>
      </c>
      <c r="H168" s="40">
        <f>I168+K168+L168+M168</f>
        <v>3147.08</v>
      </c>
      <c r="I168" s="40">
        <v>0</v>
      </c>
      <c r="J168" s="17" t="s">
        <v>10</v>
      </c>
      <c r="K168" s="18">
        <f>K169</f>
        <v>3147.08</v>
      </c>
      <c r="L168" s="18">
        <f t="shared" ref="L168:M168" si="61">L169</f>
        <v>0</v>
      </c>
      <c r="M168" s="18">
        <f t="shared" si="61"/>
        <v>0</v>
      </c>
      <c r="N168" s="5"/>
    </row>
    <row r="169" spans="1:14" s="6" customFormat="1" ht="56.25" customHeight="1" x14ac:dyDescent="0.25">
      <c r="A169" s="38"/>
      <c r="B169" s="41"/>
      <c r="C169" s="38"/>
      <c r="D169" s="38"/>
      <c r="E169" s="38"/>
      <c r="F169" s="38"/>
      <c r="G169" s="38"/>
      <c r="H169" s="38"/>
      <c r="I169" s="40"/>
      <c r="J169" s="17" t="s">
        <v>12</v>
      </c>
      <c r="K169" s="18">
        <v>3147.08</v>
      </c>
      <c r="L169" s="18">
        <v>0</v>
      </c>
      <c r="M169" s="18">
        <v>0</v>
      </c>
      <c r="N169" s="5"/>
    </row>
    <row r="170" spans="1:14" s="6" customFormat="1" ht="15.75" x14ac:dyDescent="0.25">
      <c r="A170" s="38"/>
      <c r="B170" s="41"/>
      <c r="C170" s="38"/>
      <c r="D170" s="38" t="s">
        <v>70</v>
      </c>
      <c r="E170" s="38"/>
      <c r="F170" s="38" t="s">
        <v>69</v>
      </c>
      <c r="G170" s="38" t="s">
        <v>38</v>
      </c>
      <c r="H170" s="40">
        <f>I170+K170+L170+M170</f>
        <v>304789.82</v>
      </c>
      <c r="I170" s="40">
        <v>6674</v>
      </c>
      <c r="J170" s="17" t="s">
        <v>10</v>
      </c>
      <c r="K170" s="18">
        <f>K171+K172</f>
        <v>87015.16</v>
      </c>
      <c r="L170" s="18">
        <f t="shared" ref="L170:M170" si="62">L171+L172</f>
        <v>211100.66</v>
      </c>
      <c r="M170" s="18">
        <f t="shared" si="62"/>
        <v>0</v>
      </c>
      <c r="N170" s="5"/>
    </row>
    <row r="171" spans="1:14" s="6" customFormat="1" ht="15.75" x14ac:dyDescent="0.25">
      <c r="A171" s="38"/>
      <c r="B171" s="41"/>
      <c r="C171" s="38"/>
      <c r="D171" s="38"/>
      <c r="E171" s="38"/>
      <c r="F171" s="38"/>
      <c r="G171" s="38"/>
      <c r="H171" s="38"/>
      <c r="I171" s="40"/>
      <c r="J171" s="17" t="s">
        <v>11</v>
      </c>
      <c r="K171" s="18">
        <v>85530.7</v>
      </c>
      <c r="L171" s="18">
        <v>208591.74</v>
      </c>
      <c r="M171" s="18">
        <v>0</v>
      </c>
      <c r="N171" s="5"/>
    </row>
    <row r="172" spans="1:14" s="6" customFormat="1" ht="15.75" x14ac:dyDescent="0.25">
      <c r="A172" s="38"/>
      <c r="B172" s="41"/>
      <c r="C172" s="38"/>
      <c r="D172" s="38"/>
      <c r="E172" s="38"/>
      <c r="F172" s="38"/>
      <c r="G172" s="38"/>
      <c r="H172" s="38"/>
      <c r="I172" s="40"/>
      <c r="J172" s="17" t="s">
        <v>12</v>
      </c>
      <c r="K172" s="18">
        <v>1484.46</v>
      </c>
      <c r="L172" s="18">
        <v>2508.92</v>
      </c>
      <c r="M172" s="18">
        <v>0</v>
      </c>
      <c r="N172" s="5"/>
    </row>
    <row r="173" spans="1:14" s="6" customFormat="1" ht="15.75" x14ac:dyDescent="0.25">
      <c r="A173" s="38"/>
      <c r="B173" s="41"/>
      <c r="C173" s="38"/>
      <c r="D173" s="16" t="s">
        <v>151</v>
      </c>
      <c r="E173" s="38" t="s">
        <v>16</v>
      </c>
      <c r="F173" s="38" t="s">
        <v>218</v>
      </c>
      <c r="G173" s="38">
        <v>2021</v>
      </c>
      <c r="H173" s="40">
        <f>I173+K173+L173+M173</f>
        <v>95.27</v>
      </c>
      <c r="I173" s="40">
        <v>0</v>
      </c>
      <c r="J173" s="17" t="s">
        <v>10</v>
      </c>
      <c r="K173" s="18">
        <f>K174</f>
        <v>95.27</v>
      </c>
      <c r="L173" s="18">
        <f t="shared" ref="L173:M173" si="63">L174</f>
        <v>0</v>
      </c>
      <c r="M173" s="18">
        <f t="shared" si="63"/>
        <v>0</v>
      </c>
      <c r="N173" s="5"/>
    </row>
    <row r="174" spans="1:14" s="6" customFormat="1" ht="42.75" customHeight="1" x14ac:dyDescent="0.25">
      <c r="A174" s="38"/>
      <c r="B174" s="41"/>
      <c r="C174" s="38"/>
      <c r="D174" s="16" t="s">
        <v>20</v>
      </c>
      <c r="E174" s="38"/>
      <c r="F174" s="38"/>
      <c r="G174" s="38"/>
      <c r="H174" s="38"/>
      <c r="I174" s="40"/>
      <c r="J174" s="17" t="s">
        <v>12</v>
      </c>
      <c r="K174" s="18">
        <v>95.27</v>
      </c>
      <c r="L174" s="18">
        <v>0</v>
      </c>
      <c r="M174" s="18">
        <v>0</v>
      </c>
      <c r="N174" s="5"/>
    </row>
    <row r="175" spans="1:14" s="4" customFormat="1" ht="15.75" x14ac:dyDescent="0.25">
      <c r="A175" s="38" t="s">
        <v>77</v>
      </c>
      <c r="B175" s="39" t="s">
        <v>254</v>
      </c>
      <c r="C175" s="38" t="s">
        <v>192</v>
      </c>
      <c r="D175" s="38" t="s">
        <v>190</v>
      </c>
      <c r="E175" s="38" t="s">
        <v>16</v>
      </c>
      <c r="F175" s="38" t="s">
        <v>17</v>
      </c>
      <c r="G175" s="38" t="s">
        <v>30</v>
      </c>
      <c r="H175" s="40">
        <f>I175+K175+L175+M175</f>
        <v>18475.7</v>
      </c>
      <c r="I175" s="40">
        <v>0</v>
      </c>
      <c r="J175" s="17" t="s">
        <v>10</v>
      </c>
      <c r="K175" s="18">
        <f>K176</f>
        <v>0</v>
      </c>
      <c r="L175" s="18">
        <f>L176</f>
        <v>18475.7</v>
      </c>
      <c r="M175" s="18">
        <f t="shared" ref="M175" si="64">M176</f>
        <v>0</v>
      </c>
      <c r="N175" s="3"/>
    </row>
    <row r="176" spans="1:14" s="4" customFormat="1" ht="55.5" customHeight="1" x14ac:dyDescent="0.25">
      <c r="A176" s="38"/>
      <c r="B176" s="39"/>
      <c r="C176" s="38"/>
      <c r="D176" s="38"/>
      <c r="E176" s="38"/>
      <c r="F176" s="38"/>
      <c r="G176" s="38"/>
      <c r="H176" s="38"/>
      <c r="I176" s="40"/>
      <c r="J176" s="17" t="s">
        <v>12</v>
      </c>
      <c r="K176" s="18">
        <v>0</v>
      </c>
      <c r="L176" s="18">
        <v>18475.7</v>
      </c>
      <c r="M176" s="18">
        <v>0</v>
      </c>
      <c r="N176" s="3"/>
    </row>
    <row r="177" spans="1:14" s="4" customFormat="1" ht="15.75" x14ac:dyDescent="0.25">
      <c r="A177" s="38"/>
      <c r="B177" s="39"/>
      <c r="C177" s="38"/>
      <c r="D177" s="38" t="s">
        <v>70</v>
      </c>
      <c r="E177" s="38"/>
      <c r="F177" s="38" t="s">
        <v>69</v>
      </c>
      <c r="G177" s="38" t="s">
        <v>46</v>
      </c>
      <c r="H177" s="40">
        <f>I177+K177+L177+M177</f>
        <v>453789.13</v>
      </c>
      <c r="I177" s="40">
        <v>0</v>
      </c>
      <c r="J177" s="17" t="s">
        <v>10</v>
      </c>
      <c r="K177" s="18">
        <f>K178+K179</f>
        <v>306.3</v>
      </c>
      <c r="L177" s="18">
        <f t="shared" ref="L177:M177" si="65">L178+L179</f>
        <v>200000</v>
      </c>
      <c r="M177" s="18">
        <f t="shared" si="65"/>
        <v>253482.83</v>
      </c>
      <c r="N177" s="3"/>
    </row>
    <row r="178" spans="1:14" s="4" customFormat="1" ht="15.75" x14ac:dyDescent="0.25">
      <c r="A178" s="38"/>
      <c r="B178" s="39"/>
      <c r="C178" s="38"/>
      <c r="D178" s="38"/>
      <c r="E178" s="38"/>
      <c r="F178" s="38"/>
      <c r="G178" s="38"/>
      <c r="H178" s="38"/>
      <c r="I178" s="40"/>
      <c r="J178" s="17" t="s">
        <v>11</v>
      </c>
      <c r="K178" s="18">
        <v>0</v>
      </c>
      <c r="L178" s="18">
        <v>198000</v>
      </c>
      <c r="M178" s="18">
        <v>250948</v>
      </c>
      <c r="N178" s="3"/>
    </row>
    <row r="179" spans="1:14" s="4" customFormat="1" ht="15.75" x14ac:dyDescent="0.25">
      <c r="A179" s="38"/>
      <c r="B179" s="39"/>
      <c r="C179" s="38"/>
      <c r="D179" s="38"/>
      <c r="E179" s="38"/>
      <c r="F179" s="38"/>
      <c r="G179" s="38"/>
      <c r="H179" s="38"/>
      <c r="I179" s="40"/>
      <c r="J179" s="17" t="s">
        <v>12</v>
      </c>
      <c r="K179" s="18">
        <v>306.3</v>
      </c>
      <c r="L179" s="18">
        <v>2000</v>
      </c>
      <c r="M179" s="18">
        <v>2534.83</v>
      </c>
      <c r="N179" s="3"/>
    </row>
    <row r="180" spans="1:14" s="4" customFormat="1" ht="15.75" x14ac:dyDescent="0.25">
      <c r="A180" s="38"/>
      <c r="B180" s="39"/>
      <c r="C180" s="38"/>
      <c r="D180" s="16" t="s">
        <v>151</v>
      </c>
      <c r="E180" s="38" t="s">
        <v>16</v>
      </c>
      <c r="F180" s="38" t="s">
        <v>218</v>
      </c>
      <c r="G180" s="38">
        <v>2021</v>
      </c>
      <c r="H180" s="40">
        <f>I180+K180+L180+M180</f>
        <v>95.27</v>
      </c>
      <c r="I180" s="40">
        <v>0</v>
      </c>
      <c r="J180" s="17" t="s">
        <v>10</v>
      </c>
      <c r="K180" s="18">
        <f>K181</f>
        <v>95.27</v>
      </c>
      <c r="L180" s="18">
        <f t="shared" ref="L180:M180" si="66">L181</f>
        <v>0</v>
      </c>
      <c r="M180" s="18">
        <f t="shared" si="66"/>
        <v>0</v>
      </c>
      <c r="N180" s="3"/>
    </row>
    <row r="181" spans="1:14" s="4" customFormat="1" ht="50.25" customHeight="1" x14ac:dyDescent="0.25">
      <c r="A181" s="38"/>
      <c r="B181" s="39"/>
      <c r="C181" s="38"/>
      <c r="D181" s="16" t="s">
        <v>20</v>
      </c>
      <c r="E181" s="38"/>
      <c r="F181" s="38"/>
      <c r="G181" s="38"/>
      <c r="H181" s="38"/>
      <c r="I181" s="40"/>
      <c r="J181" s="17" t="s">
        <v>12</v>
      </c>
      <c r="K181" s="18">
        <v>95.27</v>
      </c>
      <c r="L181" s="18">
        <v>0</v>
      </c>
      <c r="M181" s="18">
        <v>0</v>
      </c>
      <c r="N181" s="3"/>
    </row>
    <row r="182" spans="1:14" s="6" customFormat="1" ht="15.75" customHeight="1" x14ac:dyDescent="0.25">
      <c r="A182" s="38" t="s">
        <v>79</v>
      </c>
      <c r="B182" s="39" t="s">
        <v>243</v>
      </c>
      <c r="C182" s="38" t="s">
        <v>78</v>
      </c>
      <c r="D182" s="38" t="s">
        <v>151</v>
      </c>
      <c r="E182" s="38" t="s">
        <v>16</v>
      </c>
      <c r="F182" s="38" t="s">
        <v>218</v>
      </c>
      <c r="G182" s="38">
        <v>2021</v>
      </c>
      <c r="H182" s="40">
        <f>I182+K182+L182+M182</f>
        <v>95.27</v>
      </c>
      <c r="I182" s="40">
        <v>0</v>
      </c>
      <c r="J182" s="41" t="s">
        <v>10</v>
      </c>
      <c r="K182" s="42">
        <f>K184</f>
        <v>95.27</v>
      </c>
      <c r="L182" s="42">
        <f t="shared" ref="L182:M182" si="67">L184</f>
        <v>0</v>
      </c>
      <c r="M182" s="42">
        <f t="shared" si="67"/>
        <v>0</v>
      </c>
      <c r="N182" s="43"/>
    </row>
    <row r="183" spans="1:14" s="6" customFormat="1" ht="15" customHeight="1" x14ac:dyDescent="0.25">
      <c r="A183" s="38"/>
      <c r="B183" s="39"/>
      <c r="C183" s="38"/>
      <c r="D183" s="38"/>
      <c r="E183" s="38"/>
      <c r="F183" s="38"/>
      <c r="G183" s="38"/>
      <c r="H183" s="38"/>
      <c r="I183" s="40"/>
      <c r="J183" s="41"/>
      <c r="K183" s="42"/>
      <c r="L183" s="42"/>
      <c r="M183" s="42"/>
      <c r="N183" s="43"/>
    </row>
    <row r="184" spans="1:14" s="6" customFormat="1" ht="28.5" customHeight="1" x14ac:dyDescent="0.25">
      <c r="A184" s="38"/>
      <c r="B184" s="39"/>
      <c r="C184" s="38"/>
      <c r="D184" s="16" t="s">
        <v>20</v>
      </c>
      <c r="E184" s="38"/>
      <c r="F184" s="38"/>
      <c r="G184" s="38"/>
      <c r="H184" s="38"/>
      <c r="I184" s="40"/>
      <c r="J184" s="17" t="s">
        <v>12</v>
      </c>
      <c r="K184" s="18">
        <v>95.27</v>
      </c>
      <c r="L184" s="18">
        <v>0</v>
      </c>
      <c r="M184" s="18">
        <v>0</v>
      </c>
      <c r="N184" s="5"/>
    </row>
    <row r="185" spans="1:14" s="6" customFormat="1" ht="43.5" customHeight="1" x14ac:dyDescent="0.25">
      <c r="A185" s="38" t="s">
        <v>80</v>
      </c>
      <c r="B185" s="39" t="s">
        <v>282</v>
      </c>
      <c r="C185" s="38" t="s">
        <v>193</v>
      </c>
      <c r="D185" s="59" t="s">
        <v>190</v>
      </c>
      <c r="E185" s="38" t="s">
        <v>16</v>
      </c>
      <c r="F185" s="38" t="s">
        <v>29</v>
      </c>
      <c r="G185" s="38" t="s">
        <v>24</v>
      </c>
      <c r="H185" s="40">
        <f>I185+K185+L185+M185</f>
        <v>5532.96</v>
      </c>
      <c r="I185" s="40">
        <v>70</v>
      </c>
      <c r="J185" s="17" t="s">
        <v>10</v>
      </c>
      <c r="K185" s="18">
        <f>K186+K187</f>
        <v>5462.96</v>
      </c>
      <c r="L185" s="18">
        <f t="shared" ref="L185:M185" si="68">L186+L187</f>
        <v>0</v>
      </c>
      <c r="M185" s="18">
        <f t="shared" si="68"/>
        <v>0</v>
      </c>
      <c r="N185" s="5"/>
    </row>
    <row r="186" spans="1:14" s="6" customFormat="1" ht="15.75" x14ac:dyDescent="0.25">
      <c r="A186" s="38"/>
      <c r="B186" s="39"/>
      <c r="C186" s="38"/>
      <c r="D186" s="61"/>
      <c r="E186" s="38"/>
      <c r="F186" s="38"/>
      <c r="G186" s="38"/>
      <c r="H186" s="38"/>
      <c r="I186" s="40"/>
      <c r="J186" s="17" t="s">
        <v>11</v>
      </c>
      <c r="K186" s="18">
        <v>3936.88</v>
      </c>
      <c r="L186" s="18">
        <v>0</v>
      </c>
      <c r="M186" s="18">
        <v>0</v>
      </c>
      <c r="N186" s="5"/>
    </row>
    <row r="187" spans="1:14" s="6" customFormat="1" ht="15.75" x14ac:dyDescent="0.25">
      <c r="A187" s="38"/>
      <c r="B187" s="39"/>
      <c r="C187" s="38"/>
      <c r="D187" s="16" t="s">
        <v>70</v>
      </c>
      <c r="E187" s="38"/>
      <c r="F187" s="38"/>
      <c r="G187" s="38"/>
      <c r="H187" s="38"/>
      <c r="I187" s="40"/>
      <c r="J187" s="17" t="s">
        <v>12</v>
      </c>
      <c r="K187" s="18">
        <v>1526.08</v>
      </c>
      <c r="L187" s="18">
        <v>0</v>
      </c>
      <c r="M187" s="18">
        <v>0</v>
      </c>
      <c r="N187" s="5"/>
    </row>
    <row r="188" spans="1:14" s="6" customFormat="1" ht="15.75" customHeight="1" x14ac:dyDescent="0.25">
      <c r="A188" s="38" t="s">
        <v>81</v>
      </c>
      <c r="B188" s="39" t="s">
        <v>283</v>
      </c>
      <c r="C188" s="38" t="s">
        <v>193</v>
      </c>
      <c r="D188" s="38" t="s">
        <v>190</v>
      </c>
      <c r="E188" s="38" t="s">
        <v>16</v>
      </c>
      <c r="F188" s="38" t="s">
        <v>18</v>
      </c>
      <c r="G188" s="38" t="s">
        <v>30</v>
      </c>
      <c r="H188" s="40">
        <f>I188+K188+L188+M188</f>
        <v>103195.73</v>
      </c>
      <c r="I188" s="40">
        <v>0</v>
      </c>
      <c r="J188" s="41" t="s">
        <v>10</v>
      </c>
      <c r="K188" s="42">
        <f>K190+K191</f>
        <v>764.89</v>
      </c>
      <c r="L188" s="42">
        <f t="shared" ref="L188:M188" si="69">L190+L191</f>
        <v>102430.84</v>
      </c>
      <c r="M188" s="42">
        <f t="shared" si="69"/>
        <v>0</v>
      </c>
      <c r="N188" s="43"/>
    </row>
    <row r="189" spans="1:14" s="6" customFormat="1" ht="15" customHeight="1" x14ac:dyDescent="0.25">
      <c r="A189" s="38"/>
      <c r="B189" s="39"/>
      <c r="C189" s="38"/>
      <c r="D189" s="38"/>
      <c r="E189" s="38"/>
      <c r="F189" s="38"/>
      <c r="G189" s="38"/>
      <c r="H189" s="38"/>
      <c r="I189" s="40"/>
      <c r="J189" s="41"/>
      <c r="K189" s="42"/>
      <c r="L189" s="42"/>
      <c r="M189" s="42"/>
      <c r="N189" s="43"/>
    </row>
    <row r="190" spans="1:14" s="6" customFormat="1" ht="15.75" x14ac:dyDescent="0.25">
      <c r="A190" s="38"/>
      <c r="B190" s="39"/>
      <c r="C190" s="38"/>
      <c r="D190" s="38"/>
      <c r="E190" s="38"/>
      <c r="F190" s="38"/>
      <c r="G190" s="38"/>
      <c r="H190" s="38"/>
      <c r="I190" s="40"/>
      <c r="J190" s="17" t="s">
        <v>11</v>
      </c>
      <c r="K190" s="18">
        <v>0</v>
      </c>
      <c r="L190" s="18">
        <v>75724.25</v>
      </c>
      <c r="M190" s="18">
        <v>0</v>
      </c>
      <c r="N190" s="5"/>
    </row>
    <row r="191" spans="1:14" s="6" customFormat="1" ht="33.75" customHeight="1" x14ac:dyDescent="0.25">
      <c r="A191" s="38"/>
      <c r="B191" s="39"/>
      <c r="C191" s="38"/>
      <c r="D191" s="16" t="s">
        <v>70</v>
      </c>
      <c r="E191" s="38"/>
      <c r="F191" s="38"/>
      <c r="G191" s="38"/>
      <c r="H191" s="38"/>
      <c r="I191" s="40"/>
      <c r="J191" s="17" t="s">
        <v>12</v>
      </c>
      <c r="K191" s="18">
        <v>764.89</v>
      </c>
      <c r="L191" s="18">
        <v>26706.59</v>
      </c>
      <c r="M191" s="18">
        <v>0</v>
      </c>
      <c r="N191" s="5"/>
    </row>
    <row r="192" spans="1:14" s="6" customFormat="1" ht="15.75" x14ac:dyDescent="0.25">
      <c r="A192" s="38" t="s">
        <v>82</v>
      </c>
      <c r="B192" s="39" t="s">
        <v>255</v>
      </c>
      <c r="C192" s="38" t="s">
        <v>194</v>
      </c>
      <c r="D192" s="38" t="s">
        <v>190</v>
      </c>
      <c r="E192" s="38" t="s">
        <v>16</v>
      </c>
      <c r="F192" s="38" t="s">
        <v>29</v>
      </c>
      <c r="G192" s="38" t="s">
        <v>24</v>
      </c>
      <c r="H192" s="40">
        <f>I192+K192+L192+M192</f>
        <v>7149.87</v>
      </c>
      <c r="I192" s="40">
        <v>36</v>
      </c>
      <c r="J192" s="17" t="s">
        <v>10</v>
      </c>
      <c r="K192" s="18">
        <f>K193+K194</f>
        <v>7113.87</v>
      </c>
      <c r="L192" s="18">
        <f t="shared" ref="L192:M192" si="70">L193+L194</f>
        <v>0</v>
      </c>
      <c r="M192" s="18">
        <f t="shared" si="70"/>
        <v>0</v>
      </c>
      <c r="N192" s="5"/>
    </row>
    <row r="193" spans="1:14" s="6" customFormat="1" ht="15.75" x14ac:dyDescent="0.25">
      <c r="A193" s="38"/>
      <c r="B193" s="39"/>
      <c r="C193" s="38"/>
      <c r="D193" s="38"/>
      <c r="E193" s="38"/>
      <c r="F193" s="38"/>
      <c r="G193" s="38"/>
      <c r="H193" s="38"/>
      <c r="I193" s="40"/>
      <c r="J193" s="17" t="s">
        <v>11</v>
      </c>
      <c r="K193" s="18">
        <v>5700</v>
      </c>
      <c r="L193" s="18">
        <v>0</v>
      </c>
      <c r="M193" s="18">
        <v>0</v>
      </c>
      <c r="N193" s="5"/>
    </row>
    <row r="194" spans="1:14" s="6" customFormat="1" ht="33.75" customHeight="1" x14ac:dyDescent="0.25">
      <c r="A194" s="38"/>
      <c r="B194" s="39"/>
      <c r="C194" s="38"/>
      <c r="D194" s="38"/>
      <c r="E194" s="38"/>
      <c r="F194" s="38"/>
      <c r="G194" s="38"/>
      <c r="H194" s="38"/>
      <c r="I194" s="40"/>
      <c r="J194" s="17" t="s">
        <v>12</v>
      </c>
      <c r="K194" s="18">
        <v>1413.87</v>
      </c>
      <c r="L194" s="18">
        <v>0</v>
      </c>
      <c r="M194" s="18">
        <v>0</v>
      </c>
      <c r="N194" s="5"/>
    </row>
    <row r="195" spans="1:14" s="6" customFormat="1" ht="15.75" x14ac:dyDescent="0.25">
      <c r="A195" s="38"/>
      <c r="B195" s="39"/>
      <c r="C195" s="38"/>
      <c r="D195" s="38" t="s">
        <v>70</v>
      </c>
      <c r="E195" s="38"/>
      <c r="F195" s="38" t="s">
        <v>18</v>
      </c>
      <c r="G195" s="38" t="s">
        <v>33</v>
      </c>
      <c r="H195" s="40">
        <f>I195+K195+L195+M195</f>
        <v>63157.89</v>
      </c>
      <c r="I195" s="40">
        <v>0</v>
      </c>
      <c r="J195" s="17" t="s">
        <v>10</v>
      </c>
      <c r="K195" s="18">
        <f>K196+K197</f>
        <v>0</v>
      </c>
      <c r="L195" s="18">
        <f t="shared" ref="L195:M195" si="71">L196+L197</f>
        <v>10526.31</v>
      </c>
      <c r="M195" s="18">
        <f t="shared" si="71"/>
        <v>52631.58</v>
      </c>
      <c r="N195" s="5"/>
    </row>
    <row r="196" spans="1:14" s="6" customFormat="1" ht="15.75" x14ac:dyDescent="0.25">
      <c r="A196" s="38"/>
      <c r="B196" s="39"/>
      <c r="C196" s="38"/>
      <c r="D196" s="38"/>
      <c r="E196" s="38"/>
      <c r="F196" s="38"/>
      <c r="G196" s="38"/>
      <c r="H196" s="38"/>
      <c r="I196" s="40"/>
      <c r="J196" s="17" t="s">
        <v>11</v>
      </c>
      <c r="K196" s="18">
        <v>0</v>
      </c>
      <c r="L196" s="18">
        <v>10000</v>
      </c>
      <c r="M196" s="18">
        <v>50000</v>
      </c>
      <c r="N196" s="5"/>
    </row>
    <row r="197" spans="1:14" s="6" customFormat="1" ht="15.75" x14ac:dyDescent="0.25">
      <c r="A197" s="38"/>
      <c r="B197" s="39"/>
      <c r="C197" s="38"/>
      <c r="D197" s="38"/>
      <c r="E197" s="38"/>
      <c r="F197" s="38"/>
      <c r="G197" s="38"/>
      <c r="H197" s="38"/>
      <c r="I197" s="40"/>
      <c r="J197" s="17" t="s">
        <v>12</v>
      </c>
      <c r="K197" s="18">
        <v>0</v>
      </c>
      <c r="L197" s="18">
        <v>526.30999999999995</v>
      </c>
      <c r="M197" s="18">
        <v>2631.58</v>
      </c>
      <c r="N197" s="5"/>
    </row>
    <row r="198" spans="1:14" s="6" customFormat="1" ht="54.75" customHeight="1" x14ac:dyDescent="0.25">
      <c r="A198" s="38" t="s">
        <v>83</v>
      </c>
      <c r="B198" s="39" t="s">
        <v>304</v>
      </c>
      <c r="C198" s="38" t="s">
        <v>195</v>
      </c>
      <c r="D198" s="38" t="s">
        <v>190</v>
      </c>
      <c r="E198" s="38" t="s">
        <v>16</v>
      </c>
      <c r="F198" s="38" t="s">
        <v>29</v>
      </c>
      <c r="G198" s="38" t="s">
        <v>22</v>
      </c>
      <c r="H198" s="40">
        <f>I198+K198+L198+M198</f>
        <v>6666.24</v>
      </c>
      <c r="I198" s="40">
        <v>1023.86</v>
      </c>
      <c r="J198" s="17" t="s">
        <v>10</v>
      </c>
      <c r="K198" s="18">
        <f>K199</f>
        <v>5642.38</v>
      </c>
      <c r="L198" s="18">
        <f t="shared" ref="L198:M198" si="72">L199</f>
        <v>0</v>
      </c>
      <c r="M198" s="18">
        <f t="shared" si="72"/>
        <v>0</v>
      </c>
      <c r="N198" s="5"/>
    </row>
    <row r="199" spans="1:14" s="6" customFormat="1" ht="15.75" x14ac:dyDescent="0.25">
      <c r="A199" s="38"/>
      <c r="B199" s="39"/>
      <c r="C199" s="38"/>
      <c r="D199" s="38"/>
      <c r="E199" s="38"/>
      <c r="F199" s="38"/>
      <c r="G199" s="38"/>
      <c r="H199" s="38"/>
      <c r="I199" s="40"/>
      <c r="J199" s="17" t="s">
        <v>12</v>
      </c>
      <c r="K199" s="18">
        <v>5642.38</v>
      </c>
      <c r="L199" s="18">
        <v>0</v>
      </c>
      <c r="M199" s="18">
        <v>0</v>
      </c>
      <c r="N199" s="5"/>
    </row>
    <row r="200" spans="1:14" s="6" customFormat="1" ht="15.75" x14ac:dyDescent="0.25">
      <c r="A200" s="38"/>
      <c r="B200" s="39"/>
      <c r="C200" s="38"/>
      <c r="D200" s="38" t="s">
        <v>70</v>
      </c>
      <c r="E200" s="38"/>
      <c r="F200" s="38" t="s">
        <v>69</v>
      </c>
      <c r="G200" s="38" t="s">
        <v>30</v>
      </c>
      <c r="H200" s="40">
        <f>I200+K200+L200+M200</f>
        <v>115757.71</v>
      </c>
      <c r="I200" s="40">
        <v>0</v>
      </c>
      <c r="J200" s="17" t="s">
        <v>10</v>
      </c>
      <c r="K200" s="18">
        <f>K201+K202</f>
        <v>62.6</v>
      </c>
      <c r="L200" s="18">
        <f t="shared" ref="L200:M200" si="73">L201+L202</f>
        <v>115695.11</v>
      </c>
      <c r="M200" s="18">
        <f t="shared" si="73"/>
        <v>0</v>
      </c>
      <c r="N200" s="5"/>
    </row>
    <row r="201" spans="1:14" s="6" customFormat="1" ht="15.75" x14ac:dyDescent="0.25">
      <c r="A201" s="38"/>
      <c r="B201" s="39"/>
      <c r="C201" s="38"/>
      <c r="D201" s="38"/>
      <c r="E201" s="38"/>
      <c r="F201" s="38"/>
      <c r="G201" s="38"/>
      <c r="H201" s="38"/>
      <c r="I201" s="40"/>
      <c r="J201" s="17" t="s">
        <v>11</v>
      </c>
      <c r="K201" s="18">
        <v>0</v>
      </c>
      <c r="L201" s="18">
        <v>110000</v>
      </c>
      <c r="M201" s="18">
        <v>0</v>
      </c>
      <c r="N201" s="5"/>
    </row>
    <row r="202" spans="1:14" s="6" customFormat="1" ht="15.75" x14ac:dyDescent="0.25">
      <c r="A202" s="38"/>
      <c r="B202" s="39"/>
      <c r="C202" s="38"/>
      <c r="D202" s="38"/>
      <c r="E202" s="38"/>
      <c r="F202" s="38"/>
      <c r="G202" s="38"/>
      <c r="H202" s="38"/>
      <c r="I202" s="40"/>
      <c r="J202" s="17" t="s">
        <v>12</v>
      </c>
      <c r="K202" s="18">
        <v>62.6</v>
      </c>
      <c r="L202" s="18">
        <v>5695.11</v>
      </c>
      <c r="M202" s="18">
        <v>0</v>
      </c>
      <c r="N202" s="5"/>
    </row>
    <row r="203" spans="1:14" s="6" customFormat="1" ht="15.75" x14ac:dyDescent="0.25">
      <c r="A203" s="38" t="s">
        <v>84</v>
      </c>
      <c r="B203" s="39" t="s">
        <v>244</v>
      </c>
      <c r="C203" s="38" t="s">
        <v>196</v>
      </c>
      <c r="D203" s="38" t="s">
        <v>190</v>
      </c>
      <c r="E203" s="38" t="s">
        <v>16</v>
      </c>
      <c r="F203" s="38" t="s">
        <v>29</v>
      </c>
      <c r="G203" s="38" t="s">
        <v>24</v>
      </c>
      <c r="H203" s="40">
        <f>I203+K203+L203+M203</f>
        <v>8300.23</v>
      </c>
      <c r="I203" s="40">
        <v>37.799999999999997</v>
      </c>
      <c r="J203" s="17" t="s">
        <v>10</v>
      </c>
      <c r="K203" s="18">
        <f>K204+K205</f>
        <v>8262.43</v>
      </c>
      <c r="L203" s="18">
        <f t="shared" ref="L203:M203" si="74">L204+L205</f>
        <v>0</v>
      </c>
      <c r="M203" s="18">
        <f t="shared" si="74"/>
        <v>0</v>
      </c>
      <c r="N203" s="5"/>
    </row>
    <row r="204" spans="1:14" s="6" customFormat="1" ht="15.75" x14ac:dyDescent="0.25">
      <c r="A204" s="38"/>
      <c r="B204" s="39"/>
      <c r="C204" s="38"/>
      <c r="D204" s="38"/>
      <c r="E204" s="38"/>
      <c r="F204" s="38"/>
      <c r="G204" s="38"/>
      <c r="H204" s="38"/>
      <c r="I204" s="40"/>
      <c r="J204" s="17" t="s">
        <v>11</v>
      </c>
      <c r="K204" s="18">
        <v>8179.81</v>
      </c>
      <c r="L204" s="18">
        <v>0</v>
      </c>
      <c r="M204" s="18">
        <v>0</v>
      </c>
      <c r="N204" s="5"/>
    </row>
    <row r="205" spans="1:14" s="6" customFormat="1" ht="66" customHeight="1" x14ac:dyDescent="0.25">
      <c r="A205" s="38"/>
      <c r="B205" s="39"/>
      <c r="C205" s="38"/>
      <c r="D205" s="16" t="s">
        <v>70</v>
      </c>
      <c r="E205" s="38"/>
      <c r="F205" s="38"/>
      <c r="G205" s="38"/>
      <c r="H205" s="38"/>
      <c r="I205" s="40"/>
      <c r="J205" s="17" t="s">
        <v>12</v>
      </c>
      <c r="K205" s="18">
        <v>82.62</v>
      </c>
      <c r="L205" s="18">
        <v>0</v>
      </c>
      <c r="M205" s="18">
        <v>0</v>
      </c>
      <c r="N205" s="5"/>
    </row>
    <row r="206" spans="1:14" s="6" customFormat="1" ht="15.75" x14ac:dyDescent="0.25">
      <c r="A206" s="38" t="s">
        <v>86</v>
      </c>
      <c r="B206" s="39" t="s">
        <v>284</v>
      </c>
      <c r="C206" s="38" t="s">
        <v>85</v>
      </c>
      <c r="D206" s="38" t="s">
        <v>190</v>
      </c>
      <c r="E206" s="38" t="s">
        <v>16</v>
      </c>
      <c r="F206" s="38" t="s">
        <v>29</v>
      </c>
      <c r="G206" s="38" t="s">
        <v>24</v>
      </c>
      <c r="H206" s="40">
        <f>I206+K206+L206+M206</f>
        <v>4111.55</v>
      </c>
      <c r="I206" s="40">
        <v>37.799999999999997</v>
      </c>
      <c r="J206" s="17" t="s">
        <v>10</v>
      </c>
      <c r="K206" s="18">
        <f>K207+K208</f>
        <v>4073.75</v>
      </c>
      <c r="L206" s="18">
        <f t="shared" ref="L206:M206" si="75">L207+L208</f>
        <v>0</v>
      </c>
      <c r="M206" s="18">
        <f t="shared" si="75"/>
        <v>0</v>
      </c>
      <c r="N206" s="5"/>
    </row>
    <row r="207" spans="1:14" s="6" customFormat="1" ht="15.75" x14ac:dyDescent="0.25">
      <c r="A207" s="38"/>
      <c r="B207" s="39"/>
      <c r="C207" s="38"/>
      <c r="D207" s="38"/>
      <c r="E207" s="38"/>
      <c r="F207" s="38"/>
      <c r="G207" s="38"/>
      <c r="H207" s="38"/>
      <c r="I207" s="40"/>
      <c r="J207" s="17" t="s">
        <v>11</v>
      </c>
      <c r="K207" s="18">
        <v>4033.01</v>
      </c>
      <c r="L207" s="18">
        <v>0</v>
      </c>
      <c r="M207" s="18">
        <v>0</v>
      </c>
      <c r="N207" s="5"/>
    </row>
    <row r="208" spans="1:14" s="6" customFormat="1" ht="33.75" customHeight="1" x14ac:dyDescent="0.25">
      <c r="A208" s="38"/>
      <c r="B208" s="39"/>
      <c r="C208" s="38"/>
      <c r="D208" s="16" t="s">
        <v>70</v>
      </c>
      <c r="E208" s="38"/>
      <c r="F208" s="38"/>
      <c r="G208" s="38"/>
      <c r="H208" s="38"/>
      <c r="I208" s="40"/>
      <c r="J208" s="17" t="s">
        <v>12</v>
      </c>
      <c r="K208" s="18">
        <v>40.74</v>
      </c>
      <c r="L208" s="18">
        <v>0</v>
      </c>
      <c r="M208" s="18">
        <v>0</v>
      </c>
      <c r="N208" s="5"/>
    </row>
    <row r="209" spans="1:16" s="6" customFormat="1" ht="15.75" x14ac:dyDescent="0.25">
      <c r="A209" s="38" t="s">
        <v>88</v>
      </c>
      <c r="B209" s="39" t="s">
        <v>305</v>
      </c>
      <c r="C209" s="38" t="s">
        <v>87</v>
      </c>
      <c r="D209" s="38" t="s">
        <v>190</v>
      </c>
      <c r="E209" s="38" t="s">
        <v>16</v>
      </c>
      <c r="F209" s="38" t="s">
        <v>29</v>
      </c>
      <c r="G209" s="38" t="s">
        <v>30</v>
      </c>
      <c r="H209" s="40">
        <f>I209+K209+L209+M209</f>
        <v>20100</v>
      </c>
      <c r="I209" s="40">
        <v>0</v>
      </c>
      <c r="J209" s="17" t="s">
        <v>10</v>
      </c>
      <c r="K209" s="18">
        <f>K210+K211</f>
        <v>100</v>
      </c>
      <c r="L209" s="18">
        <f t="shared" ref="L209:M209" si="76">L210+L211</f>
        <v>20000</v>
      </c>
      <c r="M209" s="18">
        <f t="shared" si="76"/>
        <v>0</v>
      </c>
      <c r="N209" s="5"/>
    </row>
    <row r="210" spans="1:16" s="6" customFormat="1" ht="15.75" x14ac:dyDescent="0.25">
      <c r="A210" s="38"/>
      <c r="B210" s="39"/>
      <c r="C210" s="38"/>
      <c r="D210" s="38"/>
      <c r="E210" s="38"/>
      <c r="F210" s="38"/>
      <c r="G210" s="38"/>
      <c r="H210" s="38"/>
      <c r="I210" s="40"/>
      <c r="J210" s="17" t="s">
        <v>11</v>
      </c>
      <c r="K210" s="18">
        <v>0</v>
      </c>
      <c r="L210" s="18">
        <v>19800</v>
      </c>
      <c r="M210" s="18">
        <v>0</v>
      </c>
      <c r="N210" s="5"/>
    </row>
    <row r="211" spans="1:16" s="6" customFormat="1" ht="33.75" customHeight="1" x14ac:dyDescent="0.25">
      <c r="A211" s="38"/>
      <c r="B211" s="39"/>
      <c r="C211" s="38"/>
      <c r="D211" s="16" t="s">
        <v>70</v>
      </c>
      <c r="E211" s="38"/>
      <c r="F211" s="38"/>
      <c r="G211" s="38"/>
      <c r="H211" s="38"/>
      <c r="I211" s="40"/>
      <c r="J211" s="17" t="s">
        <v>12</v>
      </c>
      <c r="K211" s="18">
        <v>100</v>
      </c>
      <c r="L211" s="18">
        <v>200</v>
      </c>
      <c r="M211" s="18">
        <v>0</v>
      </c>
      <c r="N211" s="5"/>
    </row>
    <row r="212" spans="1:16" s="6" customFormat="1" ht="15.75" x14ac:dyDescent="0.25">
      <c r="A212" s="38" t="s">
        <v>90</v>
      </c>
      <c r="B212" s="39" t="s">
        <v>238</v>
      </c>
      <c r="C212" s="38" t="s">
        <v>89</v>
      </c>
      <c r="D212" s="38" t="s">
        <v>190</v>
      </c>
      <c r="E212" s="38" t="s">
        <v>16</v>
      </c>
      <c r="F212" s="38" t="s">
        <v>18</v>
      </c>
      <c r="G212" s="38">
        <v>2022</v>
      </c>
      <c r="H212" s="40">
        <f>I212+K212+L212+M212</f>
        <v>113622.22</v>
      </c>
      <c r="I212" s="40">
        <v>0</v>
      </c>
      <c r="J212" s="17" t="s">
        <v>10</v>
      </c>
      <c r="K212" s="18">
        <f>K213+K214</f>
        <v>0</v>
      </c>
      <c r="L212" s="18">
        <f t="shared" ref="L212:M212" si="77">L213+L214</f>
        <v>113622.22</v>
      </c>
      <c r="M212" s="18">
        <f t="shared" si="77"/>
        <v>0</v>
      </c>
      <c r="N212" s="5"/>
    </row>
    <row r="213" spans="1:16" s="6" customFormat="1" ht="15.75" x14ac:dyDescent="0.25">
      <c r="A213" s="38"/>
      <c r="B213" s="39"/>
      <c r="C213" s="38"/>
      <c r="D213" s="38"/>
      <c r="E213" s="38"/>
      <c r="F213" s="38"/>
      <c r="G213" s="38"/>
      <c r="H213" s="38"/>
      <c r="I213" s="40"/>
      <c r="J213" s="17" t="s">
        <v>11</v>
      </c>
      <c r="K213" s="18">
        <v>0</v>
      </c>
      <c r="L213" s="18">
        <v>112486</v>
      </c>
      <c r="M213" s="18">
        <v>0</v>
      </c>
      <c r="N213" s="5"/>
    </row>
    <row r="214" spans="1:16" s="6" customFormat="1" ht="39" customHeight="1" x14ac:dyDescent="0.25">
      <c r="A214" s="38"/>
      <c r="B214" s="39"/>
      <c r="C214" s="38"/>
      <c r="D214" s="16" t="s">
        <v>70</v>
      </c>
      <c r="E214" s="38"/>
      <c r="F214" s="38"/>
      <c r="G214" s="38"/>
      <c r="H214" s="38"/>
      <c r="I214" s="40"/>
      <c r="J214" s="17" t="s">
        <v>12</v>
      </c>
      <c r="K214" s="18">
        <v>0</v>
      </c>
      <c r="L214" s="18">
        <v>1136.22</v>
      </c>
      <c r="M214" s="18">
        <v>0</v>
      </c>
      <c r="N214" s="5"/>
    </row>
    <row r="215" spans="1:16" s="6" customFormat="1" ht="15.75" x14ac:dyDescent="0.25">
      <c r="A215" s="38" t="s">
        <v>93</v>
      </c>
      <c r="B215" s="41" t="s">
        <v>91</v>
      </c>
      <c r="C215" s="38" t="s">
        <v>92</v>
      </c>
      <c r="D215" s="38" t="s">
        <v>190</v>
      </c>
      <c r="E215" s="38" t="s">
        <v>16</v>
      </c>
      <c r="F215" s="38" t="s">
        <v>18</v>
      </c>
      <c r="G215" s="38">
        <v>2022</v>
      </c>
      <c r="H215" s="40">
        <f>I215+K215+L215+M215</f>
        <v>28989.9</v>
      </c>
      <c r="I215" s="40">
        <v>0</v>
      </c>
      <c r="J215" s="17" t="s">
        <v>10</v>
      </c>
      <c r="K215" s="18">
        <f>K216+K217</f>
        <v>0</v>
      </c>
      <c r="L215" s="18">
        <f>L216+L217</f>
        <v>28989.9</v>
      </c>
      <c r="M215" s="18">
        <f>M216+M217</f>
        <v>0</v>
      </c>
      <c r="N215" s="5"/>
    </row>
    <row r="216" spans="1:16" s="6" customFormat="1" ht="15.75" x14ac:dyDescent="0.25">
      <c r="A216" s="38"/>
      <c r="B216" s="41"/>
      <c r="C216" s="38"/>
      <c r="D216" s="38"/>
      <c r="E216" s="38"/>
      <c r="F216" s="38"/>
      <c r="G216" s="38"/>
      <c r="H216" s="38"/>
      <c r="I216" s="40"/>
      <c r="J216" s="17" t="s">
        <v>11</v>
      </c>
      <c r="K216" s="18">
        <v>0</v>
      </c>
      <c r="L216" s="18">
        <v>28700</v>
      </c>
      <c r="M216" s="18">
        <v>0</v>
      </c>
      <c r="N216" s="5"/>
    </row>
    <row r="217" spans="1:16" s="6" customFormat="1" ht="35.25" customHeight="1" x14ac:dyDescent="0.25">
      <c r="A217" s="38"/>
      <c r="B217" s="41"/>
      <c r="C217" s="38"/>
      <c r="D217" s="16" t="s">
        <v>70</v>
      </c>
      <c r="E217" s="38"/>
      <c r="F217" s="38"/>
      <c r="G217" s="38"/>
      <c r="H217" s="38"/>
      <c r="I217" s="40"/>
      <c r="J217" s="17" t="s">
        <v>12</v>
      </c>
      <c r="K217" s="18">
        <v>0</v>
      </c>
      <c r="L217" s="18">
        <v>289.89999999999998</v>
      </c>
      <c r="M217" s="18">
        <v>0</v>
      </c>
      <c r="N217" s="5"/>
    </row>
    <row r="218" spans="1:16" s="4" customFormat="1" ht="35.25" customHeight="1" x14ac:dyDescent="0.25">
      <c r="A218" s="38" t="s">
        <v>98</v>
      </c>
      <c r="B218" s="41" t="s">
        <v>94</v>
      </c>
      <c r="C218" s="38" t="s">
        <v>197</v>
      </c>
      <c r="D218" s="38" t="s">
        <v>198</v>
      </c>
      <c r="E218" s="38" t="s">
        <v>16</v>
      </c>
      <c r="F218" s="38" t="s">
        <v>95</v>
      </c>
      <c r="G218" s="38" t="s">
        <v>30</v>
      </c>
      <c r="H218" s="65">
        <f>I218+K218+L218+M218</f>
        <v>439824.36</v>
      </c>
      <c r="I218" s="40">
        <v>0</v>
      </c>
      <c r="J218" s="17" t="s">
        <v>10</v>
      </c>
      <c r="K218" s="18">
        <f>K219</f>
        <v>345807.7</v>
      </c>
      <c r="L218" s="18">
        <f t="shared" ref="L218:M218" si="78">L219</f>
        <v>94016.66</v>
      </c>
      <c r="M218" s="18">
        <f t="shared" si="78"/>
        <v>0</v>
      </c>
      <c r="N218" s="3"/>
    </row>
    <row r="219" spans="1:16" s="4" customFormat="1" ht="15.75" x14ac:dyDescent="0.25">
      <c r="A219" s="38"/>
      <c r="B219" s="41"/>
      <c r="C219" s="38"/>
      <c r="D219" s="38"/>
      <c r="E219" s="38"/>
      <c r="F219" s="38"/>
      <c r="G219" s="38"/>
      <c r="H219" s="66"/>
      <c r="I219" s="40"/>
      <c r="J219" s="17" t="s">
        <v>11</v>
      </c>
      <c r="K219" s="18">
        <v>345807.7</v>
      </c>
      <c r="L219" s="18">
        <v>94016.66</v>
      </c>
      <c r="M219" s="18">
        <v>0</v>
      </c>
      <c r="N219" s="3"/>
    </row>
    <row r="220" spans="1:16" s="4" customFormat="1" ht="15.75" x14ac:dyDescent="0.25">
      <c r="A220" s="38"/>
      <c r="B220" s="41"/>
      <c r="C220" s="38"/>
      <c r="D220" s="38" t="s">
        <v>190</v>
      </c>
      <c r="E220" s="38"/>
      <c r="F220" s="38" t="s">
        <v>69</v>
      </c>
      <c r="G220" s="38" t="s">
        <v>96</v>
      </c>
      <c r="H220" s="65">
        <v>12157833.939999999</v>
      </c>
      <c r="I220" s="40">
        <v>0</v>
      </c>
      <c r="J220" s="17" t="s">
        <v>10</v>
      </c>
      <c r="K220" s="18">
        <f>K221</f>
        <v>640546.72</v>
      </c>
      <c r="L220" s="18">
        <f t="shared" ref="L220:M220" si="79">L221</f>
        <v>905983.34</v>
      </c>
      <c r="M220" s="18">
        <f t="shared" si="79"/>
        <v>1666890</v>
      </c>
      <c r="N220" s="3"/>
    </row>
    <row r="221" spans="1:16" s="4" customFormat="1" ht="15" customHeight="1" x14ac:dyDescent="0.25">
      <c r="A221" s="38"/>
      <c r="B221" s="41"/>
      <c r="C221" s="38"/>
      <c r="D221" s="38"/>
      <c r="E221" s="38"/>
      <c r="F221" s="38"/>
      <c r="G221" s="38"/>
      <c r="H221" s="66"/>
      <c r="I221" s="40"/>
      <c r="J221" s="41" t="s">
        <v>11</v>
      </c>
      <c r="K221" s="42">
        <v>640546.72</v>
      </c>
      <c r="L221" s="42">
        <v>905983.34</v>
      </c>
      <c r="M221" s="42">
        <v>1666890</v>
      </c>
      <c r="N221" s="34"/>
      <c r="P221" s="37"/>
    </row>
    <row r="222" spans="1:16" s="4" customFormat="1" ht="15.75" x14ac:dyDescent="0.25">
      <c r="A222" s="38"/>
      <c r="B222" s="41"/>
      <c r="C222" s="38"/>
      <c r="D222" s="16" t="s">
        <v>70</v>
      </c>
      <c r="E222" s="38"/>
      <c r="F222" s="38"/>
      <c r="G222" s="38"/>
      <c r="H222" s="66"/>
      <c r="I222" s="40"/>
      <c r="J222" s="41"/>
      <c r="K222" s="42"/>
      <c r="L222" s="42"/>
      <c r="M222" s="42"/>
      <c r="N222" s="3"/>
    </row>
    <row r="223" spans="1:16" s="4" customFormat="1" ht="15.75" x14ac:dyDescent="0.25">
      <c r="A223" s="38"/>
      <c r="B223" s="41"/>
      <c r="C223" s="38"/>
      <c r="D223" s="16" t="s">
        <v>151</v>
      </c>
      <c r="E223" s="38"/>
      <c r="F223" s="38" t="s">
        <v>69</v>
      </c>
      <c r="G223" s="38">
        <v>2021</v>
      </c>
      <c r="H223" s="63" t="s">
        <v>97</v>
      </c>
      <c r="I223" s="40">
        <v>0</v>
      </c>
      <c r="J223" s="17" t="s">
        <v>10</v>
      </c>
      <c r="K223" s="18">
        <f>K224</f>
        <v>13645.58</v>
      </c>
      <c r="L223" s="18">
        <f t="shared" ref="L223:M223" si="80">L224</f>
        <v>0</v>
      </c>
      <c r="M223" s="18">
        <f t="shared" si="80"/>
        <v>0</v>
      </c>
      <c r="N223" s="35"/>
      <c r="O223" s="36"/>
    </row>
    <row r="224" spans="1:16" s="4" customFormat="1" ht="15.75" x14ac:dyDescent="0.25">
      <c r="A224" s="38"/>
      <c r="B224" s="41"/>
      <c r="C224" s="38"/>
      <c r="D224" s="16" t="s">
        <v>20</v>
      </c>
      <c r="E224" s="38"/>
      <c r="F224" s="38"/>
      <c r="G224" s="38"/>
      <c r="H224" s="63"/>
      <c r="I224" s="40"/>
      <c r="J224" s="17" t="s">
        <v>11</v>
      </c>
      <c r="K224" s="18">
        <v>13645.58</v>
      </c>
      <c r="L224" s="18">
        <v>0</v>
      </c>
      <c r="M224" s="18">
        <v>0</v>
      </c>
      <c r="N224" s="3"/>
    </row>
    <row r="225" spans="1:14" s="6" customFormat="1" ht="54.75" customHeight="1" x14ac:dyDescent="0.25">
      <c r="A225" s="38" t="s">
        <v>100</v>
      </c>
      <c r="B225" s="39" t="s">
        <v>245</v>
      </c>
      <c r="C225" s="38" t="s">
        <v>199</v>
      </c>
      <c r="D225" s="38" t="s">
        <v>190</v>
      </c>
      <c r="E225" s="38" t="s">
        <v>16</v>
      </c>
      <c r="F225" s="38" t="s">
        <v>29</v>
      </c>
      <c r="G225" s="38" t="s">
        <v>99</v>
      </c>
      <c r="H225" s="40">
        <f>I225+K225+L225+M225</f>
        <v>14602</v>
      </c>
      <c r="I225" s="40">
        <v>3534.61</v>
      </c>
      <c r="J225" s="17" t="s">
        <v>10</v>
      </c>
      <c r="K225" s="18">
        <f>K226</f>
        <v>11067.39</v>
      </c>
      <c r="L225" s="18">
        <f t="shared" ref="L225:M225" si="81">L226</f>
        <v>0</v>
      </c>
      <c r="M225" s="18">
        <f t="shared" si="81"/>
        <v>0</v>
      </c>
      <c r="N225" s="5"/>
    </row>
    <row r="226" spans="1:14" s="6" customFormat="1" ht="15.75" x14ac:dyDescent="0.25">
      <c r="A226" s="38"/>
      <c r="B226" s="39"/>
      <c r="C226" s="38"/>
      <c r="D226" s="38"/>
      <c r="E226" s="38"/>
      <c r="F226" s="38"/>
      <c r="G226" s="38"/>
      <c r="H226" s="38"/>
      <c r="I226" s="40"/>
      <c r="J226" s="17" t="s">
        <v>12</v>
      </c>
      <c r="K226" s="18">
        <v>11067.39</v>
      </c>
      <c r="L226" s="18">
        <v>0</v>
      </c>
      <c r="M226" s="18">
        <v>0</v>
      </c>
      <c r="N226" s="5"/>
    </row>
    <row r="227" spans="1:14" s="6" customFormat="1" ht="15.75" x14ac:dyDescent="0.25">
      <c r="A227" s="38"/>
      <c r="B227" s="39"/>
      <c r="C227" s="38"/>
      <c r="D227" s="38" t="s">
        <v>70</v>
      </c>
      <c r="E227" s="38"/>
      <c r="F227" s="38" t="s">
        <v>69</v>
      </c>
      <c r="G227" s="38" t="s">
        <v>44</v>
      </c>
      <c r="H227" s="40">
        <f>I227+K227+L227+M227</f>
        <v>170.13</v>
      </c>
      <c r="I227" s="40">
        <v>19.12</v>
      </c>
      <c r="J227" s="17" t="s">
        <v>10</v>
      </c>
      <c r="K227" s="18">
        <f>K228</f>
        <v>151.01</v>
      </c>
      <c r="L227" s="18">
        <f t="shared" ref="L227:M227" si="82">L228</f>
        <v>0</v>
      </c>
      <c r="M227" s="18">
        <f t="shared" si="82"/>
        <v>0</v>
      </c>
      <c r="N227" s="5"/>
    </row>
    <row r="228" spans="1:14" s="6" customFormat="1" ht="15.75" x14ac:dyDescent="0.25">
      <c r="A228" s="38"/>
      <c r="B228" s="39"/>
      <c r="C228" s="38"/>
      <c r="D228" s="38"/>
      <c r="E228" s="38"/>
      <c r="F228" s="38"/>
      <c r="G228" s="38"/>
      <c r="H228" s="38"/>
      <c r="I228" s="40"/>
      <c r="J228" s="17" t="s">
        <v>12</v>
      </c>
      <c r="K228" s="18">
        <v>151.01</v>
      </c>
      <c r="L228" s="18">
        <v>0</v>
      </c>
      <c r="M228" s="18">
        <v>0</v>
      </c>
      <c r="N228" s="5"/>
    </row>
    <row r="229" spans="1:14" s="6" customFormat="1" ht="15.75" customHeight="1" x14ac:dyDescent="0.25">
      <c r="A229" s="38" t="s">
        <v>102</v>
      </c>
      <c r="B229" s="39" t="s">
        <v>285</v>
      </c>
      <c r="C229" s="38" t="s">
        <v>101</v>
      </c>
      <c r="D229" s="38" t="s">
        <v>190</v>
      </c>
      <c r="E229" s="38" t="s">
        <v>16</v>
      </c>
      <c r="F229" s="38" t="s">
        <v>29</v>
      </c>
      <c r="G229" s="38" t="s">
        <v>30</v>
      </c>
      <c r="H229" s="40">
        <f>I229+K229+L229+M229</f>
        <v>3975.95</v>
      </c>
      <c r="I229" s="40">
        <v>0</v>
      </c>
      <c r="J229" s="41" t="s">
        <v>10</v>
      </c>
      <c r="K229" s="42">
        <f>K231</f>
        <v>0</v>
      </c>
      <c r="L229" s="42">
        <f t="shared" ref="L229:M229" si="83">L231</f>
        <v>3975.95</v>
      </c>
      <c r="M229" s="42">
        <f t="shared" si="83"/>
        <v>0</v>
      </c>
      <c r="N229" s="43"/>
    </row>
    <row r="230" spans="1:14" s="6" customFormat="1" ht="15" customHeight="1" x14ac:dyDescent="0.25">
      <c r="A230" s="38"/>
      <c r="B230" s="39"/>
      <c r="C230" s="38"/>
      <c r="D230" s="38"/>
      <c r="E230" s="38"/>
      <c r="F230" s="38"/>
      <c r="G230" s="38"/>
      <c r="H230" s="38"/>
      <c r="I230" s="40"/>
      <c r="J230" s="41"/>
      <c r="K230" s="42"/>
      <c r="L230" s="42"/>
      <c r="M230" s="42"/>
      <c r="N230" s="43"/>
    </row>
    <row r="231" spans="1:14" s="6" customFormat="1" ht="49.5" customHeight="1" x14ac:dyDescent="0.25">
      <c r="A231" s="38"/>
      <c r="B231" s="39"/>
      <c r="C231" s="38"/>
      <c r="D231" s="16" t="s">
        <v>70</v>
      </c>
      <c r="E231" s="38"/>
      <c r="F231" s="38"/>
      <c r="G231" s="38"/>
      <c r="H231" s="38"/>
      <c r="I231" s="40"/>
      <c r="J231" s="17" t="s">
        <v>12</v>
      </c>
      <c r="K231" s="18">
        <v>0</v>
      </c>
      <c r="L231" s="18">
        <v>3975.95</v>
      </c>
      <c r="M231" s="18">
        <v>0</v>
      </c>
      <c r="N231" s="5"/>
    </row>
    <row r="232" spans="1:14" s="6" customFormat="1" ht="15" customHeight="1" x14ac:dyDescent="0.25">
      <c r="A232" s="38" t="s">
        <v>104</v>
      </c>
      <c r="B232" s="39" t="s">
        <v>246</v>
      </c>
      <c r="C232" s="38" t="s">
        <v>103</v>
      </c>
      <c r="D232" s="38" t="s">
        <v>190</v>
      </c>
      <c r="E232" s="38" t="s">
        <v>16</v>
      </c>
      <c r="F232" s="38" t="s">
        <v>29</v>
      </c>
      <c r="G232" s="38" t="s">
        <v>30</v>
      </c>
      <c r="H232" s="40">
        <f>I232+K232+L232+M232</f>
        <v>14918.56</v>
      </c>
      <c r="I232" s="40">
        <v>0</v>
      </c>
      <c r="J232" s="41" t="s">
        <v>10</v>
      </c>
      <c r="K232" s="42">
        <f>K234</f>
        <v>0</v>
      </c>
      <c r="L232" s="42">
        <f t="shared" ref="L232:M232" si="84">L234</f>
        <v>14918.56</v>
      </c>
      <c r="M232" s="42">
        <f t="shared" si="84"/>
        <v>0</v>
      </c>
      <c r="N232" s="43"/>
    </row>
    <row r="233" spans="1:14" s="6" customFormat="1" ht="15" customHeight="1" x14ac:dyDescent="0.25">
      <c r="A233" s="38"/>
      <c r="B233" s="39"/>
      <c r="C233" s="38"/>
      <c r="D233" s="38"/>
      <c r="E233" s="38"/>
      <c r="F233" s="38"/>
      <c r="G233" s="38"/>
      <c r="H233" s="38"/>
      <c r="I233" s="40"/>
      <c r="J233" s="41"/>
      <c r="K233" s="42"/>
      <c r="L233" s="42"/>
      <c r="M233" s="42"/>
      <c r="N233" s="43"/>
    </row>
    <row r="234" spans="1:14" s="6" customFormat="1" ht="35.25" customHeight="1" x14ac:dyDescent="0.25">
      <c r="A234" s="38"/>
      <c r="B234" s="39"/>
      <c r="C234" s="38"/>
      <c r="D234" s="16" t="s">
        <v>70</v>
      </c>
      <c r="E234" s="38"/>
      <c r="F234" s="38"/>
      <c r="G234" s="38"/>
      <c r="H234" s="38"/>
      <c r="I234" s="40"/>
      <c r="J234" s="17" t="s">
        <v>12</v>
      </c>
      <c r="K234" s="18">
        <v>0</v>
      </c>
      <c r="L234" s="18">
        <v>14918.56</v>
      </c>
      <c r="M234" s="18">
        <v>0</v>
      </c>
      <c r="N234" s="5"/>
    </row>
    <row r="235" spans="1:14" s="6" customFormat="1" ht="15.75" x14ac:dyDescent="0.25">
      <c r="A235" s="38" t="s">
        <v>106</v>
      </c>
      <c r="B235" s="39" t="s">
        <v>247</v>
      </c>
      <c r="C235" s="38" t="s">
        <v>105</v>
      </c>
      <c r="D235" s="16" t="s">
        <v>190</v>
      </c>
      <c r="E235" s="38" t="s">
        <v>16</v>
      </c>
      <c r="F235" s="38" t="s">
        <v>29</v>
      </c>
      <c r="G235" s="38" t="s">
        <v>30</v>
      </c>
      <c r="H235" s="40">
        <f>I235+K235+L235+M235</f>
        <v>11995.33</v>
      </c>
      <c r="I235" s="40">
        <v>0</v>
      </c>
      <c r="J235" s="17" t="s">
        <v>10</v>
      </c>
      <c r="K235" s="18">
        <f>K236</f>
        <v>0</v>
      </c>
      <c r="L235" s="18">
        <f t="shared" ref="L235:M235" si="85">L236</f>
        <v>11995.33</v>
      </c>
      <c r="M235" s="18">
        <f t="shared" si="85"/>
        <v>0</v>
      </c>
      <c r="N235" s="5"/>
    </row>
    <row r="236" spans="1:14" s="6" customFormat="1" ht="65.25" customHeight="1" x14ac:dyDescent="0.25">
      <c r="A236" s="38"/>
      <c r="B236" s="39"/>
      <c r="C236" s="38"/>
      <c r="D236" s="16" t="s">
        <v>70</v>
      </c>
      <c r="E236" s="38"/>
      <c r="F236" s="38"/>
      <c r="G236" s="38"/>
      <c r="H236" s="38"/>
      <c r="I236" s="40"/>
      <c r="J236" s="17" t="s">
        <v>12</v>
      </c>
      <c r="K236" s="18">
        <v>0</v>
      </c>
      <c r="L236" s="18">
        <v>11995.33</v>
      </c>
      <c r="M236" s="18">
        <v>0</v>
      </c>
      <c r="N236" s="5"/>
    </row>
    <row r="237" spans="1:14" s="6" customFormat="1" ht="25.5" customHeight="1" x14ac:dyDescent="0.25">
      <c r="A237" s="38" t="s">
        <v>108</v>
      </c>
      <c r="B237" s="39" t="s">
        <v>249</v>
      </c>
      <c r="C237" s="38" t="s">
        <v>107</v>
      </c>
      <c r="D237" s="38" t="s">
        <v>190</v>
      </c>
      <c r="E237" s="38" t="s">
        <v>16</v>
      </c>
      <c r="F237" s="38" t="s">
        <v>29</v>
      </c>
      <c r="G237" s="38">
        <v>2023</v>
      </c>
      <c r="H237" s="40">
        <f>I237+K237+L237+M237</f>
        <v>22529.040000000001</v>
      </c>
      <c r="I237" s="40">
        <v>0</v>
      </c>
      <c r="J237" s="41" t="s">
        <v>10</v>
      </c>
      <c r="K237" s="42">
        <f>K239</f>
        <v>0</v>
      </c>
      <c r="L237" s="42">
        <f t="shared" ref="L237:M237" si="86">L239</f>
        <v>0</v>
      </c>
      <c r="M237" s="42">
        <f t="shared" si="86"/>
        <v>22529.040000000001</v>
      </c>
      <c r="N237" s="43"/>
    </row>
    <row r="238" spans="1:14" s="6" customFormat="1" ht="15" customHeight="1" x14ac:dyDescent="0.25">
      <c r="A238" s="38"/>
      <c r="B238" s="39"/>
      <c r="C238" s="38"/>
      <c r="D238" s="38"/>
      <c r="E238" s="38"/>
      <c r="F238" s="38"/>
      <c r="G238" s="38"/>
      <c r="H238" s="38"/>
      <c r="I238" s="40"/>
      <c r="J238" s="41"/>
      <c r="K238" s="42"/>
      <c r="L238" s="42"/>
      <c r="M238" s="42"/>
      <c r="N238" s="43"/>
    </row>
    <row r="239" spans="1:14" s="6" customFormat="1" ht="25.5" customHeight="1" x14ac:dyDescent="0.25">
      <c r="A239" s="38"/>
      <c r="B239" s="39"/>
      <c r="C239" s="38"/>
      <c r="D239" s="16" t="s">
        <v>70</v>
      </c>
      <c r="E239" s="38"/>
      <c r="F239" s="38"/>
      <c r="G239" s="38"/>
      <c r="H239" s="38"/>
      <c r="I239" s="40"/>
      <c r="J239" s="17" t="s">
        <v>12</v>
      </c>
      <c r="K239" s="18">
        <v>0</v>
      </c>
      <c r="L239" s="18">
        <v>0</v>
      </c>
      <c r="M239" s="18">
        <v>22529.040000000001</v>
      </c>
      <c r="N239" s="5"/>
    </row>
    <row r="240" spans="1:14" s="6" customFormat="1" ht="15.75" x14ac:dyDescent="0.25">
      <c r="A240" s="38" t="s">
        <v>109</v>
      </c>
      <c r="B240" s="39" t="s">
        <v>260</v>
      </c>
      <c r="C240" s="38" t="s">
        <v>200</v>
      </c>
      <c r="D240" s="38" t="s">
        <v>190</v>
      </c>
      <c r="E240" s="38" t="s">
        <v>16</v>
      </c>
      <c r="F240" s="38" t="s">
        <v>29</v>
      </c>
      <c r="G240" s="38" t="s">
        <v>24</v>
      </c>
      <c r="H240" s="40">
        <f>I240+K240+L240+M240</f>
        <v>7420.89</v>
      </c>
      <c r="I240" s="40">
        <v>0</v>
      </c>
      <c r="J240" s="17" t="s">
        <v>10</v>
      </c>
      <c r="K240" s="18">
        <f>K241</f>
        <v>7420.89</v>
      </c>
      <c r="L240" s="18">
        <f t="shared" ref="L240:M240" si="87">L241</f>
        <v>0</v>
      </c>
      <c r="M240" s="18">
        <f t="shared" si="87"/>
        <v>0</v>
      </c>
      <c r="N240" s="5"/>
    </row>
    <row r="241" spans="1:14" s="6" customFormat="1" ht="50.25" customHeight="1" x14ac:dyDescent="0.25">
      <c r="A241" s="38"/>
      <c r="B241" s="39"/>
      <c r="C241" s="38"/>
      <c r="D241" s="38"/>
      <c r="E241" s="38"/>
      <c r="F241" s="38"/>
      <c r="G241" s="38"/>
      <c r="H241" s="38"/>
      <c r="I241" s="40"/>
      <c r="J241" s="17" t="s">
        <v>12</v>
      </c>
      <c r="K241" s="18">
        <v>7420.89</v>
      </c>
      <c r="L241" s="18">
        <v>0</v>
      </c>
      <c r="M241" s="18">
        <v>0</v>
      </c>
      <c r="N241" s="5"/>
    </row>
    <row r="242" spans="1:14" s="6" customFormat="1" ht="15.75" x14ac:dyDescent="0.25">
      <c r="A242" s="38"/>
      <c r="B242" s="39"/>
      <c r="C242" s="38"/>
      <c r="D242" s="38" t="s">
        <v>70</v>
      </c>
      <c r="E242" s="38"/>
      <c r="F242" s="38" t="s">
        <v>18</v>
      </c>
      <c r="G242" s="38" t="s">
        <v>30</v>
      </c>
      <c r="H242" s="40">
        <f>I242+K242+L242+M242</f>
        <v>158782.66</v>
      </c>
      <c r="I242" s="40">
        <v>0</v>
      </c>
      <c r="J242" s="17" t="s">
        <v>10</v>
      </c>
      <c r="K242" s="18">
        <f>K243</f>
        <v>41.28</v>
      </c>
      <c r="L242" s="18">
        <f t="shared" ref="L242:M242" si="88">L243</f>
        <v>158741.38</v>
      </c>
      <c r="M242" s="18">
        <f t="shared" si="88"/>
        <v>0</v>
      </c>
      <c r="N242" s="5"/>
    </row>
    <row r="243" spans="1:14" s="6" customFormat="1" ht="15.75" x14ac:dyDescent="0.25">
      <c r="A243" s="38"/>
      <c r="B243" s="39"/>
      <c r="C243" s="38"/>
      <c r="D243" s="38"/>
      <c r="E243" s="38"/>
      <c r="F243" s="38"/>
      <c r="G243" s="38"/>
      <c r="H243" s="38"/>
      <c r="I243" s="40"/>
      <c r="J243" s="17" t="s">
        <v>12</v>
      </c>
      <c r="K243" s="18">
        <v>41.28</v>
      </c>
      <c r="L243" s="18">
        <v>158741.38</v>
      </c>
      <c r="M243" s="18">
        <v>0</v>
      </c>
      <c r="N243" s="5"/>
    </row>
    <row r="244" spans="1:14" s="6" customFormat="1" ht="15.75" customHeight="1" x14ac:dyDescent="0.25">
      <c r="A244" s="38" t="s">
        <v>110</v>
      </c>
      <c r="B244" s="39" t="s">
        <v>248</v>
      </c>
      <c r="C244" s="38" t="s">
        <v>201</v>
      </c>
      <c r="D244" s="38" t="s">
        <v>190</v>
      </c>
      <c r="E244" s="38" t="s">
        <v>16</v>
      </c>
      <c r="F244" s="38" t="s">
        <v>18</v>
      </c>
      <c r="G244" s="38">
        <v>2021</v>
      </c>
      <c r="H244" s="40">
        <f>I244+K244+L244+M244</f>
        <v>43362.23</v>
      </c>
      <c r="I244" s="40">
        <v>0</v>
      </c>
      <c r="J244" s="41" t="s">
        <v>10</v>
      </c>
      <c r="K244" s="42">
        <f>K246</f>
        <v>43362.23</v>
      </c>
      <c r="L244" s="42">
        <v>0</v>
      </c>
      <c r="M244" s="42">
        <v>0</v>
      </c>
      <c r="N244" s="43"/>
    </row>
    <row r="245" spans="1:14" s="6" customFormat="1" x14ac:dyDescent="0.25">
      <c r="A245" s="38"/>
      <c r="B245" s="39"/>
      <c r="C245" s="38"/>
      <c r="D245" s="38"/>
      <c r="E245" s="38"/>
      <c r="F245" s="38"/>
      <c r="G245" s="38"/>
      <c r="H245" s="38"/>
      <c r="I245" s="40"/>
      <c r="J245" s="41"/>
      <c r="K245" s="42"/>
      <c r="L245" s="42"/>
      <c r="M245" s="42"/>
      <c r="N245" s="43"/>
    </row>
    <row r="246" spans="1:14" s="6" customFormat="1" ht="15.75" x14ac:dyDescent="0.25">
      <c r="A246" s="38"/>
      <c r="B246" s="39"/>
      <c r="C246" s="38"/>
      <c r="D246" s="16" t="s">
        <v>70</v>
      </c>
      <c r="E246" s="38"/>
      <c r="F246" s="38"/>
      <c r="G246" s="38"/>
      <c r="H246" s="38"/>
      <c r="I246" s="40"/>
      <c r="J246" s="17" t="s">
        <v>12</v>
      </c>
      <c r="K246" s="18">
        <v>43362.23</v>
      </c>
      <c r="L246" s="18">
        <v>0</v>
      </c>
      <c r="M246" s="18">
        <v>0</v>
      </c>
      <c r="N246" s="5"/>
    </row>
    <row r="247" spans="1:14" s="6" customFormat="1" ht="15.75" customHeight="1" x14ac:dyDescent="0.25">
      <c r="A247" s="38" t="s">
        <v>112</v>
      </c>
      <c r="B247" s="39" t="s">
        <v>306</v>
      </c>
      <c r="C247" s="38" t="s">
        <v>202</v>
      </c>
      <c r="D247" s="38" t="s">
        <v>190</v>
      </c>
      <c r="E247" s="38" t="s">
        <v>16</v>
      </c>
      <c r="F247" s="38" t="s">
        <v>18</v>
      </c>
      <c r="G247" s="38" t="s">
        <v>111</v>
      </c>
      <c r="H247" s="40">
        <f>I247+K247+L247+M247</f>
        <v>39848.76</v>
      </c>
      <c r="I247" s="40">
        <v>0</v>
      </c>
      <c r="J247" s="41" t="s">
        <v>10</v>
      </c>
      <c r="K247" s="42">
        <f>K249</f>
        <v>39848.76</v>
      </c>
      <c r="L247" s="42">
        <f t="shared" ref="L247:M247" si="89">L249</f>
        <v>0</v>
      </c>
      <c r="M247" s="42">
        <f t="shared" si="89"/>
        <v>0</v>
      </c>
      <c r="N247" s="43"/>
    </row>
    <row r="248" spans="1:14" s="6" customFormat="1" ht="15" customHeight="1" x14ac:dyDescent="0.25">
      <c r="A248" s="38"/>
      <c r="B248" s="39"/>
      <c r="C248" s="38"/>
      <c r="D248" s="38"/>
      <c r="E248" s="38"/>
      <c r="F248" s="38"/>
      <c r="G248" s="38"/>
      <c r="H248" s="38"/>
      <c r="I248" s="40"/>
      <c r="J248" s="41"/>
      <c r="K248" s="42"/>
      <c r="L248" s="42"/>
      <c r="M248" s="42"/>
      <c r="N248" s="43"/>
    </row>
    <row r="249" spans="1:14" s="6" customFormat="1" ht="47.25" customHeight="1" x14ac:dyDescent="0.25">
      <c r="A249" s="38"/>
      <c r="B249" s="39"/>
      <c r="C249" s="38"/>
      <c r="D249" s="16" t="s">
        <v>70</v>
      </c>
      <c r="E249" s="38"/>
      <c r="F249" s="38"/>
      <c r="G249" s="38"/>
      <c r="H249" s="38"/>
      <c r="I249" s="40"/>
      <c r="J249" s="17" t="s">
        <v>12</v>
      </c>
      <c r="K249" s="18">
        <v>39848.76</v>
      </c>
      <c r="L249" s="18">
        <v>0</v>
      </c>
      <c r="M249" s="18">
        <v>0</v>
      </c>
      <c r="N249" s="5"/>
    </row>
    <row r="250" spans="1:14" s="6" customFormat="1" ht="15.75" customHeight="1" x14ac:dyDescent="0.25">
      <c r="A250" s="38" t="s">
        <v>113</v>
      </c>
      <c r="B250" s="39" t="s">
        <v>239</v>
      </c>
      <c r="C250" s="38" t="s">
        <v>203</v>
      </c>
      <c r="D250" s="38" t="s">
        <v>190</v>
      </c>
      <c r="E250" s="38" t="s">
        <v>16</v>
      </c>
      <c r="F250" s="38" t="s">
        <v>18</v>
      </c>
      <c r="G250" s="38">
        <v>2022</v>
      </c>
      <c r="H250" s="40">
        <f>I250+K250+L250+M250</f>
        <v>48000</v>
      </c>
      <c r="I250" s="40">
        <v>0</v>
      </c>
      <c r="J250" s="41" t="s">
        <v>10</v>
      </c>
      <c r="K250" s="42">
        <f>K252</f>
        <v>0</v>
      </c>
      <c r="L250" s="42">
        <f t="shared" ref="L250:M250" si="90">L252</f>
        <v>48000</v>
      </c>
      <c r="M250" s="42">
        <f t="shared" si="90"/>
        <v>0</v>
      </c>
      <c r="N250" s="43"/>
    </row>
    <row r="251" spans="1:14" s="6" customFormat="1" ht="15" customHeight="1" x14ac:dyDescent="0.25">
      <c r="A251" s="38"/>
      <c r="B251" s="39"/>
      <c r="C251" s="38"/>
      <c r="D251" s="38"/>
      <c r="E251" s="38"/>
      <c r="F251" s="38"/>
      <c r="G251" s="38"/>
      <c r="H251" s="38"/>
      <c r="I251" s="40"/>
      <c r="J251" s="41"/>
      <c r="K251" s="42"/>
      <c r="L251" s="42"/>
      <c r="M251" s="42"/>
      <c r="N251" s="43"/>
    </row>
    <row r="252" spans="1:14" s="6" customFormat="1" ht="39" customHeight="1" x14ac:dyDescent="0.25">
      <c r="A252" s="38"/>
      <c r="B252" s="39"/>
      <c r="C252" s="38"/>
      <c r="D252" s="16" t="s">
        <v>70</v>
      </c>
      <c r="E252" s="38"/>
      <c r="F252" s="38"/>
      <c r="G252" s="38"/>
      <c r="H252" s="38"/>
      <c r="I252" s="40"/>
      <c r="J252" s="17" t="s">
        <v>12</v>
      </c>
      <c r="K252" s="18">
        <v>0</v>
      </c>
      <c r="L252" s="18">
        <v>48000</v>
      </c>
      <c r="M252" s="18">
        <v>0</v>
      </c>
      <c r="N252" s="5"/>
    </row>
    <row r="253" spans="1:14" s="6" customFormat="1" x14ac:dyDescent="0.25">
      <c r="A253" s="38" t="s">
        <v>118</v>
      </c>
      <c r="B253" s="39" t="s">
        <v>307</v>
      </c>
      <c r="C253" s="38"/>
      <c r="D253" s="38" t="s">
        <v>190</v>
      </c>
      <c r="E253" s="38" t="s">
        <v>16</v>
      </c>
      <c r="F253" s="38" t="s">
        <v>114</v>
      </c>
      <c r="G253" s="38">
        <v>2023</v>
      </c>
      <c r="H253" s="40">
        <f>I253+K253+L253+M253</f>
        <v>14724.61</v>
      </c>
      <c r="I253" s="40">
        <v>0</v>
      </c>
      <c r="J253" s="67" t="s">
        <v>10</v>
      </c>
      <c r="K253" s="42">
        <f t="shared" ref="K253:L253" si="91">K255</f>
        <v>0</v>
      </c>
      <c r="L253" s="42">
        <f t="shared" si="91"/>
        <v>0</v>
      </c>
      <c r="M253" s="42">
        <f>M255</f>
        <v>14724.61</v>
      </c>
      <c r="N253" s="43"/>
    </row>
    <row r="254" spans="1:14" s="6" customFormat="1" ht="15" customHeight="1" x14ac:dyDescent="0.25">
      <c r="A254" s="38"/>
      <c r="B254" s="39"/>
      <c r="C254" s="38"/>
      <c r="D254" s="38"/>
      <c r="E254" s="38"/>
      <c r="F254" s="38"/>
      <c r="G254" s="38"/>
      <c r="H254" s="38"/>
      <c r="I254" s="40"/>
      <c r="J254" s="67"/>
      <c r="K254" s="42"/>
      <c r="L254" s="42"/>
      <c r="M254" s="42"/>
      <c r="N254" s="43"/>
    </row>
    <row r="255" spans="1:14" s="6" customFormat="1" ht="27.75" customHeight="1" x14ac:dyDescent="0.25">
      <c r="A255" s="38"/>
      <c r="B255" s="39"/>
      <c r="C255" s="38"/>
      <c r="D255" s="16"/>
      <c r="E255" s="38"/>
      <c r="F255" s="38"/>
      <c r="G255" s="38"/>
      <c r="H255" s="38"/>
      <c r="I255" s="40"/>
      <c r="J255" s="19" t="s">
        <v>12</v>
      </c>
      <c r="K255" s="18">
        <v>0</v>
      </c>
      <c r="L255" s="18">
        <v>0</v>
      </c>
      <c r="M255" s="18">
        <v>14724.61</v>
      </c>
      <c r="N255" s="5"/>
    </row>
    <row r="256" spans="1:14" s="14" customFormat="1" ht="15.75" x14ac:dyDescent="0.25">
      <c r="A256" s="62" t="s">
        <v>115</v>
      </c>
      <c r="B256" s="62"/>
      <c r="C256" s="62"/>
      <c r="D256" s="62"/>
      <c r="E256" s="62"/>
      <c r="F256" s="62"/>
      <c r="G256" s="62"/>
      <c r="H256" s="62"/>
      <c r="I256" s="62"/>
      <c r="J256" s="11" t="s">
        <v>10</v>
      </c>
      <c r="K256" s="12">
        <f>K257+K258</f>
        <v>89381.66</v>
      </c>
      <c r="L256" s="12">
        <f t="shared" ref="L256:M256" si="92">L257+L258</f>
        <v>127727.43000000001</v>
      </c>
      <c r="M256" s="12">
        <f t="shared" si="92"/>
        <v>103976.37</v>
      </c>
      <c r="N256" s="13"/>
    </row>
    <row r="257" spans="1:14" s="14" customFormat="1" ht="15.75" x14ac:dyDescent="0.25">
      <c r="A257" s="62"/>
      <c r="B257" s="62"/>
      <c r="C257" s="62"/>
      <c r="D257" s="62"/>
      <c r="E257" s="62"/>
      <c r="F257" s="62"/>
      <c r="G257" s="62"/>
      <c r="H257" s="62"/>
      <c r="I257" s="62"/>
      <c r="J257" s="11" t="s">
        <v>11</v>
      </c>
      <c r="K257" s="12">
        <f>K263</f>
        <v>4303.67</v>
      </c>
      <c r="L257" s="12">
        <f t="shared" ref="L257:M257" si="93">L263</f>
        <v>43955.69</v>
      </c>
      <c r="M257" s="12">
        <f t="shared" si="93"/>
        <v>0</v>
      </c>
      <c r="N257" s="13"/>
    </row>
    <row r="258" spans="1:14" s="14" customFormat="1" ht="15.75" x14ac:dyDescent="0.25">
      <c r="A258" s="62"/>
      <c r="B258" s="62"/>
      <c r="C258" s="62"/>
      <c r="D258" s="62"/>
      <c r="E258" s="62"/>
      <c r="F258" s="62"/>
      <c r="G258" s="62"/>
      <c r="H258" s="62"/>
      <c r="I258" s="62"/>
      <c r="J258" s="11" t="s">
        <v>12</v>
      </c>
      <c r="K258" s="12">
        <f>K261+K264+K266+K268+K270+K272+K274+K276+K278+K280+K282+K284+K286+K290+K294+K298+K301+K288+K304+K307+K310+K313+K316+K319+K322+K325+K328+K331</f>
        <v>85077.99</v>
      </c>
      <c r="L258" s="12">
        <f t="shared" ref="L258:M258" si="94">L261+L264+L266+L268+L270+L272+L274+L276+L278+L280+L282+L284+L286+L290+L294+L298+L301+L288+L304+L307+L310+L313+L316+L319+L322+L325+L328+L331</f>
        <v>83771.740000000005</v>
      </c>
      <c r="M258" s="12">
        <f t="shared" si="94"/>
        <v>103976.37</v>
      </c>
      <c r="N258" s="13"/>
    </row>
    <row r="259" spans="1:14" s="6" customFormat="1" ht="15" customHeight="1" x14ac:dyDescent="0.25">
      <c r="A259" s="38" t="s">
        <v>119</v>
      </c>
      <c r="B259" s="39" t="s">
        <v>308</v>
      </c>
      <c r="C259" s="38" t="s">
        <v>204</v>
      </c>
      <c r="D259" s="38" t="s">
        <v>151</v>
      </c>
      <c r="E259" s="38" t="s">
        <v>26</v>
      </c>
      <c r="F259" s="38" t="s">
        <v>116</v>
      </c>
      <c r="G259" s="38" t="s">
        <v>22</v>
      </c>
      <c r="H259" s="40">
        <f>I259+K259+L259+M259</f>
        <v>53880.49</v>
      </c>
      <c r="I259" s="38">
        <v>846.54</v>
      </c>
      <c r="J259" s="41" t="s">
        <v>10</v>
      </c>
      <c r="K259" s="42">
        <f>K261</f>
        <v>53033.95</v>
      </c>
      <c r="L259" s="42">
        <f t="shared" ref="L259:M259" si="95">L261</f>
        <v>0</v>
      </c>
      <c r="M259" s="42">
        <f t="shared" si="95"/>
        <v>0</v>
      </c>
      <c r="N259" s="43"/>
    </row>
    <row r="260" spans="1:14" s="6" customFormat="1" ht="15" customHeight="1" x14ac:dyDescent="0.25">
      <c r="A260" s="38"/>
      <c r="B260" s="39"/>
      <c r="C260" s="38"/>
      <c r="D260" s="38"/>
      <c r="E260" s="38"/>
      <c r="F260" s="38"/>
      <c r="G260" s="38"/>
      <c r="H260" s="38"/>
      <c r="I260" s="38"/>
      <c r="J260" s="41"/>
      <c r="K260" s="42"/>
      <c r="L260" s="42"/>
      <c r="M260" s="42"/>
      <c r="N260" s="43"/>
    </row>
    <row r="261" spans="1:14" s="6" customFormat="1" ht="47.25" x14ac:dyDescent="0.25">
      <c r="A261" s="38"/>
      <c r="B261" s="39"/>
      <c r="C261" s="38"/>
      <c r="D261" s="16" t="s">
        <v>117</v>
      </c>
      <c r="E261" s="38"/>
      <c r="F261" s="38"/>
      <c r="G261" s="38"/>
      <c r="H261" s="38"/>
      <c r="I261" s="38"/>
      <c r="J261" s="17" t="s">
        <v>12</v>
      </c>
      <c r="K261" s="18">
        <v>53033.95</v>
      </c>
      <c r="L261" s="18">
        <v>0</v>
      </c>
      <c r="M261" s="18">
        <v>0</v>
      </c>
      <c r="N261" s="5"/>
    </row>
    <row r="262" spans="1:14" s="6" customFormat="1" ht="15.75" x14ac:dyDescent="0.25">
      <c r="A262" s="38" t="s">
        <v>120</v>
      </c>
      <c r="B262" s="39" t="s">
        <v>256</v>
      </c>
      <c r="C262" s="38" t="s">
        <v>205</v>
      </c>
      <c r="D262" s="38" t="s">
        <v>151</v>
      </c>
      <c r="E262" s="38" t="s">
        <v>26</v>
      </c>
      <c r="F262" s="38" t="s">
        <v>116</v>
      </c>
      <c r="G262" s="38" t="s">
        <v>30</v>
      </c>
      <c r="H262" s="40">
        <f>I262+K262+L262+M262</f>
        <v>96518.720000000001</v>
      </c>
      <c r="I262" s="63">
        <v>0</v>
      </c>
      <c r="J262" s="17" t="s">
        <v>10</v>
      </c>
      <c r="K262" s="18">
        <f>K263+K264</f>
        <v>8607.34</v>
      </c>
      <c r="L262" s="18">
        <f t="shared" ref="L262:M262" si="96">L263+L264</f>
        <v>87911.38</v>
      </c>
      <c r="M262" s="18">
        <f t="shared" si="96"/>
        <v>0</v>
      </c>
      <c r="N262" s="5"/>
    </row>
    <row r="263" spans="1:14" s="6" customFormat="1" ht="15.75" x14ac:dyDescent="0.25">
      <c r="A263" s="38"/>
      <c r="B263" s="39"/>
      <c r="C263" s="38"/>
      <c r="D263" s="38"/>
      <c r="E263" s="38"/>
      <c r="F263" s="38"/>
      <c r="G263" s="38"/>
      <c r="H263" s="38"/>
      <c r="I263" s="63"/>
      <c r="J263" s="17" t="s">
        <v>11</v>
      </c>
      <c r="K263" s="18">
        <v>4303.67</v>
      </c>
      <c r="L263" s="18">
        <v>43955.69</v>
      </c>
      <c r="M263" s="18">
        <v>0</v>
      </c>
      <c r="N263" s="5"/>
    </row>
    <row r="264" spans="1:14" s="6" customFormat="1" ht="47.25" x14ac:dyDescent="0.25">
      <c r="A264" s="38"/>
      <c r="B264" s="39"/>
      <c r="C264" s="38"/>
      <c r="D264" s="16" t="s">
        <v>117</v>
      </c>
      <c r="E264" s="38"/>
      <c r="F264" s="38"/>
      <c r="G264" s="38"/>
      <c r="H264" s="38"/>
      <c r="I264" s="63"/>
      <c r="J264" s="17" t="s">
        <v>12</v>
      </c>
      <c r="K264" s="18">
        <v>4303.67</v>
      </c>
      <c r="L264" s="18">
        <v>43955.69</v>
      </c>
      <c r="M264" s="18">
        <v>0</v>
      </c>
      <c r="N264" s="5"/>
    </row>
    <row r="265" spans="1:14" s="6" customFormat="1" ht="15.75" x14ac:dyDescent="0.25">
      <c r="A265" s="38" t="s">
        <v>122</v>
      </c>
      <c r="B265" s="41" t="s">
        <v>309</v>
      </c>
      <c r="C265" s="38" t="s">
        <v>206</v>
      </c>
      <c r="D265" s="38" t="s">
        <v>151</v>
      </c>
      <c r="E265" s="38" t="s">
        <v>26</v>
      </c>
      <c r="F265" s="38" t="s">
        <v>29</v>
      </c>
      <c r="G265" s="38" t="s">
        <v>30</v>
      </c>
      <c r="H265" s="40">
        <f>I265+K265+L265+M265</f>
        <v>11200</v>
      </c>
      <c r="I265" s="40">
        <v>0</v>
      </c>
      <c r="J265" s="17" t="s">
        <v>10</v>
      </c>
      <c r="K265" s="18">
        <f>K266</f>
        <v>0</v>
      </c>
      <c r="L265" s="18">
        <f t="shared" ref="L265:M265" si="97">L266</f>
        <v>11200</v>
      </c>
      <c r="M265" s="18">
        <f t="shared" si="97"/>
        <v>0</v>
      </c>
      <c r="N265" s="5"/>
    </row>
    <row r="266" spans="1:14" s="6" customFormat="1" ht="47.25" customHeight="1" x14ac:dyDescent="0.25">
      <c r="A266" s="38"/>
      <c r="B266" s="41"/>
      <c r="C266" s="38"/>
      <c r="D266" s="38"/>
      <c r="E266" s="38"/>
      <c r="F266" s="38"/>
      <c r="G266" s="38"/>
      <c r="H266" s="38"/>
      <c r="I266" s="40"/>
      <c r="J266" s="17" t="s">
        <v>12</v>
      </c>
      <c r="K266" s="18">
        <v>0</v>
      </c>
      <c r="L266" s="18">
        <v>11200</v>
      </c>
      <c r="M266" s="18">
        <v>0</v>
      </c>
      <c r="N266" s="5"/>
    </row>
    <row r="267" spans="1:14" s="6" customFormat="1" ht="15.75" x14ac:dyDescent="0.25">
      <c r="A267" s="38"/>
      <c r="B267" s="41"/>
      <c r="C267" s="38"/>
      <c r="D267" s="38" t="s">
        <v>117</v>
      </c>
      <c r="E267" s="38"/>
      <c r="F267" s="38" t="s">
        <v>18</v>
      </c>
      <c r="G267" s="38" t="s">
        <v>19</v>
      </c>
      <c r="H267" s="40">
        <f>I267+K267+L267+M267</f>
        <v>122302.16</v>
      </c>
      <c r="I267" s="40">
        <v>18325.79</v>
      </c>
      <c r="J267" s="17" t="s">
        <v>10</v>
      </c>
      <c r="K267" s="18">
        <f>K268</f>
        <v>0</v>
      </c>
      <c r="L267" s="18">
        <f t="shared" ref="L267:M267" si="98">L268</f>
        <v>0</v>
      </c>
      <c r="M267" s="18">
        <f t="shared" si="98"/>
        <v>103976.37</v>
      </c>
      <c r="N267" s="5"/>
    </row>
    <row r="268" spans="1:14" s="6" customFormat="1" ht="33.75" customHeight="1" x14ac:dyDescent="0.25">
      <c r="A268" s="38"/>
      <c r="B268" s="41"/>
      <c r="C268" s="38"/>
      <c r="D268" s="38"/>
      <c r="E268" s="38"/>
      <c r="F268" s="38"/>
      <c r="G268" s="38"/>
      <c r="H268" s="38"/>
      <c r="I268" s="40"/>
      <c r="J268" s="17" t="s">
        <v>12</v>
      </c>
      <c r="K268" s="18">
        <v>0</v>
      </c>
      <c r="L268" s="18">
        <v>0</v>
      </c>
      <c r="M268" s="18">
        <v>103976.37</v>
      </c>
      <c r="N268" s="5"/>
    </row>
    <row r="269" spans="1:14" s="6" customFormat="1" ht="15.75" x14ac:dyDescent="0.25">
      <c r="A269" s="38" t="s">
        <v>123</v>
      </c>
      <c r="B269" s="41" t="s">
        <v>261</v>
      </c>
      <c r="C269" s="38" t="s">
        <v>121</v>
      </c>
      <c r="D269" s="38" t="s">
        <v>151</v>
      </c>
      <c r="E269" s="38" t="s">
        <v>26</v>
      </c>
      <c r="F269" s="38" t="s">
        <v>29</v>
      </c>
      <c r="G269" s="38" t="s">
        <v>30</v>
      </c>
      <c r="H269" s="40">
        <f>I269+K269+L269+M269</f>
        <v>845</v>
      </c>
      <c r="I269" s="40">
        <v>0</v>
      </c>
      <c r="J269" s="17" t="s">
        <v>10</v>
      </c>
      <c r="K269" s="18">
        <f>K270</f>
        <v>0</v>
      </c>
      <c r="L269" s="18">
        <f t="shared" ref="L269:M269" si="99">L270</f>
        <v>845</v>
      </c>
      <c r="M269" s="18">
        <f t="shared" si="99"/>
        <v>0</v>
      </c>
      <c r="N269" s="5"/>
    </row>
    <row r="270" spans="1:14" s="6" customFormat="1" ht="51" customHeight="1" x14ac:dyDescent="0.25">
      <c r="A270" s="38"/>
      <c r="B270" s="41"/>
      <c r="C270" s="38"/>
      <c r="D270" s="38"/>
      <c r="E270" s="38"/>
      <c r="F270" s="38"/>
      <c r="G270" s="38"/>
      <c r="H270" s="38"/>
      <c r="I270" s="40"/>
      <c r="J270" s="17" t="s">
        <v>12</v>
      </c>
      <c r="K270" s="18">
        <v>0</v>
      </c>
      <c r="L270" s="18">
        <v>845</v>
      </c>
      <c r="M270" s="18">
        <v>0</v>
      </c>
      <c r="N270" s="5"/>
    </row>
    <row r="271" spans="1:14" s="6" customFormat="1" ht="15.75" x14ac:dyDescent="0.25">
      <c r="A271" s="38"/>
      <c r="B271" s="41"/>
      <c r="C271" s="38"/>
      <c r="D271" s="38" t="s">
        <v>117</v>
      </c>
      <c r="E271" s="38"/>
      <c r="F271" s="38" t="s">
        <v>69</v>
      </c>
      <c r="G271" s="38">
        <v>2022</v>
      </c>
      <c r="H271" s="40">
        <f>I271+K271+L271+M271</f>
        <v>2877.95</v>
      </c>
      <c r="I271" s="40">
        <v>0</v>
      </c>
      <c r="J271" s="17" t="s">
        <v>10</v>
      </c>
      <c r="K271" s="18">
        <f>K272</f>
        <v>0</v>
      </c>
      <c r="L271" s="18">
        <f t="shared" ref="L271:M271" si="100">L272</f>
        <v>2877.95</v>
      </c>
      <c r="M271" s="18">
        <f t="shared" si="100"/>
        <v>0</v>
      </c>
      <c r="N271" s="5"/>
    </row>
    <row r="272" spans="1:14" s="6" customFormat="1" ht="30.75" customHeight="1" x14ac:dyDescent="0.25">
      <c r="A272" s="38"/>
      <c r="B272" s="41"/>
      <c r="C272" s="38"/>
      <c r="D272" s="38"/>
      <c r="E272" s="38"/>
      <c r="F272" s="38"/>
      <c r="G272" s="38"/>
      <c r="H272" s="38"/>
      <c r="I272" s="40"/>
      <c r="J272" s="17" t="s">
        <v>12</v>
      </c>
      <c r="K272" s="18">
        <v>0</v>
      </c>
      <c r="L272" s="18">
        <v>2877.95</v>
      </c>
      <c r="M272" s="18">
        <v>0</v>
      </c>
      <c r="N272" s="5"/>
    </row>
    <row r="273" spans="1:14" s="6" customFormat="1" ht="15.75" x14ac:dyDescent="0.25">
      <c r="A273" s="38" t="s">
        <v>124</v>
      </c>
      <c r="B273" s="39" t="s">
        <v>262</v>
      </c>
      <c r="C273" s="38" t="s">
        <v>207</v>
      </c>
      <c r="D273" s="38" t="s">
        <v>151</v>
      </c>
      <c r="E273" s="38" t="s">
        <v>26</v>
      </c>
      <c r="F273" s="38" t="s">
        <v>29</v>
      </c>
      <c r="G273" s="38">
        <v>2021</v>
      </c>
      <c r="H273" s="40">
        <f>I273+K273+L273+M273</f>
        <v>1574.4</v>
      </c>
      <c r="I273" s="40">
        <v>0</v>
      </c>
      <c r="J273" s="17" t="s">
        <v>10</v>
      </c>
      <c r="K273" s="18">
        <f>K274</f>
        <v>1574.4</v>
      </c>
      <c r="L273" s="18">
        <f t="shared" ref="L273:M273" si="101">L274</f>
        <v>0</v>
      </c>
      <c r="M273" s="18">
        <f t="shared" si="101"/>
        <v>0</v>
      </c>
      <c r="N273" s="5"/>
    </row>
    <row r="274" spans="1:14" s="6" customFormat="1" ht="48" customHeight="1" x14ac:dyDescent="0.25">
      <c r="A274" s="38"/>
      <c r="B274" s="39"/>
      <c r="C274" s="38"/>
      <c r="D274" s="38"/>
      <c r="E274" s="38"/>
      <c r="F274" s="38"/>
      <c r="G274" s="38"/>
      <c r="H274" s="38"/>
      <c r="I274" s="40"/>
      <c r="J274" s="17" t="s">
        <v>12</v>
      </c>
      <c r="K274" s="18">
        <v>1574.4</v>
      </c>
      <c r="L274" s="18">
        <v>0</v>
      </c>
      <c r="M274" s="18">
        <v>0</v>
      </c>
      <c r="N274" s="5"/>
    </row>
    <row r="275" spans="1:14" s="6" customFormat="1" ht="26.25" customHeight="1" x14ac:dyDescent="0.25">
      <c r="A275" s="38"/>
      <c r="B275" s="39"/>
      <c r="C275" s="38"/>
      <c r="D275" s="38" t="s">
        <v>117</v>
      </c>
      <c r="E275" s="38"/>
      <c r="F275" s="38" t="s">
        <v>69</v>
      </c>
      <c r="G275" s="38">
        <v>2021</v>
      </c>
      <c r="H275" s="40">
        <f>I275+K275+L275+M275</f>
        <v>7142.78</v>
      </c>
      <c r="I275" s="40">
        <v>0</v>
      </c>
      <c r="J275" s="17" t="s">
        <v>10</v>
      </c>
      <c r="K275" s="18">
        <f>K276</f>
        <v>7142.78</v>
      </c>
      <c r="L275" s="18">
        <f t="shared" ref="L275:M275" si="102">L276</f>
        <v>0</v>
      </c>
      <c r="M275" s="18">
        <f t="shared" si="102"/>
        <v>0</v>
      </c>
      <c r="N275" s="5"/>
    </row>
    <row r="276" spans="1:14" s="6" customFormat="1" ht="26.25" customHeight="1" x14ac:dyDescent="0.25">
      <c r="A276" s="38"/>
      <c r="B276" s="39"/>
      <c r="C276" s="38"/>
      <c r="D276" s="38"/>
      <c r="E276" s="38"/>
      <c r="F276" s="38"/>
      <c r="G276" s="38"/>
      <c r="H276" s="38"/>
      <c r="I276" s="40"/>
      <c r="J276" s="17" t="s">
        <v>12</v>
      </c>
      <c r="K276" s="18">
        <v>7142.78</v>
      </c>
      <c r="L276" s="18">
        <v>0</v>
      </c>
      <c r="M276" s="18">
        <v>0</v>
      </c>
      <c r="N276" s="5"/>
    </row>
    <row r="277" spans="1:14" s="6" customFormat="1" ht="15.75" x14ac:dyDescent="0.25">
      <c r="A277" s="38" t="s">
        <v>127</v>
      </c>
      <c r="B277" s="41" t="s">
        <v>263</v>
      </c>
      <c r="C277" s="38" t="s">
        <v>208</v>
      </c>
      <c r="D277" s="38" t="s">
        <v>151</v>
      </c>
      <c r="E277" s="38" t="s">
        <v>26</v>
      </c>
      <c r="F277" s="38" t="s">
        <v>29</v>
      </c>
      <c r="G277" s="38">
        <v>2021</v>
      </c>
      <c r="H277" s="40">
        <f t="shared" ref="H277" si="103">I277+K277+L277+M277</f>
        <v>1542.5</v>
      </c>
      <c r="I277" s="40">
        <v>0</v>
      </c>
      <c r="J277" s="17" t="s">
        <v>10</v>
      </c>
      <c r="K277" s="18">
        <f>K278</f>
        <v>1542.5</v>
      </c>
      <c r="L277" s="18">
        <f t="shared" ref="L277:M277" si="104">L278</f>
        <v>0</v>
      </c>
      <c r="M277" s="18">
        <f t="shared" si="104"/>
        <v>0</v>
      </c>
      <c r="N277" s="5"/>
    </row>
    <row r="278" spans="1:14" s="6" customFormat="1" ht="48" customHeight="1" x14ac:dyDescent="0.25">
      <c r="A278" s="38"/>
      <c r="B278" s="41"/>
      <c r="C278" s="38"/>
      <c r="D278" s="38"/>
      <c r="E278" s="38"/>
      <c r="F278" s="38"/>
      <c r="G278" s="38"/>
      <c r="H278" s="38"/>
      <c r="I278" s="40"/>
      <c r="J278" s="17" t="s">
        <v>12</v>
      </c>
      <c r="K278" s="18">
        <v>1542.5</v>
      </c>
      <c r="L278" s="18">
        <v>0</v>
      </c>
      <c r="M278" s="18">
        <v>0</v>
      </c>
      <c r="N278" s="5"/>
    </row>
    <row r="279" spans="1:14" s="6" customFormat="1" ht="26.25" customHeight="1" x14ac:dyDescent="0.25">
      <c r="A279" s="38"/>
      <c r="B279" s="41"/>
      <c r="C279" s="38"/>
      <c r="D279" s="38" t="s">
        <v>117</v>
      </c>
      <c r="E279" s="38"/>
      <c r="F279" s="38" t="s">
        <v>69</v>
      </c>
      <c r="G279" s="38">
        <v>2021</v>
      </c>
      <c r="H279" s="40">
        <f t="shared" ref="H279" si="105">I279+K279+L279+M279</f>
        <v>4839.78</v>
      </c>
      <c r="I279" s="40">
        <v>0</v>
      </c>
      <c r="J279" s="17" t="s">
        <v>10</v>
      </c>
      <c r="K279" s="18">
        <f>K280</f>
        <v>4839.78</v>
      </c>
      <c r="L279" s="18">
        <f t="shared" ref="L279:M279" si="106">L280</f>
        <v>0</v>
      </c>
      <c r="M279" s="18">
        <f t="shared" si="106"/>
        <v>0</v>
      </c>
      <c r="N279" s="5"/>
    </row>
    <row r="280" spans="1:14" s="6" customFormat="1" ht="19.5" customHeight="1" x14ac:dyDescent="0.25">
      <c r="A280" s="38"/>
      <c r="B280" s="41"/>
      <c r="C280" s="38"/>
      <c r="D280" s="38"/>
      <c r="E280" s="38"/>
      <c r="F280" s="38"/>
      <c r="G280" s="38"/>
      <c r="H280" s="38"/>
      <c r="I280" s="40"/>
      <c r="J280" s="17" t="s">
        <v>12</v>
      </c>
      <c r="K280" s="18">
        <v>4839.78</v>
      </c>
      <c r="L280" s="18">
        <v>0</v>
      </c>
      <c r="M280" s="18">
        <v>0</v>
      </c>
      <c r="N280" s="5"/>
    </row>
    <row r="281" spans="1:14" s="4" customFormat="1" ht="15.75" x14ac:dyDescent="0.25">
      <c r="A281" s="38" t="s">
        <v>129</v>
      </c>
      <c r="B281" s="41" t="s">
        <v>125</v>
      </c>
      <c r="C281" s="38" t="s">
        <v>126</v>
      </c>
      <c r="D281" s="16" t="s">
        <v>151</v>
      </c>
      <c r="E281" s="38" t="s">
        <v>26</v>
      </c>
      <c r="F281" s="38" t="s">
        <v>29</v>
      </c>
      <c r="G281" s="38">
        <v>2021</v>
      </c>
      <c r="H281" s="40">
        <f>I281+K281+L281+M281</f>
        <v>1500</v>
      </c>
      <c r="I281" s="40">
        <v>0</v>
      </c>
      <c r="J281" s="17" t="s">
        <v>10</v>
      </c>
      <c r="K281" s="18">
        <f>K282</f>
        <v>1500</v>
      </c>
      <c r="L281" s="18">
        <f t="shared" ref="L281:M281" si="107">L282</f>
        <v>0</v>
      </c>
      <c r="M281" s="18">
        <f t="shared" si="107"/>
        <v>0</v>
      </c>
      <c r="N281" s="5"/>
    </row>
    <row r="282" spans="1:14" s="4" customFormat="1" ht="60.75" customHeight="1" x14ac:dyDescent="0.25">
      <c r="A282" s="38"/>
      <c r="B282" s="41"/>
      <c r="C282" s="38"/>
      <c r="D282" s="16" t="s">
        <v>117</v>
      </c>
      <c r="E282" s="38"/>
      <c r="F282" s="38"/>
      <c r="G282" s="38"/>
      <c r="H282" s="38"/>
      <c r="I282" s="40"/>
      <c r="J282" s="17" t="s">
        <v>12</v>
      </c>
      <c r="K282" s="18">
        <v>1500</v>
      </c>
      <c r="L282" s="18">
        <v>0</v>
      </c>
      <c r="M282" s="18">
        <v>0</v>
      </c>
      <c r="N282" s="5"/>
    </row>
    <row r="283" spans="1:14" s="6" customFormat="1" ht="15.75" x14ac:dyDescent="0.25">
      <c r="A283" s="38" t="s">
        <v>131</v>
      </c>
      <c r="B283" s="41" t="s">
        <v>310</v>
      </c>
      <c r="C283" s="38" t="s">
        <v>128</v>
      </c>
      <c r="D283" s="16" t="s">
        <v>151</v>
      </c>
      <c r="E283" s="38" t="s">
        <v>26</v>
      </c>
      <c r="F283" s="38" t="s">
        <v>29</v>
      </c>
      <c r="G283" s="38">
        <v>2021</v>
      </c>
      <c r="H283" s="40">
        <f>I283+K283+L283+M283</f>
        <v>1438.16</v>
      </c>
      <c r="I283" s="40">
        <v>0</v>
      </c>
      <c r="J283" s="17" t="s">
        <v>10</v>
      </c>
      <c r="K283" s="18">
        <f>K284</f>
        <v>1438.16</v>
      </c>
      <c r="L283" s="18">
        <f t="shared" ref="L283:M283" si="108">L284</f>
        <v>0</v>
      </c>
      <c r="M283" s="18">
        <f t="shared" si="108"/>
        <v>0</v>
      </c>
      <c r="N283" s="5"/>
    </row>
    <row r="284" spans="1:14" s="6" customFormat="1" ht="64.5" customHeight="1" x14ac:dyDescent="0.25">
      <c r="A284" s="38"/>
      <c r="B284" s="41"/>
      <c r="C284" s="38"/>
      <c r="D284" s="16" t="s">
        <v>117</v>
      </c>
      <c r="E284" s="38"/>
      <c r="F284" s="38"/>
      <c r="G284" s="38"/>
      <c r="H284" s="38"/>
      <c r="I284" s="40"/>
      <c r="J284" s="17" t="s">
        <v>12</v>
      </c>
      <c r="K284" s="18">
        <v>1438.16</v>
      </c>
      <c r="L284" s="18">
        <v>0</v>
      </c>
      <c r="M284" s="18">
        <v>0</v>
      </c>
      <c r="N284" s="5"/>
    </row>
    <row r="285" spans="1:14" s="6" customFormat="1" ht="33.75" customHeight="1" x14ac:dyDescent="0.25">
      <c r="A285" s="38" t="s">
        <v>133</v>
      </c>
      <c r="B285" s="39" t="s">
        <v>264</v>
      </c>
      <c r="C285" s="38" t="s">
        <v>130</v>
      </c>
      <c r="D285" s="16" t="s">
        <v>151</v>
      </c>
      <c r="E285" s="38" t="s">
        <v>26</v>
      </c>
      <c r="F285" s="38" t="s">
        <v>29</v>
      </c>
      <c r="G285" s="38" t="s">
        <v>30</v>
      </c>
      <c r="H285" s="40">
        <f>I285+K285+L285+M285</f>
        <v>2316.6999999999998</v>
      </c>
      <c r="I285" s="40">
        <v>0</v>
      </c>
      <c r="J285" s="17" t="s">
        <v>10</v>
      </c>
      <c r="K285" s="18">
        <f>K286</f>
        <v>0</v>
      </c>
      <c r="L285" s="18">
        <f>L286</f>
        <v>2316.6999999999998</v>
      </c>
      <c r="M285" s="18">
        <f>M286</f>
        <v>0</v>
      </c>
      <c r="N285" s="5"/>
    </row>
    <row r="286" spans="1:14" s="6" customFormat="1" ht="61.5" customHeight="1" x14ac:dyDescent="0.25">
      <c r="A286" s="38"/>
      <c r="B286" s="39"/>
      <c r="C286" s="38"/>
      <c r="D286" s="16" t="s">
        <v>117</v>
      </c>
      <c r="E286" s="38"/>
      <c r="F286" s="38"/>
      <c r="G286" s="38"/>
      <c r="H286" s="38"/>
      <c r="I286" s="40"/>
      <c r="J286" s="17" t="s">
        <v>12</v>
      </c>
      <c r="K286" s="18">
        <v>0</v>
      </c>
      <c r="L286" s="18">
        <v>2316.6999999999998</v>
      </c>
      <c r="M286" s="18">
        <v>0</v>
      </c>
      <c r="N286" s="5"/>
    </row>
    <row r="287" spans="1:14" s="6" customFormat="1" ht="15.75" x14ac:dyDescent="0.25">
      <c r="A287" s="38" t="s">
        <v>134</v>
      </c>
      <c r="B287" s="39" t="s">
        <v>286</v>
      </c>
      <c r="C287" s="38" t="s">
        <v>132</v>
      </c>
      <c r="D287" s="16" t="s">
        <v>151</v>
      </c>
      <c r="E287" s="38" t="s">
        <v>26</v>
      </c>
      <c r="F287" s="38" t="s">
        <v>29</v>
      </c>
      <c r="G287" s="38" t="s">
        <v>30</v>
      </c>
      <c r="H287" s="40">
        <f>I287+K287+L287+M287</f>
        <v>2451.81</v>
      </c>
      <c r="I287" s="40">
        <v>0</v>
      </c>
      <c r="J287" s="17" t="s">
        <v>10</v>
      </c>
      <c r="K287" s="18">
        <f>K288</f>
        <v>0</v>
      </c>
      <c r="L287" s="18">
        <f>L288</f>
        <v>2451.81</v>
      </c>
      <c r="M287" s="18">
        <f>M288</f>
        <v>0</v>
      </c>
      <c r="N287" s="5"/>
    </row>
    <row r="288" spans="1:14" s="6" customFormat="1" ht="78" customHeight="1" x14ac:dyDescent="0.25">
      <c r="A288" s="38"/>
      <c r="B288" s="39"/>
      <c r="C288" s="38"/>
      <c r="D288" s="16" t="s">
        <v>117</v>
      </c>
      <c r="E288" s="38"/>
      <c r="F288" s="38"/>
      <c r="G288" s="38"/>
      <c r="H288" s="38"/>
      <c r="I288" s="40"/>
      <c r="J288" s="17" t="s">
        <v>12</v>
      </c>
      <c r="K288" s="18">
        <v>0</v>
      </c>
      <c r="L288" s="18">
        <v>2451.81</v>
      </c>
      <c r="M288" s="18">
        <v>0</v>
      </c>
      <c r="N288" s="5"/>
    </row>
    <row r="289" spans="1:14" s="6" customFormat="1" ht="15.75" x14ac:dyDescent="0.25">
      <c r="A289" s="38" t="s">
        <v>135</v>
      </c>
      <c r="B289" s="39" t="s">
        <v>287</v>
      </c>
      <c r="C289" s="38" t="s">
        <v>209</v>
      </c>
      <c r="D289" s="38" t="s">
        <v>151</v>
      </c>
      <c r="E289" s="38" t="s">
        <v>16</v>
      </c>
      <c r="F289" s="38" t="s">
        <v>29</v>
      </c>
      <c r="G289" s="38" t="s">
        <v>30</v>
      </c>
      <c r="H289" s="40">
        <f>I289+K289+L289+M289</f>
        <v>4133.58</v>
      </c>
      <c r="I289" s="40">
        <v>0</v>
      </c>
      <c r="J289" s="17" t="s">
        <v>10</v>
      </c>
      <c r="K289" s="18">
        <f>K290</f>
        <v>843.36</v>
      </c>
      <c r="L289" s="18">
        <f t="shared" ref="L289:M289" si="109">L290</f>
        <v>3290.22</v>
      </c>
      <c r="M289" s="18">
        <f t="shared" si="109"/>
        <v>0</v>
      </c>
      <c r="N289" s="5"/>
    </row>
    <row r="290" spans="1:14" s="6" customFormat="1" x14ac:dyDescent="0.25">
      <c r="A290" s="38"/>
      <c r="B290" s="39"/>
      <c r="C290" s="38"/>
      <c r="D290" s="38"/>
      <c r="E290" s="38"/>
      <c r="F290" s="38"/>
      <c r="G290" s="38"/>
      <c r="H290" s="38"/>
      <c r="I290" s="40"/>
      <c r="J290" s="41" t="s">
        <v>12</v>
      </c>
      <c r="K290" s="42">
        <v>843.36</v>
      </c>
      <c r="L290" s="42">
        <v>3290.22</v>
      </c>
      <c r="M290" s="42">
        <v>0</v>
      </c>
      <c r="N290" s="5"/>
    </row>
    <row r="291" spans="1:14" s="6" customFormat="1" ht="51" customHeight="1" x14ac:dyDescent="0.25">
      <c r="A291" s="38"/>
      <c r="B291" s="39"/>
      <c r="C291" s="38"/>
      <c r="D291" s="16" t="s">
        <v>20</v>
      </c>
      <c r="E291" s="38"/>
      <c r="F291" s="38"/>
      <c r="G291" s="38"/>
      <c r="H291" s="38"/>
      <c r="I291" s="40"/>
      <c r="J291" s="41"/>
      <c r="K291" s="42"/>
      <c r="L291" s="42"/>
      <c r="M291" s="42"/>
      <c r="N291" s="5"/>
    </row>
    <row r="292" spans="1:14" s="6" customFormat="1" ht="15.75" customHeight="1" x14ac:dyDescent="0.25">
      <c r="A292" s="38" t="s">
        <v>136</v>
      </c>
      <c r="B292" s="39" t="s">
        <v>288</v>
      </c>
      <c r="C292" s="38" t="s">
        <v>209</v>
      </c>
      <c r="D292" s="38" t="s">
        <v>151</v>
      </c>
      <c r="E292" s="38" t="s">
        <v>16</v>
      </c>
      <c r="F292" s="38" t="s">
        <v>29</v>
      </c>
      <c r="G292" s="38">
        <v>2022</v>
      </c>
      <c r="H292" s="40">
        <f>I292+K292+L292+M292</f>
        <v>4469.2299999999996</v>
      </c>
      <c r="I292" s="40">
        <v>0</v>
      </c>
      <c r="J292" s="41" t="s">
        <v>10</v>
      </c>
      <c r="K292" s="42">
        <f>K294</f>
        <v>0</v>
      </c>
      <c r="L292" s="42">
        <f>L294</f>
        <v>4469.2299999999996</v>
      </c>
      <c r="M292" s="42">
        <f>M294</f>
        <v>0</v>
      </c>
      <c r="N292" s="43"/>
    </row>
    <row r="293" spans="1:14" s="6" customFormat="1" ht="15" customHeight="1" x14ac:dyDescent="0.25">
      <c r="A293" s="38"/>
      <c r="B293" s="39"/>
      <c r="C293" s="38"/>
      <c r="D293" s="38"/>
      <c r="E293" s="38"/>
      <c r="F293" s="38"/>
      <c r="G293" s="38"/>
      <c r="H293" s="38"/>
      <c r="I293" s="40"/>
      <c r="J293" s="41"/>
      <c r="K293" s="42"/>
      <c r="L293" s="42"/>
      <c r="M293" s="42"/>
      <c r="N293" s="43"/>
    </row>
    <row r="294" spans="1:14" s="6" customFormat="1" ht="16.5" customHeight="1" x14ac:dyDescent="0.25">
      <c r="A294" s="38"/>
      <c r="B294" s="39"/>
      <c r="C294" s="38"/>
      <c r="D294" s="38" t="s">
        <v>20</v>
      </c>
      <c r="E294" s="38"/>
      <c r="F294" s="38"/>
      <c r="G294" s="38"/>
      <c r="H294" s="38"/>
      <c r="I294" s="40"/>
      <c r="J294" s="41" t="s">
        <v>12</v>
      </c>
      <c r="K294" s="42">
        <v>0</v>
      </c>
      <c r="L294" s="42">
        <v>4469.2299999999996</v>
      </c>
      <c r="M294" s="42">
        <v>0</v>
      </c>
      <c r="N294" s="43"/>
    </row>
    <row r="295" spans="1:14" s="6" customFormat="1" ht="41.25" customHeight="1" x14ac:dyDescent="0.25">
      <c r="A295" s="38"/>
      <c r="B295" s="39"/>
      <c r="C295" s="38"/>
      <c r="D295" s="38"/>
      <c r="E295" s="38"/>
      <c r="F295" s="38"/>
      <c r="G295" s="38"/>
      <c r="H295" s="38"/>
      <c r="I295" s="40"/>
      <c r="J295" s="41"/>
      <c r="K295" s="42"/>
      <c r="L295" s="42"/>
      <c r="M295" s="42"/>
      <c r="N295" s="43"/>
    </row>
    <row r="296" spans="1:14" s="6" customFormat="1" ht="15.75" customHeight="1" x14ac:dyDescent="0.25">
      <c r="A296" s="38" t="s">
        <v>138</v>
      </c>
      <c r="B296" s="39" t="s">
        <v>311</v>
      </c>
      <c r="C296" s="38" t="s">
        <v>210</v>
      </c>
      <c r="D296" s="38" t="s">
        <v>151</v>
      </c>
      <c r="E296" s="38" t="s">
        <v>16</v>
      </c>
      <c r="F296" s="38" t="s">
        <v>29</v>
      </c>
      <c r="G296" s="38" t="s">
        <v>24</v>
      </c>
      <c r="H296" s="40">
        <f>I296+K296+L296+M296</f>
        <v>7237.9400000000005</v>
      </c>
      <c r="I296" s="40">
        <v>3978.94</v>
      </c>
      <c r="J296" s="41" t="s">
        <v>10</v>
      </c>
      <c r="K296" s="42">
        <f>K298</f>
        <v>3259</v>
      </c>
      <c r="L296" s="42">
        <f t="shared" ref="L296:M296" si="110">L298</f>
        <v>0</v>
      </c>
      <c r="M296" s="42">
        <f t="shared" si="110"/>
        <v>0</v>
      </c>
      <c r="N296" s="43"/>
    </row>
    <row r="297" spans="1:14" s="6" customFormat="1" ht="15" customHeight="1" x14ac:dyDescent="0.25">
      <c r="A297" s="38"/>
      <c r="B297" s="39"/>
      <c r="C297" s="38"/>
      <c r="D297" s="38"/>
      <c r="E297" s="38"/>
      <c r="F297" s="38"/>
      <c r="G297" s="38"/>
      <c r="H297" s="38"/>
      <c r="I297" s="40"/>
      <c r="J297" s="41"/>
      <c r="K297" s="42"/>
      <c r="L297" s="42"/>
      <c r="M297" s="42"/>
      <c r="N297" s="43"/>
    </row>
    <row r="298" spans="1:14" s="6" customFormat="1" ht="43.5" customHeight="1" x14ac:dyDescent="0.25">
      <c r="A298" s="38"/>
      <c r="B298" s="39"/>
      <c r="C298" s="38"/>
      <c r="D298" s="16" t="s">
        <v>20</v>
      </c>
      <c r="E298" s="38"/>
      <c r="F298" s="38"/>
      <c r="G298" s="38"/>
      <c r="H298" s="38"/>
      <c r="I298" s="40"/>
      <c r="J298" s="17" t="s">
        <v>12</v>
      </c>
      <c r="K298" s="18">
        <v>3259</v>
      </c>
      <c r="L298" s="18">
        <v>0</v>
      </c>
      <c r="M298" s="18">
        <v>0</v>
      </c>
      <c r="N298" s="5"/>
    </row>
    <row r="299" spans="1:14" s="6" customFormat="1" ht="15.75" customHeight="1" x14ac:dyDescent="0.25">
      <c r="A299" s="38" t="s">
        <v>139</v>
      </c>
      <c r="B299" s="39" t="s">
        <v>265</v>
      </c>
      <c r="C299" s="38" t="s">
        <v>211</v>
      </c>
      <c r="D299" s="38" t="s">
        <v>151</v>
      </c>
      <c r="E299" s="38" t="s">
        <v>16</v>
      </c>
      <c r="F299" s="38" t="s">
        <v>29</v>
      </c>
      <c r="G299" s="38" t="s">
        <v>24</v>
      </c>
      <c r="H299" s="40">
        <f>I299+K299+L299+M299</f>
        <v>5600.39</v>
      </c>
      <c r="I299" s="40">
        <v>0</v>
      </c>
      <c r="J299" s="41" t="s">
        <v>10</v>
      </c>
      <c r="K299" s="42">
        <f>K301</f>
        <v>5600.39</v>
      </c>
      <c r="L299" s="42">
        <f t="shared" ref="L299:M299" si="111">L301</f>
        <v>0</v>
      </c>
      <c r="M299" s="42">
        <f t="shared" si="111"/>
        <v>0</v>
      </c>
      <c r="N299" s="43"/>
    </row>
    <row r="300" spans="1:14" s="6" customFormat="1" ht="15" customHeight="1" x14ac:dyDescent="0.25">
      <c r="A300" s="38"/>
      <c r="B300" s="39"/>
      <c r="C300" s="38"/>
      <c r="D300" s="38"/>
      <c r="E300" s="38"/>
      <c r="F300" s="38"/>
      <c r="G300" s="38"/>
      <c r="H300" s="38"/>
      <c r="I300" s="40"/>
      <c r="J300" s="41"/>
      <c r="K300" s="42"/>
      <c r="L300" s="42"/>
      <c r="M300" s="42"/>
      <c r="N300" s="43"/>
    </row>
    <row r="301" spans="1:14" s="6" customFormat="1" ht="34.5" customHeight="1" x14ac:dyDescent="0.25">
      <c r="A301" s="38"/>
      <c r="B301" s="39"/>
      <c r="C301" s="38"/>
      <c r="D301" s="16" t="s">
        <v>20</v>
      </c>
      <c r="E301" s="38"/>
      <c r="F301" s="38"/>
      <c r="G301" s="38"/>
      <c r="H301" s="38"/>
      <c r="I301" s="40"/>
      <c r="J301" s="17" t="s">
        <v>12</v>
      </c>
      <c r="K301" s="18">
        <v>5600.39</v>
      </c>
      <c r="L301" s="18">
        <v>0</v>
      </c>
      <c r="M301" s="18">
        <v>0</v>
      </c>
      <c r="N301" s="5"/>
    </row>
    <row r="302" spans="1:14" s="6" customFormat="1" ht="15.75" customHeight="1" x14ac:dyDescent="0.25">
      <c r="A302" s="38" t="s">
        <v>142</v>
      </c>
      <c r="B302" s="39" t="s">
        <v>289</v>
      </c>
      <c r="C302" s="38"/>
      <c r="D302" s="38" t="s">
        <v>151</v>
      </c>
      <c r="E302" s="38" t="s">
        <v>16</v>
      </c>
      <c r="F302" s="38" t="s">
        <v>29</v>
      </c>
      <c r="G302" s="38">
        <v>2022</v>
      </c>
      <c r="H302" s="40">
        <f>I302+K302+L302+M302</f>
        <v>1063.3499999999999</v>
      </c>
      <c r="I302" s="40">
        <v>0</v>
      </c>
      <c r="J302" s="41" t="s">
        <v>10</v>
      </c>
      <c r="K302" s="42">
        <f>K304</f>
        <v>0</v>
      </c>
      <c r="L302" s="42">
        <f t="shared" ref="L302:M302" si="112">L304</f>
        <v>1063.3499999999999</v>
      </c>
      <c r="M302" s="42">
        <f t="shared" si="112"/>
        <v>0</v>
      </c>
      <c r="N302" s="43"/>
    </row>
    <row r="303" spans="1:14" s="6" customFormat="1" ht="15" customHeight="1" x14ac:dyDescent="0.25">
      <c r="A303" s="38"/>
      <c r="B303" s="39"/>
      <c r="C303" s="38"/>
      <c r="D303" s="38"/>
      <c r="E303" s="38"/>
      <c r="F303" s="38"/>
      <c r="G303" s="38"/>
      <c r="H303" s="38"/>
      <c r="I303" s="40"/>
      <c r="J303" s="41"/>
      <c r="K303" s="42"/>
      <c r="L303" s="42"/>
      <c r="M303" s="42"/>
      <c r="N303" s="43"/>
    </row>
    <row r="304" spans="1:14" s="6" customFormat="1" ht="50.25" customHeight="1" x14ac:dyDescent="0.25">
      <c r="A304" s="38"/>
      <c r="B304" s="39"/>
      <c r="C304" s="38"/>
      <c r="D304" s="25"/>
      <c r="E304" s="38"/>
      <c r="F304" s="38"/>
      <c r="G304" s="38"/>
      <c r="H304" s="38"/>
      <c r="I304" s="40"/>
      <c r="J304" s="26" t="s">
        <v>12</v>
      </c>
      <c r="K304" s="27">
        <v>0</v>
      </c>
      <c r="L304" s="27">
        <v>1063.3499999999999</v>
      </c>
      <c r="M304" s="27">
        <v>0</v>
      </c>
      <c r="N304" s="5"/>
    </row>
    <row r="305" spans="1:14" s="6" customFormat="1" ht="15.75" customHeight="1" x14ac:dyDescent="0.25">
      <c r="A305" s="38" t="s">
        <v>223</v>
      </c>
      <c r="B305" s="39" t="s">
        <v>290</v>
      </c>
      <c r="C305" s="38"/>
      <c r="D305" s="38" t="s">
        <v>151</v>
      </c>
      <c r="E305" s="38" t="s">
        <v>16</v>
      </c>
      <c r="F305" s="38" t="s">
        <v>29</v>
      </c>
      <c r="G305" s="38">
        <v>2022</v>
      </c>
      <c r="H305" s="40">
        <f>I305+K305+L305+M305</f>
        <v>1222.22</v>
      </c>
      <c r="I305" s="40">
        <v>0</v>
      </c>
      <c r="J305" s="41" t="s">
        <v>10</v>
      </c>
      <c r="K305" s="42">
        <f>K307</f>
        <v>0</v>
      </c>
      <c r="L305" s="42">
        <f t="shared" ref="L305:M305" si="113">L307</f>
        <v>1222.22</v>
      </c>
      <c r="M305" s="42">
        <f t="shared" si="113"/>
        <v>0</v>
      </c>
      <c r="N305" s="43"/>
    </row>
    <row r="306" spans="1:14" s="6" customFormat="1" ht="15" customHeight="1" x14ac:dyDescent="0.25">
      <c r="A306" s="38"/>
      <c r="B306" s="39"/>
      <c r="C306" s="38"/>
      <c r="D306" s="38"/>
      <c r="E306" s="38"/>
      <c r="F306" s="38"/>
      <c r="G306" s="38"/>
      <c r="H306" s="38"/>
      <c r="I306" s="40"/>
      <c r="J306" s="41"/>
      <c r="K306" s="42"/>
      <c r="L306" s="42"/>
      <c r="M306" s="42"/>
      <c r="N306" s="43"/>
    </row>
    <row r="307" spans="1:14" s="6" customFormat="1" ht="53.25" customHeight="1" x14ac:dyDescent="0.25">
      <c r="A307" s="38"/>
      <c r="B307" s="39"/>
      <c r="C307" s="38"/>
      <c r="D307" s="28"/>
      <c r="E307" s="38"/>
      <c r="F307" s="38"/>
      <c r="G307" s="38"/>
      <c r="H307" s="38"/>
      <c r="I307" s="40"/>
      <c r="J307" s="29" t="s">
        <v>12</v>
      </c>
      <c r="K307" s="30">
        <v>0</v>
      </c>
      <c r="L307" s="30">
        <v>1222.22</v>
      </c>
      <c r="M307" s="30">
        <v>0</v>
      </c>
      <c r="N307" s="5"/>
    </row>
    <row r="308" spans="1:14" s="6" customFormat="1" ht="15.75" customHeight="1" x14ac:dyDescent="0.25">
      <c r="A308" s="38" t="s">
        <v>224</v>
      </c>
      <c r="B308" s="39" t="s">
        <v>291</v>
      </c>
      <c r="C308" s="38"/>
      <c r="D308" s="38" t="s">
        <v>151</v>
      </c>
      <c r="E308" s="38" t="s">
        <v>16</v>
      </c>
      <c r="F308" s="38" t="s">
        <v>29</v>
      </c>
      <c r="G308" s="38">
        <v>2022</v>
      </c>
      <c r="H308" s="40">
        <f>I308+K308+L308+M308</f>
        <v>1232.67</v>
      </c>
      <c r="I308" s="40">
        <v>0</v>
      </c>
      <c r="J308" s="41" t="s">
        <v>10</v>
      </c>
      <c r="K308" s="42">
        <f>K310</f>
        <v>0</v>
      </c>
      <c r="L308" s="42">
        <f t="shared" ref="L308:M308" si="114">L310</f>
        <v>1232.67</v>
      </c>
      <c r="M308" s="42">
        <f t="shared" si="114"/>
        <v>0</v>
      </c>
      <c r="N308" s="43"/>
    </row>
    <row r="309" spans="1:14" s="6" customFormat="1" ht="15" customHeight="1" x14ac:dyDescent="0.25">
      <c r="A309" s="38"/>
      <c r="B309" s="39"/>
      <c r="C309" s="38"/>
      <c r="D309" s="38"/>
      <c r="E309" s="38"/>
      <c r="F309" s="38"/>
      <c r="G309" s="38"/>
      <c r="H309" s="38"/>
      <c r="I309" s="40"/>
      <c r="J309" s="41"/>
      <c r="K309" s="42"/>
      <c r="L309" s="42"/>
      <c r="M309" s="42"/>
      <c r="N309" s="43"/>
    </row>
    <row r="310" spans="1:14" s="6" customFormat="1" ht="42.75" customHeight="1" x14ac:dyDescent="0.25">
      <c r="A310" s="38"/>
      <c r="B310" s="39"/>
      <c r="C310" s="38"/>
      <c r="D310" s="28"/>
      <c r="E310" s="38"/>
      <c r="F310" s="38"/>
      <c r="G310" s="38"/>
      <c r="H310" s="38"/>
      <c r="I310" s="40"/>
      <c r="J310" s="29" t="s">
        <v>12</v>
      </c>
      <c r="K310" s="30">
        <v>0</v>
      </c>
      <c r="L310" s="30">
        <v>1232.67</v>
      </c>
      <c r="M310" s="30">
        <v>0</v>
      </c>
      <c r="N310" s="5"/>
    </row>
    <row r="311" spans="1:14" s="6" customFormat="1" ht="15.75" customHeight="1" x14ac:dyDescent="0.25">
      <c r="A311" s="38" t="s">
        <v>225</v>
      </c>
      <c r="B311" s="39" t="s">
        <v>292</v>
      </c>
      <c r="C311" s="38"/>
      <c r="D311" s="38" t="s">
        <v>151</v>
      </c>
      <c r="E311" s="38" t="s">
        <v>16</v>
      </c>
      <c r="F311" s="38" t="s">
        <v>29</v>
      </c>
      <c r="G311" s="38">
        <v>2022</v>
      </c>
      <c r="H311" s="40">
        <f>I311+K311+L311+M311</f>
        <v>1527.29</v>
      </c>
      <c r="I311" s="40">
        <v>0</v>
      </c>
      <c r="J311" s="41" t="s">
        <v>10</v>
      </c>
      <c r="K311" s="42">
        <f>K313</f>
        <v>0</v>
      </c>
      <c r="L311" s="42">
        <f t="shared" ref="L311:M311" si="115">L313</f>
        <v>1527.29</v>
      </c>
      <c r="M311" s="42">
        <f t="shared" si="115"/>
        <v>0</v>
      </c>
      <c r="N311" s="43"/>
    </row>
    <row r="312" spans="1:14" s="6" customFormat="1" ht="15" customHeight="1" x14ac:dyDescent="0.25">
      <c r="A312" s="38"/>
      <c r="B312" s="39"/>
      <c r="C312" s="38"/>
      <c r="D312" s="38"/>
      <c r="E312" s="38"/>
      <c r="F312" s="38"/>
      <c r="G312" s="38"/>
      <c r="H312" s="38"/>
      <c r="I312" s="40"/>
      <c r="J312" s="41"/>
      <c r="K312" s="42"/>
      <c r="L312" s="42"/>
      <c r="M312" s="42"/>
      <c r="N312" s="43"/>
    </row>
    <row r="313" spans="1:14" s="6" customFormat="1" ht="40.5" customHeight="1" x14ac:dyDescent="0.25">
      <c r="A313" s="38"/>
      <c r="B313" s="39"/>
      <c r="C313" s="38"/>
      <c r="D313" s="28"/>
      <c r="E313" s="38"/>
      <c r="F313" s="38"/>
      <c r="G313" s="38"/>
      <c r="H313" s="38"/>
      <c r="I313" s="40"/>
      <c r="J313" s="29" t="s">
        <v>12</v>
      </c>
      <c r="K313" s="30">
        <v>0</v>
      </c>
      <c r="L313" s="30">
        <v>1527.29</v>
      </c>
      <c r="M313" s="30">
        <v>0</v>
      </c>
      <c r="N313" s="5"/>
    </row>
    <row r="314" spans="1:14" s="6" customFormat="1" ht="15.75" customHeight="1" x14ac:dyDescent="0.25">
      <c r="A314" s="38" t="s">
        <v>226</v>
      </c>
      <c r="B314" s="39" t="s">
        <v>312</v>
      </c>
      <c r="C314" s="38"/>
      <c r="D314" s="38" t="s">
        <v>151</v>
      </c>
      <c r="E314" s="38" t="s">
        <v>16</v>
      </c>
      <c r="F314" s="38" t="s">
        <v>29</v>
      </c>
      <c r="G314" s="38">
        <v>2022</v>
      </c>
      <c r="H314" s="40">
        <f>I314+K314+L314+M314</f>
        <v>1582.35</v>
      </c>
      <c r="I314" s="40">
        <v>0</v>
      </c>
      <c r="J314" s="41" t="s">
        <v>10</v>
      </c>
      <c r="K314" s="42">
        <f>K316</f>
        <v>0</v>
      </c>
      <c r="L314" s="42">
        <f t="shared" ref="L314:M314" si="116">L316</f>
        <v>1582.35</v>
      </c>
      <c r="M314" s="42">
        <f t="shared" si="116"/>
        <v>0</v>
      </c>
      <c r="N314" s="43"/>
    </row>
    <row r="315" spans="1:14" s="6" customFormat="1" ht="15" customHeight="1" x14ac:dyDescent="0.25">
      <c r="A315" s="38"/>
      <c r="B315" s="39"/>
      <c r="C315" s="38"/>
      <c r="D315" s="38"/>
      <c r="E315" s="38"/>
      <c r="F315" s="38"/>
      <c r="G315" s="38"/>
      <c r="H315" s="38"/>
      <c r="I315" s="40"/>
      <c r="J315" s="41"/>
      <c r="K315" s="42"/>
      <c r="L315" s="42"/>
      <c r="M315" s="42"/>
      <c r="N315" s="43"/>
    </row>
    <row r="316" spans="1:14" s="6" customFormat="1" ht="40.5" customHeight="1" x14ac:dyDescent="0.25">
      <c r="A316" s="38"/>
      <c r="B316" s="39"/>
      <c r="C316" s="38"/>
      <c r="D316" s="28"/>
      <c r="E316" s="38"/>
      <c r="F316" s="38"/>
      <c r="G316" s="38"/>
      <c r="H316" s="38"/>
      <c r="I316" s="40"/>
      <c r="J316" s="29" t="s">
        <v>12</v>
      </c>
      <c r="K316" s="30">
        <v>0</v>
      </c>
      <c r="L316" s="30">
        <v>1582.35</v>
      </c>
      <c r="M316" s="30">
        <v>0</v>
      </c>
      <c r="N316" s="5"/>
    </row>
    <row r="317" spans="1:14" s="6" customFormat="1" ht="15.75" customHeight="1" x14ac:dyDescent="0.25">
      <c r="A317" s="38" t="s">
        <v>227</v>
      </c>
      <c r="B317" s="39" t="s">
        <v>293</v>
      </c>
      <c r="C317" s="38"/>
      <c r="D317" s="38" t="s">
        <v>151</v>
      </c>
      <c r="E317" s="38" t="s">
        <v>16</v>
      </c>
      <c r="F317" s="38" t="s">
        <v>29</v>
      </c>
      <c r="G317" s="38">
        <v>2022</v>
      </c>
      <c r="H317" s="40">
        <f>I317+K317+L317+M317</f>
        <v>1100.8499999999999</v>
      </c>
      <c r="I317" s="40">
        <v>0</v>
      </c>
      <c r="J317" s="41" t="s">
        <v>10</v>
      </c>
      <c r="K317" s="42">
        <f>K319</f>
        <v>0</v>
      </c>
      <c r="L317" s="42">
        <f t="shared" ref="L317:M317" si="117">L319</f>
        <v>1100.8499999999999</v>
      </c>
      <c r="M317" s="42">
        <f t="shared" si="117"/>
        <v>0</v>
      </c>
      <c r="N317" s="43"/>
    </row>
    <row r="318" spans="1:14" s="6" customFormat="1" ht="15" customHeight="1" x14ac:dyDescent="0.25">
      <c r="A318" s="38"/>
      <c r="B318" s="39"/>
      <c r="C318" s="38"/>
      <c r="D318" s="38"/>
      <c r="E318" s="38"/>
      <c r="F318" s="38"/>
      <c r="G318" s="38"/>
      <c r="H318" s="38"/>
      <c r="I318" s="40"/>
      <c r="J318" s="41"/>
      <c r="K318" s="42"/>
      <c r="L318" s="42"/>
      <c r="M318" s="42"/>
      <c r="N318" s="43"/>
    </row>
    <row r="319" spans="1:14" s="6" customFormat="1" ht="39.75" customHeight="1" x14ac:dyDescent="0.25">
      <c r="A319" s="38"/>
      <c r="B319" s="39"/>
      <c r="C319" s="38"/>
      <c r="D319" s="28"/>
      <c r="E319" s="38"/>
      <c r="F319" s="38"/>
      <c r="G319" s="38"/>
      <c r="H319" s="38"/>
      <c r="I319" s="40"/>
      <c r="J319" s="29" t="s">
        <v>12</v>
      </c>
      <c r="K319" s="30">
        <v>0</v>
      </c>
      <c r="L319" s="30">
        <v>1100.8499999999999</v>
      </c>
      <c r="M319" s="30">
        <v>0</v>
      </c>
      <c r="N319" s="5"/>
    </row>
    <row r="320" spans="1:14" s="6" customFormat="1" ht="15.75" customHeight="1" x14ac:dyDescent="0.25">
      <c r="A320" s="38" t="s">
        <v>228</v>
      </c>
      <c r="B320" s="39" t="s">
        <v>294</v>
      </c>
      <c r="C320" s="38"/>
      <c r="D320" s="38" t="s">
        <v>151</v>
      </c>
      <c r="E320" s="38" t="s">
        <v>16</v>
      </c>
      <c r="F320" s="38" t="s">
        <v>29</v>
      </c>
      <c r="G320" s="38">
        <v>2022</v>
      </c>
      <c r="H320" s="40">
        <f>I320+K320+L320+M320</f>
        <v>955.68</v>
      </c>
      <c r="I320" s="40">
        <v>0</v>
      </c>
      <c r="J320" s="41" t="s">
        <v>10</v>
      </c>
      <c r="K320" s="42">
        <f>K322</f>
        <v>0</v>
      </c>
      <c r="L320" s="42">
        <f t="shared" ref="L320:M320" si="118">L322</f>
        <v>955.68</v>
      </c>
      <c r="M320" s="42">
        <f t="shared" si="118"/>
        <v>0</v>
      </c>
      <c r="N320" s="43"/>
    </row>
    <row r="321" spans="1:14" s="6" customFormat="1" ht="15" customHeight="1" x14ac:dyDescent="0.25">
      <c r="A321" s="38"/>
      <c r="B321" s="39"/>
      <c r="C321" s="38"/>
      <c r="D321" s="38"/>
      <c r="E321" s="38"/>
      <c r="F321" s="38"/>
      <c r="G321" s="38"/>
      <c r="H321" s="38"/>
      <c r="I321" s="40"/>
      <c r="J321" s="41"/>
      <c r="K321" s="42"/>
      <c r="L321" s="42"/>
      <c r="M321" s="42"/>
      <c r="N321" s="43"/>
    </row>
    <row r="322" spans="1:14" s="6" customFormat="1" ht="41.25" customHeight="1" x14ac:dyDescent="0.25">
      <c r="A322" s="38"/>
      <c r="B322" s="39"/>
      <c r="C322" s="38"/>
      <c r="D322" s="28"/>
      <c r="E322" s="38"/>
      <c r="F322" s="38"/>
      <c r="G322" s="38"/>
      <c r="H322" s="38"/>
      <c r="I322" s="40"/>
      <c r="J322" s="29" t="s">
        <v>12</v>
      </c>
      <c r="K322" s="30">
        <v>0</v>
      </c>
      <c r="L322" s="30">
        <v>955.68</v>
      </c>
      <c r="M322" s="30">
        <v>0</v>
      </c>
      <c r="N322" s="5"/>
    </row>
    <row r="323" spans="1:14" s="6" customFormat="1" ht="15.75" customHeight="1" x14ac:dyDescent="0.25">
      <c r="A323" s="38" t="s">
        <v>229</v>
      </c>
      <c r="B323" s="39" t="s">
        <v>295</v>
      </c>
      <c r="C323" s="38"/>
      <c r="D323" s="38" t="s">
        <v>151</v>
      </c>
      <c r="E323" s="38" t="s">
        <v>16</v>
      </c>
      <c r="F323" s="38" t="s">
        <v>29</v>
      </c>
      <c r="G323" s="38">
        <v>2022</v>
      </c>
      <c r="H323" s="40">
        <f>I323+K323+L323+M323</f>
        <v>1113.3499999999999</v>
      </c>
      <c r="I323" s="40">
        <v>0</v>
      </c>
      <c r="J323" s="41" t="s">
        <v>10</v>
      </c>
      <c r="K323" s="42">
        <f>K325</f>
        <v>0</v>
      </c>
      <c r="L323" s="42">
        <f t="shared" ref="L323:M323" si="119">L325</f>
        <v>1113.3499999999999</v>
      </c>
      <c r="M323" s="42">
        <f t="shared" si="119"/>
        <v>0</v>
      </c>
      <c r="N323" s="43"/>
    </row>
    <row r="324" spans="1:14" s="6" customFormat="1" ht="15" customHeight="1" x14ac:dyDescent="0.25">
      <c r="A324" s="38"/>
      <c r="B324" s="39"/>
      <c r="C324" s="38"/>
      <c r="D324" s="38"/>
      <c r="E324" s="38"/>
      <c r="F324" s="38"/>
      <c r="G324" s="38"/>
      <c r="H324" s="38"/>
      <c r="I324" s="40"/>
      <c r="J324" s="41"/>
      <c r="K324" s="42"/>
      <c r="L324" s="42"/>
      <c r="M324" s="42"/>
      <c r="N324" s="43"/>
    </row>
    <row r="325" spans="1:14" s="6" customFormat="1" ht="41.25" customHeight="1" x14ac:dyDescent="0.25">
      <c r="A325" s="38"/>
      <c r="B325" s="39"/>
      <c r="C325" s="38"/>
      <c r="D325" s="28"/>
      <c r="E325" s="38"/>
      <c r="F325" s="38"/>
      <c r="G325" s="38"/>
      <c r="H325" s="38"/>
      <c r="I325" s="40"/>
      <c r="J325" s="29" t="s">
        <v>12</v>
      </c>
      <c r="K325" s="30">
        <v>0</v>
      </c>
      <c r="L325" s="30">
        <v>1113.3499999999999</v>
      </c>
      <c r="M325" s="30">
        <v>0</v>
      </c>
      <c r="N325" s="5"/>
    </row>
    <row r="326" spans="1:14" s="6" customFormat="1" ht="15.75" customHeight="1" x14ac:dyDescent="0.25">
      <c r="A326" s="38" t="s">
        <v>230</v>
      </c>
      <c r="B326" s="39" t="s">
        <v>296</v>
      </c>
      <c r="C326" s="38"/>
      <c r="D326" s="38" t="s">
        <v>151</v>
      </c>
      <c r="E326" s="38" t="s">
        <v>16</v>
      </c>
      <c r="F326" s="38" t="s">
        <v>29</v>
      </c>
      <c r="G326" s="38">
        <v>2022</v>
      </c>
      <c r="H326" s="40">
        <f>I326+K326+L326+M326</f>
        <v>1432.3</v>
      </c>
      <c r="I326" s="40">
        <v>0</v>
      </c>
      <c r="J326" s="41" t="s">
        <v>10</v>
      </c>
      <c r="K326" s="42">
        <f>K328</f>
        <v>0</v>
      </c>
      <c r="L326" s="42">
        <f t="shared" ref="L326:M326" si="120">L328</f>
        <v>1432.3</v>
      </c>
      <c r="M326" s="42">
        <f t="shared" si="120"/>
        <v>0</v>
      </c>
      <c r="N326" s="43"/>
    </row>
    <row r="327" spans="1:14" s="6" customFormat="1" ht="15" customHeight="1" x14ac:dyDescent="0.25">
      <c r="A327" s="38"/>
      <c r="B327" s="39"/>
      <c r="C327" s="38"/>
      <c r="D327" s="38"/>
      <c r="E327" s="38"/>
      <c r="F327" s="38"/>
      <c r="G327" s="38"/>
      <c r="H327" s="38"/>
      <c r="I327" s="40"/>
      <c r="J327" s="41"/>
      <c r="K327" s="42"/>
      <c r="L327" s="42"/>
      <c r="M327" s="42"/>
      <c r="N327" s="43"/>
    </row>
    <row r="328" spans="1:14" s="6" customFormat="1" ht="41.25" customHeight="1" x14ac:dyDescent="0.25">
      <c r="A328" s="38"/>
      <c r="B328" s="39"/>
      <c r="C328" s="38"/>
      <c r="D328" s="28"/>
      <c r="E328" s="38"/>
      <c r="F328" s="38"/>
      <c r="G328" s="38"/>
      <c r="H328" s="38"/>
      <c r="I328" s="40"/>
      <c r="J328" s="29" t="s">
        <v>12</v>
      </c>
      <c r="K328" s="30">
        <v>0</v>
      </c>
      <c r="L328" s="30">
        <v>1432.3</v>
      </c>
      <c r="M328" s="30">
        <v>0</v>
      </c>
      <c r="N328" s="5"/>
    </row>
    <row r="329" spans="1:14" s="6" customFormat="1" ht="15.75" customHeight="1" x14ac:dyDescent="0.25">
      <c r="A329" s="38" t="s">
        <v>231</v>
      </c>
      <c r="B329" s="39" t="s">
        <v>297</v>
      </c>
      <c r="C329" s="38"/>
      <c r="D329" s="38" t="s">
        <v>151</v>
      </c>
      <c r="E329" s="38" t="s">
        <v>16</v>
      </c>
      <c r="F329" s="38" t="s">
        <v>29</v>
      </c>
      <c r="G329" s="38">
        <v>2022</v>
      </c>
      <c r="H329" s="40">
        <f>I329+K329+L329+M329</f>
        <v>1135.08</v>
      </c>
      <c r="I329" s="40">
        <v>0</v>
      </c>
      <c r="J329" s="41" t="s">
        <v>10</v>
      </c>
      <c r="K329" s="42">
        <f>K331</f>
        <v>0</v>
      </c>
      <c r="L329" s="42">
        <f t="shared" ref="L329:M329" si="121">L331</f>
        <v>1135.08</v>
      </c>
      <c r="M329" s="42">
        <f t="shared" si="121"/>
        <v>0</v>
      </c>
      <c r="N329" s="43"/>
    </row>
    <row r="330" spans="1:14" s="6" customFormat="1" ht="15" customHeight="1" x14ac:dyDescent="0.25">
      <c r="A330" s="38"/>
      <c r="B330" s="39"/>
      <c r="C330" s="38"/>
      <c r="D330" s="38"/>
      <c r="E330" s="38"/>
      <c r="F330" s="38"/>
      <c r="G330" s="38"/>
      <c r="H330" s="38"/>
      <c r="I330" s="40"/>
      <c r="J330" s="41"/>
      <c r="K330" s="42"/>
      <c r="L330" s="42"/>
      <c r="M330" s="42"/>
      <c r="N330" s="43"/>
    </row>
    <row r="331" spans="1:14" s="6" customFormat="1" ht="42" customHeight="1" x14ac:dyDescent="0.25">
      <c r="A331" s="38"/>
      <c r="B331" s="39"/>
      <c r="C331" s="38"/>
      <c r="D331" s="28"/>
      <c r="E331" s="38"/>
      <c r="F331" s="38"/>
      <c r="G331" s="38"/>
      <c r="H331" s="38"/>
      <c r="I331" s="40"/>
      <c r="J331" s="29" t="s">
        <v>12</v>
      </c>
      <c r="K331" s="30">
        <v>0</v>
      </c>
      <c r="L331" s="30">
        <v>1135.08</v>
      </c>
      <c r="M331" s="30">
        <v>0</v>
      </c>
      <c r="N331" s="5"/>
    </row>
    <row r="332" spans="1:14" s="14" customFormat="1" ht="15.75" x14ac:dyDescent="0.25">
      <c r="A332" s="62" t="s">
        <v>137</v>
      </c>
      <c r="B332" s="62"/>
      <c r="C332" s="62"/>
      <c r="D332" s="62"/>
      <c r="E332" s="62"/>
      <c r="F332" s="62"/>
      <c r="G332" s="62"/>
      <c r="H332" s="62"/>
      <c r="I332" s="62"/>
      <c r="J332" s="11" t="s">
        <v>10</v>
      </c>
      <c r="K332" s="12">
        <f>K333+K334</f>
        <v>58669.11</v>
      </c>
      <c r="L332" s="12">
        <f t="shared" ref="L332:M332" si="122">L333+L334</f>
        <v>53922.070000000007</v>
      </c>
      <c r="M332" s="12">
        <f t="shared" si="122"/>
        <v>84854.12</v>
      </c>
      <c r="N332" s="13"/>
    </row>
    <row r="333" spans="1:14" s="14" customFormat="1" ht="15.75" x14ac:dyDescent="0.25">
      <c r="A333" s="62"/>
      <c r="B333" s="62"/>
      <c r="C333" s="62"/>
      <c r="D333" s="62"/>
      <c r="E333" s="62"/>
      <c r="F333" s="62"/>
      <c r="G333" s="62"/>
      <c r="H333" s="62"/>
      <c r="I333" s="62"/>
      <c r="J333" s="11" t="s">
        <v>11</v>
      </c>
      <c r="K333" s="12">
        <f>K338</f>
        <v>28378.97</v>
      </c>
      <c r="L333" s="12">
        <f t="shared" ref="L333:M333" si="123">L338</f>
        <v>18183.02</v>
      </c>
      <c r="M333" s="12">
        <f t="shared" si="123"/>
        <v>42427.06</v>
      </c>
      <c r="N333" s="13"/>
    </row>
    <row r="334" spans="1:14" s="14" customFormat="1" ht="15.75" x14ac:dyDescent="0.25">
      <c r="A334" s="62"/>
      <c r="B334" s="62"/>
      <c r="C334" s="62"/>
      <c r="D334" s="62"/>
      <c r="E334" s="62"/>
      <c r="F334" s="62"/>
      <c r="G334" s="62"/>
      <c r="H334" s="62"/>
      <c r="I334" s="62"/>
      <c r="J334" s="11" t="s">
        <v>12</v>
      </c>
      <c r="K334" s="12">
        <f>K336+K339+K341+K343</f>
        <v>30290.14</v>
      </c>
      <c r="L334" s="12">
        <f t="shared" ref="L334:M334" si="124">L336+L339+L341+L343</f>
        <v>35739.050000000003</v>
      </c>
      <c r="M334" s="12">
        <f t="shared" si="124"/>
        <v>42427.06</v>
      </c>
      <c r="N334" s="13"/>
    </row>
    <row r="335" spans="1:14" s="6" customFormat="1" ht="15.75" x14ac:dyDescent="0.25">
      <c r="A335" s="38" t="s">
        <v>232</v>
      </c>
      <c r="B335" s="39" t="s">
        <v>298</v>
      </c>
      <c r="C335" s="38" t="s">
        <v>212</v>
      </c>
      <c r="D335" s="59" t="s">
        <v>151</v>
      </c>
      <c r="E335" s="38" t="s">
        <v>16</v>
      </c>
      <c r="F335" s="38" t="s">
        <v>17</v>
      </c>
      <c r="G335" s="38">
        <v>2022</v>
      </c>
      <c r="H335" s="40">
        <f>I335+K335+L335+M335</f>
        <v>9812.23</v>
      </c>
      <c r="I335" s="63">
        <v>0</v>
      </c>
      <c r="J335" s="17" t="s">
        <v>10</v>
      </c>
      <c r="K335" s="18">
        <f>K336</f>
        <v>0</v>
      </c>
      <c r="L335" s="18">
        <f t="shared" ref="L335:M335" si="125">L336</f>
        <v>9812.23</v>
      </c>
      <c r="M335" s="18">
        <f t="shared" si="125"/>
        <v>0</v>
      </c>
      <c r="N335" s="5"/>
    </row>
    <row r="336" spans="1:14" s="6" customFormat="1" ht="50.25" customHeight="1" x14ac:dyDescent="0.25">
      <c r="A336" s="38"/>
      <c r="B336" s="39"/>
      <c r="C336" s="38"/>
      <c r="D336" s="60"/>
      <c r="E336" s="38"/>
      <c r="F336" s="38"/>
      <c r="G336" s="38"/>
      <c r="H336" s="38"/>
      <c r="I336" s="63"/>
      <c r="J336" s="17" t="s">
        <v>12</v>
      </c>
      <c r="K336" s="18">
        <v>0</v>
      </c>
      <c r="L336" s="18">
        <v>9812.23</v>
      </c>
      <c r="M336" s="18">
        <v>0</v>
      </c>
      <c r="N336" s="5"/>
    </row>
    <row r="337" spans="1:14" s="6" customFormat="1" ht="15.75" x14ac:dyDescent="0.25">
      <c r="A337" s="38"/>
      <c r="B337" s="39"/>
      <c r="C337" s="38"/>
      <c r="D337" s="38" t="s">
        <v>20</v>
      </c>
      <c r="E337" s="38"/>
      <c r="F337" s="38" t="s">
        <v>18</v>
      </c>
      <c r="G337" s="38" t="s">
        <v>48</v>
      </c>
      <c r="H337" s="40">
        <f>I337+K337+L337+M337</f>
        <v>177978.1</v>
      </c>
      <c r="I337" s="63">
        <v>0</v>
      </c>
      <c r="J337" s="17" t="s">
        <v>10</v>
      </c>
      <c r="K337" s="18">
        <f>K338+K339</f>
        <v>56757.94</v>
      </c>
      <c r="L337" s="18">
        <f t="shared" ref="L337:M337" si="126">L338+L339</f>
        <v>36366.04</v>
      </c>
      <c r="M337" s="18">
        <f t="shared" si="126"/>
        <v>84854.12</v>
      </c>
      <c r="N337" s="5"/>
    </row>
    <row r="338" spans="1:14" s="6" customFormat="1" ht="15.75" x14ac:dyDescent="0.25">
      <c r="A338" s="38"/>
      <c r="B338" s="39"/>
      <c r="C338" s="38"/>
      <c r="D338" s="38"/>
      <c r="E338" s="38"/>
      <c r="F338" s="38"/>
      <c r="G338" s="38"/>
      <c r="H338" s="38"/>
      <c r="I338" s="63"/>
      <c r="J338" s="17" t="s">
        <v>11</v>
      </c>
      <c r="K338" s="18">
        <v>28378.97</v>
      </c>
      <c r="L338" s="18">
        <v>18183.02</v>
      </c>
      <c r="M338" s="18">
        <v>42427.06</v>
      </c>
      <c r="N338" s="5"/>
    </row>
    <row r="339" spans="1:14" s="6" customFormat="1" ht="15.75" x14ac:dyDescent="0.25">
      <c r="A339" s="38"/>
      <c r="B339" s="39"/>
      <c r="C339" s="38"/>
      <c r="D339" s="38"/>
      <c r="E339" s="38"/>
      <c r="F339" s="38"/>
      <c r="G339" s="38"/>
      <c r="H339" s="38"/>
      <c r="I339" s="63"/>
      <c r="J339" s="17" t="s">
        <v>12</v>
      </c>
      <c r="K339" s="18">
        <v>28378.97</v>
      </c>
      <c r="L339" s="18">
        <v>18183.02</v>
      </c>
      <c r="M339" s="18">
        <v>42427.06</v>
      </c>
      <c r="N339" s="5"/>
    </row>
    <row r="340" spans="1:14" s="6" customFormat="1" ht="90" customHeight="1" x14ac:dyDescent="0.25">
      <c r="A340" s="38" t="s">
        <v>233</v>
      </c>
      <c r="B340" s="39" t="s">
        <v>299</v>
      </c>
      <c r="C340" s="38" t="s">
        <v>140</v>
      </c>
      <c r="D340" s="38" t="s">
        <v>151</v>
      </c>
      <c r="E340" s="38" t="s">
        <v>16</v>
      </c>
      <c r="F340" s="38" t="s">
        <v>29</v>
      </c>
      <c r="G340" s="38" t="s">
        <v>30</v>
      </c>
      <c r="H340" s="40">
        <f>I340+K340+L340+M340</f>
        <v>7554.97</v>
      </c>
      <c r="I340" s="63">
        <v>0</v>
      </c>
      <c r="J340" s="17" t="s">
        <v>10</v>
      </c>
      <c r="K340" s="18">
        <f>K341</f>
        <v>476.17</v>
      </c>
      <c r="L340" s="18">
        <f t="shared" ref="L340:M340" si="127">L341</f>
        <v>7078.8</v>
      </c>
      <c r="M340" s="18">
        <f t="shared" si="127"/>
        <v>0</v>
      </c>
      <c r="N340" s="5"/>
    </row>
    <row r="341" spans="1:14" s="6" customFormat="1" ht="15.75" x14ac:dyDescent="0.25">
      <c r="A341" s="38"/>
      <c r="B341" s="39"/>
      <c r="C341" s="38"/>
      <c r="D341" s="38"/>
      <c r="E341" s="38"/>
      <c r="F341" s="38"/>
      <c r="G341" s="38"/>
      <c r="H341" s="38"/>
      <c r="I341" s="63"/>
      <c r="J341" s="17" t="s">
        <v>12</v>
      </c>
      <c r="K341" s="18">
        <v>476.17</v>
      </c>
      <c r="L341" s="18">
        <v>7078.8</v>
      </c>
      <c r="M341" s="18">
        <v>0</v>
      </c>
      <c r="N341" s="5"/>
    </row>
    <row r="342" spans="1:14" s="6" customFormat="1" ht="15.75" x14ac:dyDescent="0.25">
      <c r="A342" s="38"/>
      <c r="B342" s="39"/>
      <c r="C342" s="38"/>
      <c r="D342" s="60" t="s">
        <v>20</v>
      </c>
      <c r="E342" s="38"/>
      <c r="F342" s="38" t="s">
        <v>69</v>
      </c>
      <c r="G342" s="38" t="s">
        <v>30</v>
      </c>
      <c r="H342" s="40">
        <f>K342+L342+M342</f>
        <v>2100</v>
      </c>
      <c r="I342" s="63">
        <v>0</v>
      </c>
      <c r="J342" s="17" t="s">
        <v>10</v>
      </c>
      <c r="K342" s="18">
        <f>K343</f>
        <v>1435</v>
      </c>
      <c r="L342" s="18">
        <f t="shared" ref="L342:M342" si="128">L343</f>
        <v>665</v>
      </c>
      <c r="M342" s="18">
        <f t="shared" si="128"/>
        <v>0</v>
      </c>
      <c r="N342" s="5"/>
    </row>
    <row r="343" spans="1:14" s="6" customFormat="1" ht="15.75" x14ac:dyDescent="0.25">
      <c r="A343" s="38"/>
      <c r="B343" s="39"/>
      <c r="C343" s="38"/>
      <c r="D343" s="61"/>
      <c r="E343" s="38"/>
      <c r="F343" s="38"/>
      <c r="G343" s="38"/>
      <c r="H343" s="38"/>
      <c r="I343" s="63"/>
      <c r="J343" s="17" t="s">
        <v>12</v>
      </c>
      <c r="K343" s="18">
        <v>1435</v>
      </c>
      <c r="L343" s="18">
        <v>665</v>
      </c>
      <c r="M343" s="18">
        <v>0</v>
      </c>
      <c r="N343" s="5"/>
    </row>
    <row r="344" spans="1:14" s="14" customFormat="1" ht="15.75" x14ac:dyDescent="0.25">
      <c r="A344" s="62" t="s">
        <v>141</v>
      </c>
      <c r="B344" s="62"/>
      <c r="C344" s="62"/>
      <c r="D344" s="62"/>
      <c r="E344" s="62"/>
      <c r="F344" s="62"/>
      <c r="G344" s="62"/>
      <c r="H344" s="62"/>
      <c r="I344" s="62"/>
      <c r="J344" s="11" t="s">
        <v>10</v>
      </c>
      <c r="K344" s="12">
        <f>K345+K346</f>
        <v>26034.79</v>
      </c>
      <c r="L344" s="12">
        <f t="shared" ref="L344:M344" si="129">L345+L346</f>
        <v>0</v>
      </c>
      <c r="M344" s="12">
        <f t="shared" si="129"/>
        <v>0</v>
      </c>
      <c r="N344" s="13"/>
    </row>
    <row r="345" spans="1:14" s="14" customFormat="1" ht="15.75" x14ac:dyDescent="0.25">
      <c r="A345" s="62"/>
      <c r="B345" s="62"/>
      <c r="C345" s="62"/>
      <c r="D345" s="62"/>
      <c r="E345" s="62"/>
      <c r="F345" s="62"/>
      <c r="G345" s="62"/>
      <c r="H345" s="62"/>
      <c r="I345" s="62"/>
      <c r="J345" s="11" t="s">
        <v>12</v>
      </c>
      <c r="K345" s="12">
        <f>K349+K351</f>
        <v>2744.63</v>
      </c>
      <c r="L345" s="12">
        <f t="shared" ref="L345:M345" si="130">L349+L351</f>
        <v>0</v>
      </c>
      <c r="M345" s="12">
        <f t="shared" si="130"/>
        <v>0</v>
      </c>
      <c r="N345" s="13"/>
    </row>
    <row r="346" spans="1:14" s="14" customFormat="1" ht="15.75" x14ac:dyDescent="0.25">
      <c r="A346" s="62"/>
      <c r="B346" s="62"/>
      <c r="C346" s="62"/>
      <c r="D346" s="62"/>
      <c r="E346" s="62"/>
      <c r="F346" s="62"/>
      <c r="G346" s="62"/>
      <c r="H346" s="62"/>
      <c r="I346" s="62"/>
      <c r="J346" s="11" t="s">
        <v>213</v>
      </c>
      <c r="K346" s="12">
        <f>K352</f>
        <v>23290.16</v>
      </c>
      <c r="L346" s="12">
        <f t="shared" ref="L346:M346" si="131">L352</f>
        <v>0</v>
      </c>
      <c r="M346" s="12">
        <f t="shared" si="131"/>
        <v>0</v>
      </c>
      <c r="N346" s="13"/>
    </row>
    <row r="347" spans="1:14" s="6" customFormat="1" ht="15.75" customHeight="1" x14ac:dyDescent="0.25">
      <c r="A347" s="38" t="s">
        <v>234</v>
      </c>
      <c r="B347" s="39" t="s">
        <v>300</v>
      </c>
      <c r="C347" s="38" t="s">
        <v>215</v>
      </c>
      <c r="D347" s="59" t="s">
        <v>151</v>
      </c>
      <c r="E347" s="38" t="s">
        <v>16</v>
      </c>
      <c r="F347" s="38" t="s">
        <v>17</v>
      </c>
      <c r="G347" s="38">
        <v>2021</v>
      </c>
      <c r="H347" s="40">
        <f>I347+K347+L347+M347</f>
        <v>1020</v>
      </c>
      <c r="I347" s="40">
        <v>0</v>
      </c>
      <c r="J347" s="41" t="s">
        <v>10</v>
      </c>
      <c r="K347" s="42">
        <f>K349</f>
        <v>1020</v>
      </c>
      <c r="L347" s="42">
        <f t="shared" ref="L347:M347" si="132">L349</f>
        <v>0</v>
      </c>
      <c r="M347" s="42">
        <f t="shared" si="132"/>
        <v>0</v>
      </c>
      <c r="N347" s="43"/>
    </row>
    <row r="348" spans="1:14" s="6" customFormat="1" ht="15" customHeight="1" x14ac:dyDescent="0.25">
      <c r="A348" s="38"/>
      <c r="B348" s="39"/>
      <c r="C348" s="38"/>
      <c r="D348" s="60"/>
      <c r="E348" s="38"/>
      <c r="F348" s="38"/>
      <c r="G348" s="38"/>
      <c r="H348" s="40"/>
      <c r="I348" s="40"/>
      <c r="J348" s="41"/>
      <c r="K348" s="42"/>
      <c r="L348" s="42"/>
      <c r="M348" s="42"/>
      <c r="N348" s="43"/>
    </row>
    <row r="349" spans="1:14" s="6" customFormat="1" ht="39.75" customHeight="1" x14ac:dyDescent="0.25">
      <c r="A349" s="38"/>
      <c r="B349" s="39"/>
      <c r="C349" s="38"/>
      <c r="D349" s="61"/>
      <c r="E349" s="38"/>
      <c r="F349" s="38"/>
      <c r="G349" s="38"/>
      <c r="H349" s="40"/>
      <c r="I349" s="40"/>
      <c r="J349" s="17" t="s">
        <v>12</v>
      </c>
      <c r="K349" s="18">
        <v>1020</v>
      </c>
      <c r="L349" s="18">
        <v>0</v>
      </c>
      <c r="M349" s="18">
        <v>0</v>
      </c>
      <c r="N349" s="5"/>
    </row>
    <row r="350" spans="1:14" s="6" customFormat="1" ht="15.75" x14ac:dyDescent="0.25">
      <c r="A350" s="38"/>
      <c r="B350" s="39"/>
      <c r="C350" s="38"/>
      <c r="D350" s="60" t="s">
        <v>20</v>
      </c>
      <c r="E350" s="38"/>
      <c r="F350" s="38" t="s">
        <v>69</v>
      </c>
      <c r="G350" s="38" t="s">
        <v>24</v>
      </c>
      <c r="H350" s="40" t="s">
        <v>143</v>
      </c>
      <c r="I350" s="40">
        <v>6999.17</v>
      </c>
      <c r="J350" s="17" t="s">
        <v>10</v>
      </c>
      <c r="K350" s="18">
        <f>K351+K352</f>
        <v>25014.79</v>
      </c>
      <c r="L350" s="18">
        <f t="shared" ref="L350:M350" si="133">L351+L352</f>
        <v>0</v>
      </c>
      <c r="M350" s="18">
        <f t="shared" si="133"/>
        <v>0</v>
      </c>
      <c r="N350" s="5"/>
    </row>
    <row r="351" spans="1:14" s="6" customFormat="1" ht="15.75" x14ac:dyDescent="0.25">
      <c r="A351" s="38"/>
      <c r="B351" s="39"/>
      <c r="C351" s="38"/>
      <c r="D351" s="60"/>
      <c r="E351" s="38"/>
      <c r="F351" s="38"/>
      <c r="G351" s="38"/>
      <c r="H351" s="40"/>
      <c r="I351" s="40"/>
      <c r="J351" s="17" t="s">
        <v>12</v>
      </c>
      <c r="K351" s="18">
        <v>1724.63</v>
      </c>
      <c r="L351" s="18">
        <v>0</v>
      </c>
      <c r="M351" s="18">
        <v>0</v>
      </c>
      <c r="N351" s="5"/>
    </row>
    <row r="352" spans="1:14" s="6" customFormat="1" ht="56.25" customHeight="1" x14ac:dyDescent="0.25">
      <c r="A352" s="38"/>
      <c r="B352" s="39"/>
      <c r="C352" s="38"/>
      <c r="D352" s="61"/>
      <c r="E352" s="38"/>
      <c r="F352" s="38"/>
      <c r="G352" s="38"/>
      <c r="H352" s="40"/>
      <c r="I352" s="40"/>
      <c r="J352" s="17" t="s">
        <v>144</v>
      </c>
      <c r="K352" s="18">
        <v>23290.16</v>
      </c>
      <c r="L352" s="18">
        <v>0</v>
      </c>
      <c r="M352" s="18">
        <v>0</v>
      </c>
      <c r="N352" s="5"/>
    </row>
    <row r="353" spans="2:13" ht="25.5" customHeight="1" x14ac:dyDescent="0.25">
      <c r="B353" s="71" t="s">
        <v>214</v>
      </c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</row>
    <row r="354" spans="2:13" ht="15.75" x14ac:dyDescent="0.25"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</row>
    <row r="355" spans="2:13" ht="15.75" x14ac:dyDescent="0.25"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</row>
    <row r="356" spans="2:13" ht="15.75" x14ac:dyDescent="0.25"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</row>
    <row r="357" spans="2:13" ht="15.75" x14ac:dyDescent="0.25"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</row>
  </sheetData>
  <sheetProtection password="CEFD" sheet="1" objects="1" scenarios="1"/>
  <mergeCells count="1132">
    <mergeCell ref="J94:J95"/>
    <mergeCell ref="K94:K95"/>
    <mergeCell ref="L94:L95"/>
    <mergeCell ref="M94:M95"/>
    <mergeCell ref="A302:A304"/>
    <mergeCell ref="B302:B304"/>
    <mergeCell ref="C302:C304"/>
    <mergeCell ref="D302:D303"/>
    <mergeCell ref="E302:E304"/>
    <mergeCell ref="F302:F304"/>
    <mergeCell ref="G302:G304"/>
    <mergeCell ref="H302:H304"/>
    <mergeCell ref="I302:I304"/>
    <mergeCell ref="J302:J303"/>
    <mergeCell ref="K302:K303"/>
    <mergeCell ref="L302:L303"/>
    <mergeCell ref="M302:M303"/>
    <mergeCell ref="D95:D97"/>
    <mergeCell ref="F94:F97"/>
    <mergeCell ref="G94:G97"/>
    <mergeCell ref="H94:H97"/>
    <mergeCell ref="I94:I97"/>
    <mergeCell ref="C123:C125"/>
    <mergeCell ref="B126:B129"/>
    <mergeCell ref="B133:B136"/>
    <mergeCell ref="C133:C136"/>
    <mergeCell ref="D128:D129"/>
    <mergeCell ref="A130:I132"/>
    <mergeCell ref="H123:H125"/>
    <mergeCell ref="I123:I125"/>
    <mergeCell ref="A126:A129"/>
    <mergeCell ref="C126:C129"/>
    <mergeCell ref="N302:N303"/>
    <mergeCell ref="B354:M354"/>
    <mergeCell ref="B355:M355"/>
    <mergeCell ref="B356:M356"/>
    <mergeCell ref="B357:M357"/>
    <mergeCell ref="K1:M1"/>
    <mergeCell ref="B335:B339"/>
    <mergeCell ref="C335:C339"/>
    <mergeCell ref="B340:B343"/>
    <mergeCell ref="B347:B352"/>
    <mergeCell ref="C347:C352"/>
    <mergeCell ref="B353:M353"/>
    <mergeCell ref="B292:B295"/>
    <mergeCell ref="C292:C295"/>
    <mergeCell ref="B296:B298"/>
    <mergeCell ref="C296:C298"/>
    <mergeCell ref="B299:B301"/>
    <mergeCell ref="C299:C301"/>
    <mergeCell ref="B259:B261"/>
    <mergeCell ref="C259:C261"/>
    <mergeCell ref="B262:B264"/>
    <mergeCell ref="C262:C264"/>
    <mergeCell ref="C265:C268"/>
    <mergeCell ref="B273:B276"/>
    <mergeCell ref="C273:C276"/>
    <mergeCell ref="B144:B147"/>
    <mergeCell ref="C144:C147"/>
    <mergeCell ref="D146:D147"/>
    <mergeCell ref="B148:B151"/>
    <mergeCell ref="C148:C151"/>
    <mergeCell ref="D150:D151"/>
    <mergeCell ref="B116:B119"/>
    <mergeCell ref="N347:N348"/>
    <mergeCell ref="F350:F352"/>
    <mergeCell ref="G350:G352"/>
    <mergeCell ref="H350:H352"/>
    <mergeCell ref="I350:I352"/>
    <mergeCell ref="E340:E343"/>
    <mergeCell ref="F340:F341"/>
    <mergeCell ref="G340:G341"/>
    <mergeCell ref="H340:H341"/>
    <mergeCell ref="I340:I341"/>
    <mergeCell ref="A332:I334"/>
    <mergeCell ref="A335:A339"/>
    <mergeCell ref="E335:E339"/>
    <mergeCell ref="F335:F336"/>
    <mergeCell ref="G335:G336"/>
    <mergeCell ref="H335:H336"/>
    <mergeCell ref="D340:D341"/>
    <mergeCell ref="D342:D343"/>
    <mergeCell ref="D347:D349"/>
    <mergeCell ref="D350:D352"/>
    <mergeCell ref="D335:D336"/>
    <mergeCell ref="D337:D339"/>
    <mergeCell ref="A3:M3"/>
    <mergeCell ref="A5:A7"/>
    <mergeCell ref="D5:D6"/>
    <mergeCell ref="E5:E7"/>
    <mergeCell ref="H347:H349"/>
    <mergeCell ref="I347:I349"/>
    <mergeCell ref="J347:J348"/>
    <mergeCell ref="K347:K348"/>
    <mergeCell ref="L347:L348"/>
    <mergeCell ref="M347:M348"/>
    <mergeCell ref="F342:F343"/>
    <mergeCell ref="G342:G343"/>
    <mergeCell ref="H342:H343"/>
    <mergeCell ref="I342:I343"/>
    <mergeCell ref="A344:I346"/>
    <mergeCell ref="A347:A352"/>
    <mergeCell ref="E347:E352"/>
    <mergeCell ref="F347:F349"/>
    <mergeCell ref="G347:G349"/>
    <mergeCell ref="H337:H339"/>
    <mergeCell ref="I337:I339"/>
    <mergeCell ref="A340:A343"/>
    <mergeCell ref="C340:C343"/>
    <mergeCell ref="I335:I336"/>
    <mergeCell ref="F337:F339"/>
    <mergeCell ref="G337:G339"/>
    <mergeCell ref="I299:I301"/>
    <mergeCell ref="J299:J300"/>
    <mergeCell ref="K299:K300"/>
    <mergeCell ref="L299:L300"/>
    <mergeCell ref="M299:M300"/>
    <mergeCell ref="A299:A301"/>
    <mergeCell ref="D299:D300"/>
    <mergeCell ref="E299:E301"/>
    <mergeCell ref="F299:F301"/>
    <mergeCell ref="G299:G301"/>
    <mergeCell ref="H299:H301"/>
    <mergeCell ref="I296:I298"/>
    <mergeCell ref="J296:J297"/>
    <mergeCell ref="K296:K297"/>
    <mergeCell ref="L296:L297"/>
    <mergeCell ref="M296:M297"/>
    <mergeCell ref="N296:N297"/>
    <mergeCell ref="A296:A298"/>
    <mergeCell ref="D296:D297"/>
    <mergeCell ref="E296:E298"/>
    <mergeCell ref="F296:F298"/>
    <mergeCell ref="G296:G298"/>
    <mergeCell ref="H296:H298"/>
    <mergeCell ref="N299:N300"/>
    <mergeCell ref="N292:N293"/>
    <mergeCell ref="D294:D295"/>
    <mergeCell ref="J294:J295"/>
    <mergeCell ref="K294:K295"/>
    <mergeCell ref="L294:L295"/>
    <mergeCell ref="M294:M295"/>
    <mergeCell ref="N294:N295"/>
    <mergeCell ref="H292:H295"/>
    <mergeCell ref="I292:I295"/>
    <mergeCell ref="J292:J293"/>
    <mergeCell ref="K292:K293"/>
    <mergeCell ref="L292:L293"/>
    <mergeCell ref="M292:M293"/>
    <mergeCell ref="I289:I291"/>
    <mergeCell ref="J290:J291"/>
    <mergeCell ref="K290:K291"/>
    <mergeCell ref="L290:L291"/>
    <mergeCell ref="M290:M291"/>
    <mergeCell ref="A292:A295"/>
    <mergeCell ref="D292:D293"/>
    <mergeCell ref="E292:E295"/>
    <mergeCell ref="F292:F295"/>
    <mergeCell ref="G292:G295"/>
    <mergeCell ref="A289:A291"/>
    <mergeCell ref="D289:D290"/>
    <mergeCell ref="E289:E291"/>
    <mergeCell ref="F289:F291"/>
    <mergeCell ref="G289:G291"/>
    <mergeCell ref="H289:H291"/>
    <mergeCell ref="B289:B291"/>
    <mergeCell ref="C289:C291"/>
    <mergeCell ref="I285:I286"/>
    <mergeCell ref="A287:A288"/>
    <mergeCell ref="C287:C288"/>
    <mergeCell ref="E287:E288"/>
    <mergeCell ref="F287:F288"/>
    <mergeCell ref="G287:G288"/>
    <mergeCell ref="H287:H288"/>
    <mergeCell ref="I287:I288"/>
    <mergeCell ref="B285:B286"/>
    <mergeCell ref="B287:B288"/>
    <mergeCell ref="A285:A286"/>
    <mergeCell ref="C285:C286"/>
    <mergeCell ref="E285:E286"/>
    <mergeCell ref="F285:F286"/>
    <mergeCell ref="G285:G286"/>
    <mergeCell ref="H285:H286"/>
    <mergeCell ref="H281:H282"/>
    <mergeCell ref="I281:I282"/>
    <mergeCell ref="A283:A284"/>
    <mergeCell ref="B283:B284"/>
    <mergeCell ref="C283:C284"/>
    <mergeCell ref="E283:E284"/>
    <mergeCell ref="F283:F284"/>
    <mergeCell ref="G283:G284"/>
    <mergeCell ref="H283:H284"/>
    <mergeCell ref="I283:I284"/>
    <mergeCell ref="A281:A282"/>
    <mergeCell ref="B281:B282"/>
    <mergeCell ref="C281:C282"/>
    <mergeCell ref="E281:E282"/>
    <mergeCell ref="F281:F282"/>
    <mergeCell ref="G281:G282"/>
    <mergeCell ref="A273:A276"/>
    <mergeCell ref="D273:D274"/>
    <mergeCell ref="E273:E276"/>
    <mergeCell ref="F273:F274"/>
    <mergeCell ref="G273:G274"/>
    <mergeCell ref="H273:H274"/>
    <mergeCell ref="H277:H278"/>
    <mergeCell ref="I277:I278"/>
    <mergeCell ref="D279:D280"/>
    <mergeCell ref="F279:F280"/>
    <mergeCell ref="G279:G280"/>
    <mergeCell ref="H279:H280"/>
    <mergeCell ref="I279:I280"/>
    <mergeCell ref="A277:A280"/>
    <mergeCell ref="B277:B280"/>
    <mergeCell ref="D277:D278"/>
    <mergeCell ref="A269:A272"/>
    <mergeCell ref="B269:B272"/>
    <mergeCell ref="C269:C272"/>
    <mergeCell ref="D269:D270"/>
    <mergeCell ref="E269:E272"/>
    <mergeCell ref="F269:F270"/>
    <mergeCell ref="A265:A268"/>
    <mergeCell ref="B265:B268"/>
    <mergeCell ref="D265:D266"/>
    <mergeCell ref="E265:E268"/>
    <mergeCell ref="F265:F266"/>
    <mergeCell ref="G265:G266"/>
    <mergeCell ref="H265:H266"/>
    <mergeCell ref="I265:I266"/>
    <mergeCell ref="D267:D268"/>
    <mergeCell ref="G269:G270"/>
    <mergeCell ref="H269:H270"/>
    <mergeCell ref="I269:I270"/>
    <mergeCell ref="E253:E255"/>
    <mergeCell ref="F253:F255"/>
    <mergeCell ref="E277:E280"/>
    <mergeCell ref="F277:F278"/>
    <mergeCell ref="G277:G278"/>
    <mergeCell ref="C277:C280"/>
    <mergeCell ref="F267:F268"/>
    <mergeCell ref="G267:G268"/>
    <mergeCell ref="H267:H268"/>
    <mergeCell ref="I267:I268"/>
    <mergeCell ref="I273:I274"/>
    <mergeCell ref="D275:D276"/>
    <mergeCell ref="F275:F276"/>
    <mergeCell ref="G275:G276"/>
    <mergeCell ref="H275:H276"/>
    <mergeCell ref="I275:I276"/>
    <mergeCell ref="I262:I264"/>
    <mergeCell ref="K259:K260"/>
    <mergeCell ref="I250:I252"/>
    <mergeCell ref="J250:J251"/>
    <mergeCell ref="K250:K251"/>
    <mergeCell ref="L250:L251"/>
    <mergeCell ref="M250:M251"/>
    <mergeCell ref="N250:N251"/>
    <mergeCell ref="A250:A252"/>
    <mergeCell ref="D250:D251"/>
    <mergeCell ref="E250:E252"/>
    <mergeCell ref="F250:F252"/>
    <mergeCell ref="G250:G252"/>
    <mergeCell ref="H250:H252"/>
    <mergeCell ref="B250:B252"/>
    <mergeCell ref="C250:C252"/>
    <mergeCell ref="D271:D272"/>
    <mergeCell ref="F271:F272"/>
    <mergeCell ref="G271:G272"/>
    <mergeCell ref="H271:H272"/>
    <mergeCell ref="I271:I272"/>
    <mergeCell ref="A262:A264"/>
    <mergeCell ref="D262:D263"/>
    <mergeCell ref="E262:E264"/>
    <mergeCell ref="F262:F264"/>
    <mergeCell ref="G262:G264"/>
    <mergeCell ref="H262:H264"/>
    <mergeCell ref="N253:N254"/>
    <mergeCell ref="A256:I258"/>
    <mergeCell ref="A259:A261"/>
    <mergeCell ref="D259:D260"/>
    <mergeCell ref="E259:E261"/>
    <mergeCell ref="D253:D254"/>
    <mergeCell ref="I247:I249"/>
    <mergeCell ref="J247:J248"/>
    <mergeCell ref="K247:K248"/>
    <mergeCell ref="L247:L248"/>
    <mergeCell ref="M247:M248"/>
    <mergeCell ref="N247:N248"/>
    <mergeCell ref="A247:A249"/>
    <mergeCell ref="D247:D248"/>
    <mergeCell ref="E247:E249"/>
    <mergeCell ref="F247:F249"/>
    <mergeCell ref="G247:G249"/>
    <mergeCell ref="H247:H249"/>
    <mergeCell ref="B247:B249"/>
    <mergeCell ref="C247:C249"/>
    <mergeCell ref="L259:L260"/>
    <mergeCell ref="M259:M260"/>
    <mergeCell ref="N259:N260"/>
    <mergeCell ref="G253:G255"/>
    <mergeCell ref="B253:B255"/>
    <mergeCell ref="F259:F261"/>
    <mergeCell ref="G259:G261"/>
    <mergeCell ref="H259:H261"/>
    <mergeCell ref="I259:I261"/>
    <mergeCell ref="J259:J260"/>
    <mergeCell ref="H253:H255"/>
    <mergeCell ref="I253:I255"/>
    <mergeCell ref="J253:J254"/>
    <mergeCell ref="K253:K254"/>
    <mergeCell ref="L253:L254"/>
    <mergeCell ref="M253:M254"/>
    <mergeCell ref="A253:A255"/>
    <mergeCell ref="C253:C255"/>
    <mergeCell ref="I244:I246"/>
    <mergeCell ref="J244:J245"/>
    <mergeCell ref="K244:K245"/>
    <mergeCell ref="L244:L245"/>
    <mergeCell ref="M244:M245"/>
    <mergeCell ref="N244:N245"/>
    <mergeCell ref="A244:A246"/>
    <mergeCell ref="D244:D245"/>
    <mergeCell ref="E244:E246"/>
    <mergeCell ref="F244:F246"/>
    <mergeCell ref="G244:G246"/>
    <mergeCell ref="H244:H246"/>
    <mergeCell ref="B237:B239"/>
    <mergeCell ref="B240:B243"/>
    <mergeCell ref="C240:C243"/>
    <mergeCell ref="B244:B246"/>
    <mergeCell ref="C244:C246"/>
    <mergeCell ref="L237:L238"/>
    <mergeCell ref="M237:M238"/>
    <mergeCell ref="N237:N238"/>
    <mergeCell ref="A240:A243"/>
    <mergeCell ref="D240:D241"/>
    <mergeCell ref="E240:E243"/>
    <mergeCell ref="F240:F241"/>
    <mergeCell ref="G240:G241"/>
    <mergeCell ref="I235:I236"/>
    <mergeCell ref="A237:A239"/>
    <mergeCell ref="C237:C239"/>
    <mergeCell ref="D237:D238"/>
    <mergeCell ref="E237:E239"/>
    <mergeCell ref="F237:F239"/>
    <mergeCell ref="G237:G239"/>
    <mergeCell ref="H237:H239"/>
    <mergeCell ref="I237:I239"/>
    <mergeCell ref="H240:H241"/>
    <mergeCell ref="I240:I241"/>
    <mergeCell ref="D242:D243"/>
    <mergeCell ref="F242:F243"/>
    <mergeCell ref="G242:G243"/>
    <mergeCell ref="H242:H243"/>
    <mergeCell ref="I242:I243"/>
    <mergeCell ref="L232:L233"/>
    <mergeCell ref="J237:J238"/>
    <mergeCell ref="K237:K238"/>
    <mergeCell ref="M232:M233"/>
    <mergeCell ref="N232:N233"/>
    <mergeCell ref="A235:A236"/>
    <mergeCell ref="C235:C236"/>
    <mergeCell ref="E235:E236"/>
    <mergeCell ref="F235:F236"/>
    <mergeCell ref="G235:G236"/>
    <mergeCell ref="H235:H236"/>
    <mergeCell ref="B232:B234"/>
    <mergeCell ref="B235:B236"/>
    <mergeCell ref="N229:N230"/>
    <mergeCell ref="A232:A234"/>
    <mergeCell ref="C232:C234"/>
    <mergeCell ref="D232:D233"/>
    <mergeCell ref="E232:E234"/>
    <mergeCell ref="F232:F234"/>
    <mergeCell ref="G232:G234"/>
    <mergeCell ref="H232:H234"/>
    <mergeCell ref="I232:I234"/>
    <mergeCell ref="J232:J233"/>
    <mergeCell ref="H229:H231"/>
    <mergeCell ref="I229:I231"/>
    <mergeCell ref="J229:J230"/>
    <mergeCell ref="K229:K230"/>
    <mergeCell ref="L229:L230"/>
    <mergeCell ref="M229:M230"/>
    <mergeCell ref="A229:A231"/>
    <mergeCell ref="C229:C231"/>
    <mergeCell ref="D229:D230"/>
    <mergeCell ref="E229:E231"/>
    <mergeCell ref="F229:F231"/>
    <mergeCell ref="G229:G231"/>
    <mergeCell ref="B229:B231"/>
    <mergeCell ref="K232:K233"/>
    <mergeCell ref="I225:I226"/>
    <mergeCell ref="D227:D228"/>
    <mergeCell ref="F227:F228"/>
    <mergeCell ref="G227:G228"/>
    <mergeCell ref="H227:H228"/>
    <mergeCell ref="I227:I228"/>
    <mergeCell ref="A225:A228"/>
    <mergeCell ref="D225:D226"/>
    <mergeCell ref="E225:E228"/>
    <mergeCell ref="F225:F226"/>
    <mergeCell ref="G225:G226"/>
    <mergeCell ref="H225:H226"/>
    <mergeCell ref="B225:B228"/>
    <mergeCell ref="C225:C228"/>
    <mergeCell ref="J221:J222"/>
    <mergeCell ref="K221:K222"/>
    <mergeCell ref="L221:L222"/>
    <mergeCell ref="M221:M222"/>
    <mergeCell ref="F223:F224"/>
    <mergeCell ref="G223:G224"/>
    <mergeCell ref="H223:H224"/>
    <mergeCell ref="I223:I224"/>
    <mergeCell ref="I218:I219"/>
    <mergeCell ref="D220:D221"/>
    <mergeCell ref="F220:F222"/>
    <mergeCell ref="G220:G222"/>
    <mergeCell ref="H220:H222"/>
    <mergeCell ref="I220:I222"/>
    <mergeCell ref="G215:G217"/>
    <mergeCell ref="H215:H217"/>
    <mergeCell ref="I215:I217"/>
    <mergeCell ref="A218:A224"/>
    <mergeCell ref="B218:B224"/>
    <mergeCell ref="D218:D219"/>
    <mergeCell ref="E218:E224"/>
    <mergeCell ref="F218:F219"/>
    <mergeCell ref="G218:G219"/>
    <mergeCell ref="H218:H219"/>
    <mergeCell ref="A215:A217"/>
    <mergeCell ref="B215:B217"/>
    <mergeCell ref="C215:C217"/>
    <mergeCell ref="D215:D216"/>
    <mergeCell ref="E215:E217"/>
    <mergeCell ref="F215:F217"/>
    <mergeCell ref="C218:C224"/>
    <mergeCell ref="H209:H211"/>
    <mergeCell ref="I209:I211"/>
    <mergeCell ref="A212:A214"/>
    <mergeCell ref="C212:C214"/>
    <mergeCell ref="D212:D213"/>
    <mergeCell ref="E212:E214"/>
    <mergeCell ref="F212:F214"/>
    <mergeCell ref="G212:G214"/>
    <mergeCell ref="H212:H214"/>
    <mergeCell ref="I212:I214"/>
    <mergeCell ref="A209:A211"/>
    <mergeCell ref="C209:C211"/>
    <mergeCell ref="D209:D210"/>
    <mergeCell ref="E209:E211"/>
    <mergeCell ref="F209:F211"/>
    <mergeCell ref="G209:G211"/>
    <mergeCell ref="B209:B211"/>
    <mergeCell ref="B212:B214"/>
    <mergeCell ref="I203:I205"/>
    <mergeCell ref="A206:A208"/>
    <mergeCell ref="C206:C208"/>
    <mergeCell ref="D206:D207"/>
    <mergeCell ref="E206:E208"/>
    <mergeCell ref="F206:F208"/>
    <mergeCell ref="G206:G208"/>
    <mergeCell ref="H206:H208"/>
    <mergeCell ref="I206:I208"/>
    <mergeCell ref="B203:B205"/>
    <mergeCell ref="A203:A205"/>
    <mergeCell ref="D203:D204"/>
    <mergeCell ref="E203:E205"/>
    <mergeCell ref="F203:F205"/>
    <mergeCell ref="G203:G205"/>
    <mergeCell ref="H203:H205"/>
    <mergeCell ref="C203:C205"/>
    <mergeCell ref="B206:B208"/>
    <mergeCell ref="D200:D202"/>
    <mergeCell ref="F200:F202"/>
    <mergeCell ref="G200:G202"/>
    <mergeCell ref="H200:H202"/>
    <mergeCell ref="I200:I202"/>
    <mergeCell ref="A198:A202"/>
    <mergeCell ref="D198:D199"/>
    <mergeCell ref="E198:E202"/>
    <mergeCell ref="F198:F199"/>
    <mergeCell ref="G198:G199"/>
    <mergeCell ref="B192:B197"/>
    <mergeCell ref="C192:C197"/>
    <mergeCell ref="B198:B202"/>
    <mergeCell ref="C198:C202"/>
    <mergeCell ref="H192:H194"/>
    <mergeCell ref="I192:I194"/>
    <mergeCell ref="F195:F197"/>
    <mergeCell ref="G195:G197"/>
    <mergeCell ref="H195:H197"/>
    <mergeCell ref="I195:I197"/>
    <mergeCell ref="H198:H199"/>
    <mergeCell ref="I198:I199"/>
    <mergeCell ref="D192:D194"/>
    <mergeCell ref="D195:D197"/>
    <mergeCell ref="B188:B191"/>
    <mergeCell ref="C188:C191"/>
    <mergeCell ref="A188:A191"/>
    <mergeCell ref="D188:D190"/>
    <mergeCell ref="E188:E191"/>
    <mergeCell ref="F188:F191"/>
    <mergeCell ref="G188:G191"/>
    <mergeCell ref="H188:H191"/>
    <mergeCell ref="I188:I191"/>
    <mergeCell ref="F175:F176"/>
    <mergeCell ref="G175:G176"/>
    <mergeCell ref="H175:H176"/>
    <mergeCell ref="L188:L189"/>
    <mergeCell ref="M188:M189"/>
    <mergeCell ref="N188:N189"/>
    <mergeCell ref="A192:A197"/>
    <mergeCell ref="E192:E197"/>
    <mergeCell ref="F192:F194"/>
    <mergeCell ref="G192:G194"/>
    <mergeCell ref="J188:J189"/>
    <mergeCell ref="K188:K189"/>
    <mergeCell ref="J182:J183"/>
    <mergeCell ref="K182:K183"/>
    <mergeCell ref="L182:L183"/>
    <mergeCell ref="M182:M183"/>
    <mergeCell ref="N182:N183"/>
    <mergeCell ref="A185:A187"/>
    <mergeCell ref="D185:D186"/>
    <mergeCell ref="E185:E187"/>
    <mergeCell ref="F185:F187"/>
    <mergeCell ref="G185:G187"/>
    <mergeCell ref="H185:H187"/>
    <mergeCell ref="I185:I187"/>
    <mergeCell ref="B182:B184"/>
    <mergeCell ref="B185:B187"/>
    <mergeCell ref="C185:C187"/>
    <mergeCell ref="I175:I176"/>
    <mergeCell ref="I180:I181"/>
    <mergeCell ref="A182:A184"/>
    <mergeCell ref="C182:C184"/>
    <mergeCell ref="D182:D183"/>
    <mergeCell ref="E182:E184"/>
    <mergeCell ref="F182:F184"/>
    <mergeCell ref="G182:G184"/>
    <mergeCell ref="H182:H184"/>
    <mergeCell ref="I182:I184"/>
    <mergeCell ref="B175:B181"/>
    <mergeCell ref="D177:D179"/>
    <mergeCell ref="F177:F179"/>
    <mergeCell ref="G177:G179"/>
    <mergeCell ref="H177:H179"/>
    <mergeCell ref="I177:I179"/>
    <mergeCell ref="E180:E181"/>
    <mergeCell ref="F180:F181"/>
    <mergeCell ref="G180:G181"/>
    <mergeCell ref="H180:H181"/>
    <mergeCell ref="C175:C181"/>
    <mergeCell ref="A175:A181"/>
    <mergeCell ref="D175:D176"/>
    <mergeCell ref="E175:E179"/>
    <mergeCell ref="G168:G169"/>
    <mergeCell ref="H168:H169"/>
    <mergeCell ref="I168:I169"/>
    <mergeCell ref="D170:D172"/>
    <mergeCell ref="F170:F172"/>
    <mergeCell ref="G170:G172"/>
    <mergeCell ref="H170:H172"/>
    <mergeCell ref="I170:I172"/>
    <mergeCell ref="A168:A174"/>
    <mergeCell ref="B168:B174"/>
    <mergeCell ref="C168:C172"/>
    <mergeCell ref="D168:D169"/>
    <mergeCell ref="E168:E172"/>
    <mergeCell ref="F168:F169"/>
    <mergeCell ref="C173:C174"/>
    <mergeCell ref="E173:E174"/>
    <mergeCell ref="F173:F174"/>
    <mergeCell ref="G173:G174"/>
    <mergeCell ref="H173:H174"/>
    <mergeCell ref="I173:I174"/>
    <mergeCell ref="H163:H164"/>
    <mergeCell ref="I163:I164"/>
    <mergeCell ref="F165:F167"/>
    <mergeCell ref="G165:G167"/>
    <mergeCell ref="H165:H167"/>
    <mergeCell ref="I165:I167"/>
    <mergeCell ref="A163:A167"/>
    <mergeCell ref="C163:C167"/>
    <mergeCell ref="E163:E167"/>
    <mergeCell ref="F163:F164"/>
    <mergeCell ref="G163:G164"/>
    <mergeCell ref="B159:B162"/>
    <mergeCell ref="C159:C162"/>
    <mergeCell ref="D159:D160"/>
    <mergeCell ref="D161:D162"/>
    <mergeCell ref="B163:B167"/>
    <mergeCell ref="D163:D164"/>
    <mergeCell ref="D165:D167"/>
    <mergeCell ref="M155:M157"/>
    <mergeCell ref="N155:N157"/>
    <mergeCell ref="A159:A162"/>
    <mergeCell ref="E159:E162"/>
    <mergeCell ref="F159:F160"/>
    <mergeCell ref="G159:G160"/>
    <mergeCell ref="A152:I154"/>
    <mergeCell ref="A155:A158"/>
    <mergeCell ref="D155:D157"/>
    <mergeCell ref="E155:E158"/>
    <mergeCell ref="F155:F158"/>
    <mergeCell ref="G155:G158"/>
    <mergeCell ref="H155:H158"/>
    <mergeCell ref="I155:I158"/>
    <mergeCell ref="B155:B158"/>
    <mergeCell ref="C155:C158"/>
    <mergeCell ref="H159:H160"/>
    <mergeCell ref="I159:I160"/>
    <mergeCell ref="F161:F162"/>
    <mergeCell ref="G161:G162"/>
    <mergeCell ref="H161:H162"/>
    <mergeCell ref="I161:I162"/>
    <mergeCell ref="J155:J157"/>
    <mergeCell ref="K155:K157"/>
    <mergeCell ref="L155:L157"/>
    <mergeCell ref="I148:I151"/>
    <mergeCell ref="J150:J151"/>
    <mergeCell ref="K150:K151"/>
    <mergeCell ref="L150:L151"/>
    <mergeCell ref="M150:M151"/>
    <mergeCell ref="N150:N151"/>
    <mergeCell ref="K146:K147"/>
    <mergeCell ref="L146:L147"/>
    <mergeCell ref="M146:M147"/>
    <mergeCell ref="N146:N147"/>
    <mergeCell ref="A148:A151"/>
    <mergeCell ref="D148:D149"/>
    <mergeCell ref="E148:E151"/>
    <mergeCell ref="F148:F151"/>
    <mergeCell ref="G148:G151"/>
    <mergeCell ref="H148:H151"/>
    <mergeCell ref="N139:N140"/>
    <mergeCell ref="A141:I143"/>
    <mergeCell ref="A144:A147"/>
    <mergeCell ref="D144:D145"/>
    <mergeCell ref="E144:E147"/>
    <mergeCell ref="F144:F147"/>
    <mergeCell ref="G144:G147"/>
    <mergeCell ref="H144:H147"/>
    <mergeCell ref="I144:I147"/>
    <mergeCell ref="J146:J147"/>
    <mergeCell ref="I137:I140"/>
    <mergeCell ref="J137:J138"/>
    <mergeCell ref="K137:K138"/>
    <mergeCell ref="L137:L138"/>
    <mergeCell ref="M137:M138"/>
    <mergeCell ref="N137:N138"/>
    <mergeCell ref="J139:J140"/>
    <mergeCell ref="K139:K140"/>
    <mergeCell ref="L139:L140"/>
    <mergeCell ref="M139:M140"/>
    <mergeCell ref="A137:A140"/>
    <mergeCell ref="D137:D138"/>
    <mergeCell ref="E137:E140"/>
    <mergeCell ref="F137:F140"/>
    <mergeCell ref="G137:G140"/>
    <mergeCell ref="H137:H140"/>
    <mergeCell ref="B137:B140"/>
    <mergeCell ref="C137:C140"/>
    <mergeCell ref="D139:D140"/>
    <mergeCell ref="I133:I134"/>
    <mergeCell ref="D135:D136"/>
    <mergeCell ref="F135:F136"/>
    <mergeCell ref="G135:G136"/>
    <mergeCell ref="H135:H136"/>
    <mergeCell ref="I135:I136"/>
    <mergeCell ref="A133:A136"/>
    <mergeCell ref="D133:D134"/>
    <mergeCell ref="E133:E136"/>
    <mergeCell ref="F133:F134"/>
    <mergeCell ref="G133:G134"/>
    <mergeCell ref="H133:H134"/>
    <mergeCell ref="A120:I122"/>
    <mergeCell ref="A123:A125"/>
    <mergeCell ref="D123:D124"/>
    <mergeCell ref="E123:E125"/>
    <mergeCell ref="F123:F125"/>
    <mergeCell ref="G123:G125"/>
    <mergeCell ref="F128:F129"/>
    <mergeCell ref="G128:G129"/>
    <mergeCell ref="H128:H129"/>
    <mergeCell ref="I128:I129"/>
    <mergeCell ref="A113:I115"/>
    <mergeCell ref="A116:A119"/>
    <mergeCell ref="C116:C119"/>
    <mergeCell ref="D116:D117"/>
    <mergeCell ref="E116:E119"/>
    <mergeCell ref="F116:F117"/>
    <mergeCell ref="G116:G117"/>
    <mergeCell ref="H116:H117"/>
    <mergeCell ref="I116:I117"/>
    <mergeCell ref="D118:D119"/>
    <mergeCell ref="F118:F119"/>
    <mergeCell ref="G118:G119"/>
    <mergeCell ref="H118:H119"/>
    <mergeCell ref="I118:I119"/>
    <mergeCell ref="D126:D127"/>
    <mergeCell ref="E126:E129"/>
    <mergeCell ref="F126:F127"/>
    <mergeCell ref="G126:G127"/>
    <mergeCell ref="H126:H127"/>
    <mergeCell ref="I126:I127"/>
    <mergeCell ref="B123:B125"/>
    <mergeCell ref="I109:I112"/>
    <mergeCell ref="J109:J111"/>
    <mergeCell ref="K109:K111"/>
    <mergeCell ref="L109:L111"/>
    <mergeCell ref="M109:M111"/>
    <mergeCell ref="N109:N111"/>
    <mergeCell ref="A109:A112"/>
    <mergeCell ref="D109:D111"/>
    <mergeCell ref="E109:E112"/>
    <mergeCell ref="F109:F112"/>
    <mergeCell ref="G109:G112"/>
    <mergeCell ref="H109:H112"/>
    <mergeCell ref="B109:B112"/>
    <mergeCell ref="C109:C112"/>
    <mergeCell ref="I106:I108"/>
    <mergeCell ref="J106:J107"/>
    <mergeCell ref="K106:K107"/>
    <mergeCell ref="L106:L107"/>
    <mergeCell ref="M106:M107"/>
    <mergeCell ref="N106:N107"/>
    <mergeCell ref="A106:A108"/>
    <mergeCell ref="D106:D107"/>
    <mergeCell ref="E106:E108"/>
    <mergeCell ref="F106:F108"/>
    <mergeCell ref="G106:G108"/>
    <mergeCell ref="H106:H108"/>
    <mergeCell ref="B106:B108"/>
    <mergeCell ref="C106:C108"/>
    <mergeCell ref="H102:H103"/>
    <mergeCell ref="I102:I103"/>
    <mergeCell ref="F104:F105"/>
    <mergeCell ref="G104:G105"/>
    <mergeCell ref="H104:H105"/>
    <mergeCell ref="I104:I105"/>
    <mergeCell ref="A102:A105"/>
    <mergeCell ref="B102:B105"/>
    <mergeCell ref="D102:D103"/>
    <mergeCell ref="E102:E105"/>
    <mergeCell ref="F102:F103"/>
    <mergeCell ref="G102:G103"/>
    <mergeCell ref="C102:C105"/>
    <mergeCell ref="D104:D105"/>
    <mergeCell ref="J88:J89"/>
    <mergeCell ref="K88:K89"/>
    <mergeCell ref="L88:L89"/>
    <mergeCell ref="A98:A101"/>
    <mergeCell ref="B98:B101"/>
    <mergeCell ref="D98:D99"/>
    <mergeCell ref="E98:E101"/>
    <mergeCell ref="F98:F99"/>
    <mergeCell ref="G98:G99"/>
    <mergeCell ref="H98:H99"/>
    <mergeCell ref="I98:I99"/>
    <mergeCell ref="D100:D101"/>
    <mergeCell ref="F100:F101"/>
    <mergeCell ref="G100:G101"/>
    <mergeCell ref="H100:H101"/>
    <mergeCell ref="I100:I101"/>
    <mergeCell ref="C98:C101"/>
    <mergeCell ref="A94:A97"/>
    <mergeCell ref="M88:M89"/>
    <mergeCell ref="A90:A93"/>
    <mergeCell ref="E90:E93"/>
    <mergeCell ref="F90:F91"/>
    <mergeCell ref="G90:G91"/>
    <mergeCell ref="H90:H91"/>
    <mergeCell ref="D90:D91"/>
    <mergeCell ref="D92:D93"/>
    <mergeCell ref="I90:I91"/>
    <mergeCell ref="F92:F93"/>
    <mergeCell ref="G92:G93"/>
    <mergeCell ref="H92:H93"/>
    <mergeCell ref="I92:I93"/>
    <mergeCell ref="B86:B89"/>
    <mergeCell ref="C86:C89"/>
    <mergeCell ref="B90:B93"/>
    <mergeCell ref="C90:C93"/>
    <mergeCell ref="A86:A89"/>
    <mergeCell ref="D86:D88"/>
    <mergeCell ref="E86:E89"/>
    <mergeCell ref="F86:F89"/>
    <mergeCell ref="G86:G89"/>
    <mergeCell ref="H86:H89"/>
    <mergeCell ref="I86:I89"/>
    <mergeCell ref="B94:B97"/>
    <mergeCell ref="C94:C97"/>
    <mergeCell ref="E94:E97"/>
    <mergeCell ref="A78:I80"/>
    <mergeCell ref="A81:A85"/>
    <mergeCell ref="E81:E85"/>
    <mergeCell ref="F81:F82"/>
    <mergeCell ref="G81:G82"/>
    <mergeCell ref="H81:H82"/>
    <mergeCell ref="I81:I82"/>
    <mergeCell ref="F83:F85"/>
    <mergeCell ref="G83:G85"/>
    <mergeCell ref="D81:D82"/>
    <mergeCell ref="D83:D85"/>
    <mergeCell ref="H83:H85"/>
    <mergeCell ref="I83:I85"/>
    <mergeCell ref="B81:B85"/>
    <mergeCell ref="C81:C85"/>
    <mergeCell ref="H74:H75"/>
    <mergeCell ref="I74:I75"/>
    <mergeCell ref="D76:D77"/>
    <mergeCell ref="F76:F77"/>
    <mergeCell ref="G76:G77"/>
    <mergeCell ref="H76:H77"/>
    <mergeCell ref="I76:I77"/>
    <mergeCell ref="A74:A77"/>
    <mergeCell ref="C74:C77"/>
    <mergeCell ref="D74:D75"/>
    <mergeCell ref="E74:E77"/>
    <mergeCell ref="F74:F75"/>
    <mergeCell ref="G74:G75"/>
    <mergeCell ref="B74:B77"/>
    <mergeCell ref="I70:I71"/>
    <mergeCell ref="D72:D73"/>
    <mergeCell ref="F72:F73"/>
    <mergeCell ref="G72:G73"/>
    <mergeCell ref="H72:H73"/>
    <mergeCell ref="I72:I73"/>
    <mergeCell ref="A70:A73"/>
    <mergeCell ref="D70:D71"/>
    <mergeCell ref="E70:E73"/>
    <mergeCell ref="F70:F71"/>
    <mergeCell ref="G70:G71"/>
    <mergeCell ref="H70:H71"/>
    <mergeCell ref="B70:B73"/>
    <mergeCell ref="C70:C73"/>
    <mergeCell ref="I65:I66"/>
    <mergeCell ref="F67:F69"/>
    <mergeCell ref="G67:G69"/>
    <mergeCell ref="H67:H69"/>
    <mergeCell ref="I67:I69"/>
    <mergeCell ref="A65:A69"/>
    <mergeCell ref="E65:E69"/>
    <mergeCell ref="F65:F66"/>
    <mergeCell ref="G65:G66"/>
    <mergeCell ref="H65:H66"/>
    <mergeCell ref="B65:B69"/>
    <mergeCell ref="C65:C69"/>
    <mergeCell ref="D65:D66"/>
    <mergeCell ref="D67:D69"/>
    <mergeCell ref="H60:H61"/>
    <mergeCell ref="I60:I61"/>
    <mergeCell ref="F62:F64"/>
    <mergeCell ref="G62:G64"/>
    <mergeCell ref="H62:H64"/>
    <mergeCell ref="I62:I64"/>
    <mergeCell ref="A60:A64"/>
    <mergeCell ref="B60:B64"/>
    <mergeCell ref="E60:E64"/>
    <mergeCell ref="F60:F61"/>
    <mergeCell ref="G60:G61"/>
    <mergeCell ref="C60:C64"/>
    <mergeCell ref="D60:D61"/>
    <mergeCell ref="D62:D64"/>
    <mergeCell ref="I55:I56"/>
    <mergeCell ref="F57:F59"/>
    <mergeCell ref="G57:G59"/>
    <mergeCell ref="H57:H59"/>
    <mergeCell ref="I57:I59"/>
    <mergeCell ref="A55:A59"/>
    <mergeCell ref="E55:E59"/>
    <mergeCell ref="F55:F56"/>
    <mergeCell ref="G55:G56"/>
    <mergeCell ref="H55:H56"/>
    <mergeCell ref="B55:B59"/>
    <mergeCell ref="C55:C59"/>
    <mergeCell ref="D55:D56"/>
    <mergeCell ref="D57:D59"/>
    <mergeCell ref="I50:I51"/>
    <mergeCell ref="F52:F54"/>
    <mergeCell ref="G52:G54"/>
    <mergeCell ref="H52:H54"/>
    <mergeCell ref="I52:I54"/>
    <mergeCell ref="A50:A54"/>
    <mergeCell ref="E50:E54"/>
    <mergeCell ref="F50:F51"/>
    <mergeCell ref="G50:G51"/>
    <mergeCell ref="H50:H51"/>
    <mergeCell ref="B50:B54"/>
    <mergeCell ref="C50:C54"/>
    <mergeCell ref="D50:D51"/>
    <mergeCell ref="D52:D54"/>
    <mergeCell ref="I46:I49"/>
    <mergeCell ref="J46:J47"/>
    <mergeCell ref="K46:K47"/>
    <mergeCell ref="L46:L47"/>
    <mergeCell ref="M46:M47"/>
    <mergeCell ref="N46:N47"/>
    <mergeCell ref="A46:A49"/>
    <mergeCell ref="D46:D48"/>
    <mergeCell ref="E46:E49"/>
    <mergeCell ref="F46:F49"/>
    <mergeCell ref="G46:G49"/>
    <mergeCell ref="H46:H49"/>
    <mergeCell ref="B46:B49"/>
    <mergeCell ref="C46:C49"/>
    <mergeCell ref="I41:I42"/>
    <mergeCell ref="F43:F45"/>
    <mergeCell ref="G43:G45"/>
    <mergeCell ref="H43:H45"/>
    <mergeCell ref="I43:I45"/>
    <mergeCell ref="A41:A45"/>
    <mergeCell ref="E41:E45"/>
    <mergeCell ref="F41:F42"/>
    <mergeCell ref="G41:G42"/>
    <mergeCell ref="H41:H42"/>
    <mergeCell ref="B41:B45"/>
    <mergeCell ref="C41:C45"/>
    <mergeCell ref="D41:D42"/>
    <mergeCell ref="D43:D45"/>
    <mergeCell ref="I21:I22"/>
    <mergeCell ref="F23:F25"/>
    <mergeCell ref="G23:G25"/>
    <mergeCell ref="H23:H25"/>
    <mergeCell ref="I23:I25"/>
    <mergeCell ref="M38:M40"/>
    <mergeCell ref="N39:N40"/>
    <mergeCell ref="A36:A40"/>
    <mergeCell ref="D36:D38"/>
    <mergeCell ref="E36:E40"/>
    <mergeCell ref="F36:F40"/>
    <mergeCell ref="G36:G40"/>
    <mergeCell ref="H36:H40"/>
    <mergeCell ref="B36:B40"/>
    <mergeCell ref="C36:C40"/>
    <mergeCell ref="D39:D40"/>
    <mergeCell ref="M33:M35"/>
    <mergeCell ref="N34:N35"/>
    <mergeCell ref="A31:A35"/>
    <mergeCell ref="D31:D33"/>
    <mergeCell ref="E31:E35"/>
    <mergeCell ref="F31:F35"/>
    <mergeCell ref="G31:G35"/>
    <mergeCell ref="H31:H35"/>
    <mergeCell ref="B31:B35"/>
    <mergeCell ref="C31:C35"/>
    <mergeCell ref="D34:D35"/>
    <mergeCell ref="K33:K35"/>
    <mergeCell ref="L33:L35"/>
    <mergeCell ref="L38:L40"/>
    <mergeCell ref="B5:B7"/>
    <mergeCell ref="C5:C7"/>
    <mergeCell ref="F5:F7"/>
    <mergeCell ref="J5:M5"/>
    <mergeCell ref="J6:J7"/>
    <mergeCell ref="K6:K7"/>
    <mergeCell ref="L6:M6"/>
    <mergeCell ref="G5:G7"/>
    <mergeCell ref="H5:H7"/>
    <mergeCell ref="I5:I7"/>
    <mergeCell ref="H18:H20"/>
    <mergeCell ref="I18:I20"/>
    <mergeCell ref="I26:I27"/>
    <mergeCell ref="F28:F30"/>
    <mergeCell ref="G28:G30"/>
    <mergeCell ref="H28:H30"/>
    <mergeCell ref="I28:I30"/>
    <mergeCell ref="D26:D27"/>
    <mergeCell ref="D28:D30"/>
    <mergeCell ref="E21:E25"/>
    <mergeCell ref="F21:F22"/>
    <mergeCell ref="G21:G22"/>
    <mergeCell ref="H21:H22"/>
    <mergeCell ref="B16:B20"/>
    <mergeCell ref="C16:C20"/>
    <mergeCell ref="B21:B25"/>
    <mergeCell ref="C21:C25"/>
    <mergeCell ref="B26:B30"/>
    <mergeCell ref="C26:C30"/>
    <mergeCell ref="D16:D17"/>
    <mergeCell ref="D18:D20"/>
    <mergeCell ref="D21:D22"/>
    <mergeCell ref="D305:D306"/>
    <mergeCell ref="E305:E307"/>
    <mergeCell ref="F305:F307"/>
    <mergeCell ref="G305:G307"/>
    <mergeCell ref="H305:H307"/>
    <mergeCell ref="I305:I307"/>
    <mergeCell ref="J305:J306"/>
    <mergeCell ref="K305:K306"/>
    <mergeCell ref="L305:L306"/>
    <mergeCell ref="M305:M306"/>
    <mergeCell ref="A9:I12"/>
    <mergeCell ref="A13:I15"/>
    <mergeCell ref="A16:A20"/>
    <mergeCell ref="E16:E20"/>
    <mergeCell ref="F16:F17"/>
    <mergeCell ref="G16:G17"/>
    <mergeCell ref="H16:H17"/>
    <mergeCell ref="I16:I17"/>
    <mergeCell ref="F18:F20"/>
    <mergeCell ref="G18:G20"/>
    <mergeCell ref="A26:A30"/>
    <mergeCell ref="E26:E30"/>
    <mergeCell ref="F26:F27"/>
    <mergeCell ref="G26:G27"/>
    <mergeCell ref="H26:H27"/>
    <mergeCell ref="I31:I35"/>
    <mergeCell ref="J33:J35"/>
    <mergeCell ref="A21:A25"/>
    <mergeCell ref="I36:I40"/>
    <mergeCell ref="J38:J40"/>
    <mergeCell ref="K38:K40"/>
    <mergeCell ref="D23:D25"/>
    <mergeCell ref="N305:N306"/>
    <mergeCell ref="A308:A310"/>
    <mergeCell ref="B308:B310"/>
    <mergeCell ref="C308:C310"/>
    <mergeCell ref="D308:D309"/>
    <mergeCell ref="E308:E310"/>
    <mergeCell ref="F308:F310"/>
    <mergeCell ref="G308:G310"/>
    <mergeCell ref="H308:H310"/>
    <mergeCell ref="I308:I310"/>
    <mergeCell ref="J308:J309"/>
    <mergeCell ref="K308:K309"/>
    <mergeCell ref="L308:L309"/>
    <mergeCell ref="M308:M309"/>
    <mergeCell ref="N308:N309"/>
    <mergeCell ref="A311:A313"/>
    <mergeCell ref="B311:B313"/>
    <mergeCell ref="C311:C313"/>
    <mergeCell ref="D311:D312"/>
    <mergeCell ref="E311:E313"/>
    <mergeCell ref="F311:F313"/>
    <mergeCell ref="G311:G313"/>
    <mergeCell ref="H311:H313"/>
    <mergeCell ref="I311:I313"/>
    <mergeCell ref="J311:J312"/>
    <mergeCell ref="K311:K312"/>
    <mergeCell ref="L311:L312"/>
    <mergeCell ref="M311:M312"/>
    <mergeCell ref="N311:N312"/>
    <mergeCell ref="A305:A307"/>
    <mergeCell ref="B305:B307"/>
    <mergeCell ref="C305:C307"/>
    <mergeCell ref="A314:A316"/>
    <mergeCell ref="B314:B316"/>
    <mergeCell ref="C314:C316"/>
    <mergeCell ref="D314:D315"/>
    <mergeCell ref="E314:E316"/>
    <mergeCell ref="F314:F316"/>
    <mergeCell ref="G314:G316"/>
    <mergeCell ref="H314:H316"/>
    <mergeCell ref="I314:I316"/>
    <mergeCell ref="J314:J315"/>
    <mergeCell ref="K314:K315"/>
    <mergeCell ref="L314:L315"/>
    <mergeCell ref="M314:M315"/>
    <mergeCell ref="N314:N315"/>
    <mergeCell ref="A317:A319"/>
    <mergeCell ref="B317:B319"/>
    <mergeCell ref="C317:C319"/>
    <mergeCell ref="D317:D318"/>
    <mergeCell ref="E317:E319"/>
    <mergeCell ref="F317:F319"/>
    <mergeCell ref="G317:G319"/>
    <mergeCell ref="H317:H319"/>
    <mergeCell ref="I317:I319"/>
    <mergeCell ref="J317:J318"/>
    <mergeCell ref="K317:K318"/>
    <mergeCell ref="L317:L318"/>
    <mergeCell ref="M317:M318"/>
    <mergeCell ref="N317:N318"/>
    <mergeCell ref="A320:A322"/>
    <mergeCell ref="B320:B322"/>
    <mergeCell ref="C320:C322"/>
    <mergeCell ref="D320:D321"/>
    <mergeCell ref="E320:E322"/>
    <mergeCell ref="F320:F322"/>
    <mergeCell ref="G320:G322"/>
    <mergeCell ref="H320:H322"/>
    <mergeCell ref="I320:I322"/>
    <mergeCell ref="J320:J321"/>
    <mergeCell ref="K320:K321"/>
    <mergeCell ref="L320:L321"/>
    <mergeCell ref="M320:M321"/>
    <mergeCell ref="N320:N321"/>
    <mergeCell ref="A323:A325"/>
    <mergeCell ref="B323:B325"/>
    <mergeCell ref="C323:C325"/>
    <mergeCell ref="D323:D324"/>
    <mergeCell ref="E323:E325"/>
    <mergeCell ref="F323:F325"/>
    <mergeCell ref="G323:G325"/>
    <mergeCell ref="H323:H325"/>
    <mergeCell ref="I323:I325"/>
    <mergeCell ref="J323:J324"/>
    <mergeCell ref="K323:K324"/>
    <mergeCell ref="L323:L324"/>
    <mergeCell ref="M323:M324"/>
    <mergeCell ref="N323:N324"/>
    <mergeCell ref="A326:A328"/>
    <mergeCell ref="B326:B328"/>
    <mergeCell ref="C326:C328"/>
    <mergeCell ref="D326:D327"/>
    <mergeCell ref="E326:E328"/>
    <mergeCell ref="F326:F328"/>
    <mergeCell ref="G326:G328"/>
    <mergeCell ref="H326:H328"/>
    <mergeCell ref="I326:I328"/>
    <mergeCell ref="J326:J327"/>
    <mergeCell ref="K326:K327"/>
    <mergeCell ref="L326:L327"/>
    <mergeCell ref="M326:M327"/>
    <mergeCell ref="N326:N327"/>
    <mergeCell ref="A329:A331"/>
    <mergeCell ref="B329:B331"/>
    <mergeCell ref="C329:C331"/>
    <mergeCell ref="D329:D330"/>
    <mergeCell ref="E329:E331"/>
    <mergeCell ref="F329:F331"/>
    <mergeCell ref="G329:G331"/>
    <mergeCell ref="H329:H331"/>
    <mergeCell ref="I329:I331"/>
    <mergeCell ref="J329:J330"/>
    <mergeCell ref="K329:K330"/>
    <mergeCell ref="L329:L330"/>
    <mergeCell ref="M329:M330"/>
    <mergeCell ref="N329:N330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63" fitToHeight="0" orientation="landscape" blackAndWhite="1" r:id="rId1"/>
  <headerFooter differentFirst="1" alignWithMargins="0">
    <oddFooter>&amp;C&amp;"Times New Roman,обычный"&amp;P</oddFooter>
  </headerFooter>
  <rowBreaks count="8" manualBreakCount="8">
    <brk id="30" max="12" man="1"/>
    <brk id="140" max="12" man="1"/>
    <brk id="174" max="12" man="1"/>
    <brk id="208" max="12" man="1"/>
    <brk id="239" max="12" man="1"/>
    <brk id="272" max="12" man="1"/>
    <brk id="295" max="12" man="1"/>
    <brk id="35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2021-2023</vt:lpstr>
      <vt:lpstr>'2021-2023'!Заголовки_для_печати</vt:lpstr>
      <vt:lpstr>'2021-2023'!Область_печати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Губерт Наталья Эдуардовна</dc:creator>
  <cp:lastModifiedBy>Губерт Наталья Эдуардовна</cp:lastModifiedBy>
  <cp:lastPrinted>2021-11-19T07:54:28Z</cp:lastPrinted>
  <dcterms:created xsi:type="dcterms:W3CDTF">2021-11-12T08:21:59Z</dcterms:created>
  <dcterms:modified xsi:type="dcterms:W3CDTF">2021-12-02T12:48:02Z</dcterms:modified>
</cp:coreProperties>
</file>