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1. Январь\3101\3\"/>
    </mc:Choice>
  </mc:AlternateContent>
  <bookViews>
    <workbookView xWindow="0" yWindow="0" windowWidth="23040" windowHeight="7170" firstSheet="1" activeTab="1"/>
  </bookViews>
  <sheets>
    <sheet name="Лист3" sheetId="6" state="hidden" r:id="rId1"/>
    <sheet name="свод" sheetId="10" r:id="rId2"/>
    <sheet name="Лист2" sheetId="5" state="hidden" r:id="rId3"/>
    <sheet name="Лист4" sheetId="9" state="hidden" r:id="rId4"/>
    <sheet name="Лист1" sheetId="4" state="hidden" r:id="rId5"/>
  </sheets>
  <externalReferences>
    <externalReference r:id="rId6"/>
  </externalReferences>
  <definedNames>
    <definedName name="_xlnm._FilterDatabase" localSheetId="1" hidden="1">свод!$A$7:$V$78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8" i="10" l="1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L74" i="10" s="1"/>
  <c r="M74" i="10" s="1"/>
  <c r="K73" i="10"/>
  <c r="L73" i="10" s="1"/>
  <c r="M73" i="10" s="1"/>
  <c r="K72" i="10"/>
  <c r="L72" i="10" s="1"/>
  <c r="M72" i="10" s="1"/>
  <c r="K71" i="10"/>
  <c r="L71" i="10" s="1"/>
  <c r="M71" i="10" s="1"/>
  <c r="K70" i="10"/>
  <c r="L70" i="10" s="1"/>
  <c r="M70" i="10" s="1"/>
  <c r="K69" i="10"/>
  <c r="L69" i="10" s="1"/>
  <c r="M69" i="10" s="1"/>
  <c r="K68" i="10"/>
  <c r="L68" i="10" s="1"/>
  <c r="M68" i="10" s="1"/>
  <c r="K67" i="10"/>
  <c r="L67" i="10" s="1"/>
  <c r="M67" i="10" s="1"/>
  <c r="K66" i="10"/>
  <c r="L66" i="10" s="1"/>
  <c r="M66" i="10" s="1"/>
  <c r="K65" i="10"/>
  <c r="L65" i="10" s="1"/>
  <c r="M65" i="10" s="1"/>
  <c r="K64" i="10"/>
  <c r="L64" i="10" s="1"/>
  <c r="M64" i="10" s="1"/>
  <c r="K63" i="10"/>
  <c r="L63" i="10" s="1"/>
  <c r="M63" i="10" s="1"/>
  <c r="K62" i="10"/>
  <c r="L62" i="10" s="1"/>
  <c r="M62" i="10" s="1"/>
  <c r="K61" i="10"/>
  <c r="L61" i="10" s="1"/>
  <c r="M61" i="10" s="1"/>
  <c r="K60" i="10"/>
  <c r="L60" i="10" s="1"/>
  <c r="M60" i="10" s="1"/>
  <c r="K59" i="10"/>
  <c r="L59" i="10" s="1"/>
  <c r="M59" i="10" s="1"/>
  <c r="K58" i="10"/>
  <c r="L58" i="10" s="1"/>
  <c r="M58" i="10" s="1"/>
  <c r="K57" i="10"/>
  <c r="L57" i="10" s="1"/>
  <c r="M57" i="10" s="1"/>
  <c r="K56" i="10"/>
  <c r="L56" i="10" s="1"/>
  <c r="M56" i="10" s="1"/>
  <c r="K55" i="10"/>
  <c r="L55" i="10" s="1"/>
  <c r="M55" i="10" s="1"/>
  <c r="K54" i="10"/>
  <c r="L54" i="10" s="1"/>
  <c r="M54" i="10" s="1"/>
  <c r="K53" i="10"/>
  <c r="L53" i="10" s="1"/>
  <c r="M53" i="10" s="1"/>
  <c r="K52" i="10"/>
  <c r="L52" i="10" s="1"/>
  <c r="M52" i="10" s="1"/>
  <c r="K51" i="10"/>
  <c r="L51" i="10" s="1"/>
  <c r="M51" i="10" s="1"/>
  <c r="K50" i="10"/>
  <c r="L50" i="10" s="1"/>
  <c r="M50" i="10" s="1"/>
  <c r="K49" i="10"/>
  <c r="L49" i="10" s="1"/>
  <c r="M49" i="10" s="1"/>
  <c r="K48" i="10"/>
  <c r="L48" i="10" s="1"/>
  <c r="M48" i="10" s="1"/>
  <c r="K47" i="10"/>
  <c r="L47" i="10" s="1"/>
  <c r="M47" i="10" s="1"/>
  <c r="K46" i="10"/>
  <c r="L46" i="10" s="1"/>
  <c r="M46" i="10" s="1"/>
  <c r="K45" i="10"/>
  <c r="L45" i="10" s="1"/>
  <c r="M45" i="10" s="1"/>
  <c r="K44" i="10"/>
  <c r="L44" i="10" s="1"/>
  <c r="M44" i="10" s="1"/>
  <c r="K43" i="10"/>
  <c r="L43" i="10" s="1"/>
  <c r="M43" i="10" s="1"/>
  <c r="K42" i="10"/>
  <c r="L42" i="10" s="1"/>
  <c r="M42" i="10" s="1"/>
  <c r="K41" i="10"/>
  <c r="L41" i="10" s="1"/>
  <c r="M41" i="10" s="1"/>
  <c r="K40" i="10"/>
  <c r="L40" i="10" s="1"/>
  <c r="M40" i="10" s="1"/>
  <c r="K39" i="10"/>
  <c r="L39" i="10" s="1"/>
  <c r="M39" i="10" s="1"/>
  <c r="K38" i="10"/>
  <c r="L38" i="10" s="1"/>
  <c r="M38" i="10" s="1"/>
  <c r="K37" i="10"/>
  <c r="L37" i="10" s="1"/>
  <c r="M37" i="10" s="1"/>
  <c r="K36" i="10"/>
  <c r="L36" i="10" s="1"/>
  <c r="M36" i="10" s="1"/>
  <c r="K35" i="10"/>
  <c r="L35" i="10" s="1"/>
  <c r="M35" i="10" s="1"/>
  <c r="R34" i="10"/>
  <c r="K34" i="10"/>
  <c r="L34" i="10" s="1"/>
  <c r="M34" i="10" s="1"/>
  <c r="K33" i="10"/>
  <c r="L33" i="10" s="1"/>
  <c r="M33" i="10" s="1"/>
  <c r="K32" i="10"/>
  <c r="L32" i="10" s="1"/>
  <c r="M32" i="10" s="1"/>
  <c r="K31" i="10"/>
  <c r="L31" i="10" s="1"/>
  <c r="M31" i="10" s="1"/>
  <c r="K30" i="10"/>
  <c r="L30" i="10" s="1"/>
  <c r="M30" i="10" s="1"/>
  <c r="K29" i="10"/>
  <c r="L29" i="10" s="1"/>
  <c r="M29" i="10" s="1"/>
  <c r="K28" i="10"/>
  <c r="L28" i="10" s="1"/>
  <c r="M28" i="10" s="1"/>
  <c r="K27" i="10"/>
  <c r="L27" i="10" s="1"/>
  <c r="M27" i="10" s="1"/>
  <c r="K26" i="10"/>
  <c r="L26" i="10" s="1"/>
  <c r="M26" i="10" s="1"/>
  <c r="K25" i="10"/>
  <c r="L25" i="10" s="1"/>
  <c r="M25" i="10" s="1"/>
  <c r="K24" i="10"/>
  <c r="L24" i="10" s="1"/>
  <c r="M24" i="10" s="1"/>
  <c r="K23" i="10"/>
  <c r="L23" i="10" s="1"/>
  <c r="M23" i="10" s="1"/>
  <c r="K22" i="10"/>
  <c r="L22" i="10" s="1"/>
  <c r="M22" i="10" s="1"/>
  <c r="K21" i="10"/>
  <c r="L21" i="10" s="1"/>
  <c r="M21" i="10" s="1"/>
  <c r="K20" i="10"/>
  <c r="L20" i="10" s="1"/>
  <c r="M20" i="10" s="1"/>
  <c r="K19" i="10"/>
  <c r="L19" i="10" s="1"/>
  <c r="M19" i="10" s="1"/>
  <c r="K18" i="10"/>
  <c r="L18" i="10" s="1"/>
  <c r="M18" i="10" s="1"/>
  <c r="K17" i="10"/>
  <c r="L17" i="10" s="1"/>
  <c r="M17" i="10" s="1"/>
  <c r="K16" i="10"/>
  <c r="L16" i="10" s="1"/>
  <c r="M16" i="10" s="1"/>
  <c r="K15" i="10"/>
  <c r="L15" i="10" s="1"/>
  <c r="M15" i="10" s="1"/>
  <c r="K14" i="10"/>
  <c r="L14" i="10" s="1"/>
  <c r="M14" i="10" s="1"/>
  <c r="K13" i="10"/>
  <c r="L13" i="10" s="1"/>
  <c r="M13" i="10" s="1"/>
  <c r="K12" i="10"/>
  <c r="L12" i="10" s="1"/>
  <c r="M12" i="10" s="1"/>
  <c r="K11" i="10"/>
  <c r="L11" i="10" s="1"/>
  <c r="M11" i="10" s="1"/>
  <c r="K10" i="10"/>
  <c r="L10" i="10" s="1"/>
  <c r="M10" i="10" s="1"/>
  <c r="K9" i="10"/>
  <c r="L9" i="10" s="1"/>
  <c r="M9" i="10" s="1"/>
  <c r="K8" i="10"/>
  <c r="L8" i="10" s="1"/>
  <c r="M8" i="10" s="1"/>
  <c r="K7" i="10"/>
  <c r="E24" i="9" l="1"/>
  <c r="C20" i="9"/>
  <c r="E20" i="9" s="1"/>
  <c r="C21" i="9"/>
  <c r="E21" i="9" s="1"/>
  <c r="C22" i="9"/>
  <c r="E22" i="9" s="1"/>
  <c r="C23" i="9"/>
  <c r="E23" i="9" s="1"/>
  <c r="C24" i="9"/>
  <c r="C25" i="9"/>
  <c r="E25" i="9" s="1"/>
  <c r="C26" i="9"/>
  <c r="E26" i="9" s="1"/>
  <c r="C27" i="9"/>
  <c r="E27" i="9" s="1"/>
  <c r="C28" i="9"/>
  <c r="E28" i="9" s="1"/>
  <c r="C29" i="9"/>
  <c r="E29" i="9" s="1"/>
  <c r="C30" i="9"/>
  <c r="E30" i="9" s="1"/>
  <c r="C31" i="9"/>
  <c r="E31" i="9" s="1"/>
  <c r="C32" i="9"/>
  <c r="E32" i="9" s="1"/>
  <c r="C33" i="9"/>
  <c r="E33" i="9" s="1"/>
  <c r="C2" i="9"/>
  <c r="E2" i="9" s="1"/>
  <c r="C3" i="9"/>
  <c r="E3" i="9" s="1"/>
  <c r="C4" i="9"/>
  <c r="E4" i="9" s="1"/>
  <c r="C5" i="9"/>
  <c r="E5" i="9" s="1"/>
  <c r="C6" i="9"/>
  <c r="E6" i="9" s="1"/>
  <c r="C7" i="9"/>
  <c r="E7" i="9" s="1"/>
  <c r="C8" i="9"/>
  <c r="E8" i="9" s="1"/>
  <c r="C9" i="9"/>
  <c r="E9" i="9" s="1"/>
  <c r="C10" i="9"/>
  <c r="E10" i="9" s="1"/>
  <c r="C11" i="9"/>
  <c r="E11" i="9" s="1"/>
  <c r="C12" i="9"/>
  <c r="E12" i="9" s="1"/>
  <c r="C13" i="9"/>
  <c r="E13" i="9" s="1"/>
  <c r="C14" i="9"/>
  <c r="E14" i="9" s="1"/>
  <c r="C15" i="9"/>
  <c r="E15" i="9" s="1"/>
  <c r="C16" i="9"/>
  <c r="E16" i="9" s="1"/>
  <c r="C17" i="9"/>
  <c r="E17" i="9" s="1"/>
  <c r="C18" i="9"/>
  <c r="E18" i="9" s="1"/>
  <c r="C19" i="9"/>
  <c r="E19" i="9" s="1"/>
  <c r="C1" i="9"/>
  <c r="E1" i="9" s="1"/>
  <c r="K17" i="4" l="1"/>
  <c r="L17" i="4" s="1"/>
  <c r="J17" i="4"/>
  <c r="K14" i="4"/>
  <c r="L14" i="4" s="1"/>
  <c r="J14" i="4"/>
  <c r="K9" i="4"/>
  <c r="L9" i="4" s="1"/>
  <c r="J9" i="4"/>
  <c r="K13" i="4"/>
  <c r="L13" i="4" s="1"/>
  <c r="J13" i="4"/>
  <c r="K7" i="4"/>
  <c r="L7" i="4" s="1"/>
  <c r="J7" i="4"/>
  <c r="K5" i="4"/>
  <c r="L5" i="4" s="1"/>
  <c r="J5" i="4"/>
  <c r="K2" i="4"/>
  <c r="L2" i="4" s="1"/>
  <c r="J2" i="4"/>
  <c r="K6" i="4"/>
  <c r="L6" i="4" s="1"/>
  <c r="J6" i="4"/>
  <c r="K16" i="4"/>
  <c r="L16" i="4" s="1"/>
  <c r="J16" i="4"/>
  <c r="K15" i="4"/>
  <c r="L15" i="4" s="1"/>
  <c r="J15" i="4"/>
  <c r="K4" i="4"/>
  <c r="L4" i="4" s="1"/>
  <c r="J4" i="4"/>
  <c r="K8" i="4"/>
  <c r="L8" i="4" s="1"/>
  <c r="J8" i="4"/>
  <c r="K3" i="4"/>
  <c r="L3" i="4" s="1"/>
  <c r="J3" i="4"/>
  <c r="K20" i="4"/>
  <c r="L20" i="4" s="1"/>
  <c r="J20" i="4"/>
  <c r="K12" i="4"/>
  <c r="L12" i="4" s="1"/>
  <c r="J12" i="4"/>
  <c r="K19" i="4"/>
  <c r="L19" i="4" s="1"/>
  <c r="J19" i="4"/>
  <c r="K11" i="4"/>
  <c r="L11" i="4" s="1"/>
  <c r="J11" i="4"/>
  <c r="K18" i="4"/>
  <c r="L18" i="4" s="1"/>
  <c r="J18" i="4"/>
  <c r="K10" i="4"/>
  <c r="L10" i="4" s="1"/>
  <c r="J10" i="4"/>
  <c r="K4" i="5"/>
  <c r="L4" i="5" s="1"/>
  <c r="J4" i="5"/>
  <c r="K5" i="5"/>
  <c r="L5" i="5" s="1"/>
  <c r="J5" i="5"/>
  <c r="K2" i="5"/>
  <c r="L2" i="5" s="1"/>
  <c r="J2" i="5"/>
  <c r="K3" i="5"/>
  <c r="L3" i="5" s="1"/>
  <c r="J3" i="5"/>
  <c r="L13" i="5"/>
  <c r="K13" i="5"/>
  <c r="J13" i="5"/>
  <c r="K8" i="5"/>
  <c r="L8" i="5" s="1"/>
  <c r="J8" i="5"/>
  <c r="K10" i="5"/>
  <c r="L10" i="5" s="1"/>
  <c r="J10" i="5"/>
  <c r="K17" i="5"/>
  <c r="L17" i="5" s="1"/>
  <c r="J17" i="5"/>
  <c r="K19" i="5"/>
  <c r="L19" i="5" s="1"/>
  <c r="J19" i="5"/>
  <c r="K9" i="5"/>
  <c r="L9" i="5" s="1"/>
  <c r="J9" i="5"/>
  <c r="K12" i="5"/>
  <c r="L12" i="5" s="1"/>
  <c r="J12" i="5"/>
  <c r="K20" i="5"/>
  <c r="L20" i="5" s="1"/>
  <c r="J20" i="5"/>
  <c r="K16" i="5"/>
  <c r="L16" i="5" s="1"/>
  <c r="J16" i="5"/>
  <c r="K18" i="5"/>
  <c r="L18" i="5" s="1"/>
  <c r="J18" i="5"/>
  <c r="K15" i="5"/>
  <c r="L15" i="5" s="1"/>
  <c r="J15" i="5"/>
  <c r="K14" i="5"/>
  <c r="L14" i="5" s="1"/>
  <c r="J14" i="5"/>
  <c r="K7" i="5"/>
  <c r="L7" i="5" s="1"/>
  <c r="J7" i="5"/>
  <c r="K11" i="5"/>
  <c r="L11" i="5" s="1"/>
  <c r="J11" i="5"/>
  <c r="K6" i="5"/>
  <c r="L6" i="5" s="1"/>
  <c r="J6" i="5"/>
  <c r="M28" i="6" l="1"/>
</calcChain>
</file>

<file path=xl/sharedStrings.xml><?xml version="1.0" encoding="utf-8"?>
<sst xmlns="http://schemas.openxmlformats.org/spreadsheetml/2006/main" count="616" uniqueCount="196">
  <si>
    <t xml:space="preserve">Региональный этап всероссийской олимпиады школьников </t>
  </si>
  <si>
    <t>Протокол заседания жюри</t>
  </si>
  <si>
    <t>Класс</t>
  </si>
  <si>
    <t xml:space="preserve">№ </t>
  </si>
  <si>
    <t>Итоговый балл</t>
  </si>
  <si>
    <t>Процент выполнения заданий</t>
  </si>
  <si>
    <t>Признак удаления за нарушение порядка</t>
  </si>
  <si>
    <t>Место</t>
  </si>
  <si>
    <t>∑</t>
  </si>
  <si>
    <t>Дата проведения: 16 января 2022 г.</t>
  </si>
  <si>
    <t>Предмет: Экономика</t>
  </si>
  <si>
    <t>Ф.И.О. участника (полностью)</t>
  </si>
  <si>
    <t>ОУ</t>
  </si>
  <si>
    <t>1 тур</t>
  </si>
  <si>
    <t>2 тур</t>
  </si>
  <si>
    <t>Первичный бал</t>
  </si>
  <si>
    <t>9-1</t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</si>
  <si>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</si>
  <si>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</si>
  <si>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</si>
  <si>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</si>
  <si>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</si>
  <si>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</si>
  <si>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</si>
  <si>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</si>
  <si>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</si>
  <si>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</si>
  <si>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</si>
  <si>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</si>
  <si>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</si>
  <si>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</si>
  <si>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</si>
  <si>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</si>
  <si>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</si>
  <si>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</si>
  <si>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</si>
  <si>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</si>
  <si>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</si>
  <si>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</si>
  <si>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</si>
  <si>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</si>
  <si>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</si>
  <si>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</si>
  <si>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</si>
  <si>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</si>
  <si>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</si>
  <si>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</si>
  <si>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</si>
  <si>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</si>
  <si>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10-2</t>
  </si>
  <si>
    <t>10-1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</si>
  <si>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</si>
  <si>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</si>
  <si>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</si>
  <si>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</si>
  <si>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</si>
  <si>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</si>
  <si>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</si>
  <si>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</si>
  <si>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</si>
  <si>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</si>
  <si>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</si>
  <si>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</si>
  <si>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</si>
  <si>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</si>
  <si>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</si>
  <si>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</si>
  <si>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</si>
  <si>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Статус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</si>
  <si>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</si>
  <si>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</si>
  <si>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</si>
  <si>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</si>
  <si>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</si>
  <si>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</si>
  <si>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</si>
  <si>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</si>
  <si>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</si>
  <si>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</si>
  <si>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</si>
  <si>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</si>
  <si>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</si>
  <si>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</si>
  <si>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</si>
  <si>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</si>
  <si>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</si>
  <si>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</si>
  <si>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</si>
  <si>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Вильченко Егор Андреевич</t>
  </si>
  <si>
    <t>Ананьев Илья Евгеньевич</t>
  </si>
  <si>
    <t>Бондарчук Игорь Сергеевич (8 класс)</t>
  </si>
  <si>
    <t>Велютина Алина Романовна</t>
  </si>
  <si>
    <t>Василенко Михаил Алексеевич</t>
  </si>
  <si>
    <t>Бубенин Константин Викторович</t>
  </si>
  <si>
    <t>МАОУ гимназия № 32</t>
  </si>
  <si>
    <t>ГБОУ КО КШИ "АПКМК"</t>
  </si>
  <si>
    <t>МАОУ СОШ № 58</t>
  </si>
  <si>
    <t>ГАУ КО ОО ШИЛИ</t>
  </si>
  <si>
    <t>Средняя школа п. Железнодорожный</t>
  </si>
  <si>
    <t>филиал НВМУ в г. Калининграде</t>
  </si>
  <si>
    <t>Гарина Анастасия Романовна</t>
  </si>
  <si>
    <t>Гирдейка Дмитрий Гедемино</t>
  </si>
  <si>
    <t>МАОУ лицей № 23</t>
  </si>
  <si>
    <t>Емельченков Илья Андреевич</t>
  </si>
  <si>
    <t>МАОУ ООШ п.Грачевка</t>
  </si>
  <si>
    <t>МАОУ СОШ № 39</t>
  </si>
  <si>
    <t>Катутис Дмитрий Олегович</t>
  </si>
  <si>
    <t>Ковальский Юрий Дмитриевич</t>
  </si>
  <si>
    <t>Кузнецов Михаил Сергеевич</t>
  </si>
  <si>
    <t>ГАУ КО ОО ШИЛИ</t>
  </si>
  <si>
    <t>Кравченко Мария Алексеевна</t>
  </si>
  <si>
    <t>МАОУ гимназия № 40 им. Ю.А. Гагарина</t>
  </si>
  <si>
    <t>Котова Мелана Валерьевна</t>
  </si>
  <si>
    <t>Кушин Никита Олегович</t>
  </si>
  <si>
    <t>Масальский Илья Андреевич</t>
  </si>
  <si>
    <t>Москаленко Федор Витальевич</t>
  </si>
  <si>
    <t>Орешев Леонид Витальевич</t>
  </si>
  <si>
    <t>Павлова Мария Александровна</t>
  </si>
  <si>
    <t>Скороходов Иван Петрович</t>
  </si>
  <si>
    <t>Фомичев Всеволод Леонидович  (8 кл)</t>
  </si>
  <si>
    <t>Чан Карина  (8 кл)</t>
  </si>
  <si>
    <t>Нуркенова Томирис Ерболатовна</t>
  </si>
  <si>
    <t>МБОУ гимназия г. Гурьевск</t>
  </si>
  <si>
    <t>Субботина Екатерина Андреевна</t>
  </si>
  <si>
    <t>Федосеев Константин Максимович</t>
  </si>
  <si>
    <t>Фролов Игорь Вячеславович</t>
  </si>
  <si>
    <t>Яковлева Анна Эдуардовна</t>
  </si>
  <si>
    <t>Шагинян Эрик Мишович</t>
  </si>
  <si>
    <t>Яковлев Евгений Андреевич</t>
  </si>
  <si>
    <t>МБОУ лицей № 1</t>
  </si>
  <si>
    <t>Ырсалиев Даниель Бакытбекович</t>
  </si>
  <si>
    <t>Шарафутдинова Надежда Дмитриевна</t>
  </si>
  <si>
    <t>МБОУ СОШ № 8</t>
  </si>
  <si>
    <t>Фарстов Артемий Алексеевич</t>
  </si>
  <si>
    <t xml:space="preserve">Шифр </t>
  </si>
  <si>
    <t>Алтунина Диана Игоревна</t>
  </si>
  <si>
    <t>Бухаров Ярослав Дмитриевич</t>
  </si>
  <si>
    <t>МАОУ СОШ № 59</t>
  </si>
  <si>
    <t>Гаврилов Иван Дмитриевич</t>
  </si>
  <si>
    <t>МАОУ лицей № 18</t>
  </si>
  <si>
    <t>Глухов Станислав Игоревич</t>
  </si>
  <si>
    <t>Барабаш Елена Александровна</t>
  </si>
  <si>
    <t>Дидковская Екатерина Алексеевна</t>
  </si>
  <si>
    <t>Вербицкая  Ева Романовна </t>
  </si>
  <si>
    <t>Генис Никита Денисович</t>
  </si>
  <si>
    <t>Гусев Андрей Романович</t>
  </si>
  <si>
    <t>Савинкова Анна Сергеевна</t>
  </si>
  <si>
    <t>Штейнберг Нир Сергеевич</t>
  </si>
  <si>
    <t>Хоба Артемий Юрьевич</t>
  </si>
  <si>
    <t>Фадеев Павел Викторович</t>
  </si>
  <si>
    <t>МАОУ лицей № 49</t>
  </si>
  <si>
    <t>Прохорова Диана Алексеевна</t>
  </si>
  <si>
    <t>МАОУ СОШ № 56</t>
  </si>
  <si>
    <t>Макаров Николай  Сергеевич</t>
  </si>
  <si>
    <t>Ларютин Иван Николаевич</t>
  </si>
  <si>
    <t>Панькин Антон Андреевич</t>
  </si>
  <si>
    <t>Орлова  Юлия Константиновна</t>
  </si>
  <si>
    <t>Юрченко Елизавета Сергеевна</t>
  </si>
  <si>
    <t>Безбородов Дмитрий Геннадьевич</t>
  </si>
  <si>
    <t>МБОУ "Новостроевская СОШ"</t>
  </si>
  <si>
    <t>Победитель</t>
  </si>
  <si>
    <t>Зиновьева Дарья Алексеевна</t>
  </si>
  <si>
    <t>Емельянова Александра Николаевна</t>
  </si>
  <si>
    <t>МБОУ гимназия г. Гурьевска</t>
  </si>
  <si>
    <t>Демин Кирилл Евгеньевич</t>
  </si>
  <si>
    <t>МАОУ "Озерская средняя школа им. Д. Тарасова"</t>
  </si>
  <si>
    <t>Борисова Екатерина Эдуардовна</t>
  </si>
  <si>
    <t>Гришаенков Илья Александрович</t>
  </si>
  <si>
    <t>Захарец Вячеслав  Викторович</t>
  </si>
  <si>
    <t>МАОУ гимназия № 22</t>
  </si>
  <si>
    <t>Дорофеев Владислав Александрович</t>
  </si>
  <si>
    <t>Капитунова Анна Ивановна</t>
  </si>
  <si>
    <t>МАОУ СОШ № 29</t>
  </si>
  <si>
    <t>Каральникова Дарья Олеговна</t>
  </si>
  <si>
    <t>Панина Ирина Олеговна</t>
  </si>
  <si>
    <t>Юткин Егор Михайлович</t>
  </si>
  <si>
    <t>Лукашук  Михаил  Сергеевич</t>
  </si>
  <si>
    <t>Клюшев Даниил Сергеевич</t>
  </si>
  <si>
    <t>Теребихин Леонид Алексеевич</t>
  </si>
  <si>
    <t>МАОУ "Гимназия № 2 г. Черняховска"</t>
  </si>
  <si>
    <t>Карузин Иван Михайлович</t>
  </si>
  <si>
    <t>Светикова Наталья Александровна</t>
  </si>
  <si>
    <t>Перепелица Владимир Игоревич</t>
  </si>
  <si>
    <t>Филатов Николай Юрьевич</t>
  </si>
  <si>
    <t>МАОУ СОШ № 33</t>
  </si>
  <si>
    <t>Призёр</t>
  </si>
  <si>
    <t>Участник</t>
  </si>
  <si>
    <t>Чан Карина  </t>
  </si>
  <si>
    <t xml:space="preserve">Фомичев Всеволод Леонидович </t>
  </si>
  <si>
    <t xml:space="preserve">Бондарчук Игорь Сергеевич </t>
  </si>
  <si>
    <t>_1п</t>
  </si>
  <si>
    <t>.pdf</t>
  </si>
  <si>
    <t>10-17_1п.pdf</t>
  </si>
  <si>
    <t>10-18_1п.pdf</t>
  </si>
  <si>
    <t>10-19_1п.pdf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</si>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</sst>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i/>
      <u/>
      <sz val="12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FFE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Fill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center"/>
      <protection hidden="1"/>
    </xf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9" fillId="0" borderId="2" xfId="1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/>
    </xf>
    <xf numFmtId="0" fontId="11" fillId="2" borderId="2" xfId="1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164" fontId="9" fillId="2" borderId="2" xfId="1" applyNumberFormat="1" applyFont="1" applyFill="1" applyBorder="1" applyAlignment="1">
      <alignment horizontal="center"/>
    </xf>
    <xf numFmtId="0" fontId="9" fillId="2" borderId="2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2" xfId="0" applyNumberFormat="1" applyFont="1" applyFill="1" applyBorder="1" applyAlignment="1" applyProtection="1">
      <alignment horizontal="center"/>
      <protection hidden="1"/>
    </xf>
    <xf numFmtId="49" fontId="11" fillId="2" borderId="2" xfId="0" applyNumberFormat="1" applyFont="1" applyFill="1" applyBorder="1" applyAlignment="1">
      <alignment horizontal="center" vertical="center"/>
    </xf>
    <xf numFmtId="164" fontId="11" fillId="2" borderId="2" xfId="1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5" fillId="0" borderId="0" xfId="0" applyFont="1"/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0" fontId="12" fillId="0" borderId="2" xfId="0" applyFont="1" applyBorder="1" applyAlignment="1" applyProtection="1">
      <alignment horizontal="center" vertical="top" wrapText="1"/>
      <protection hidden="1"/>
    </xf>
    <xf numFmtId="0" fontId="12" fillId="0" borderId="2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Alignment="1">
      <alignment vertical="top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7;&#1072;&#1093;&#1086;&#1076;&#1080;\Desktop\&#1042;&#1057;&#1054;&#1064;\&#1069;&#1082;&#1086;&#1085;&#1086;&#1084;&#1080;&#1082;&#1072;\&#1050;&#1086;&#1076;&#1099;_&#1087;&#1088;&#1077;&#1076;&#1074;&#1072;&#1088;&#1080;&#1090;&#1077;&#1083;&#110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2"/>
    </sheetNames>
    <sheetDataSet>
      <sheetData sheetId="0">
        <row r="2">
          <cell r="E2" t="str">
            <v>Агафонов Михаил Александрович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zoomScale="70" zoomScaleNormal="70" workbookViewId="0">
      <selection activeCell="M2" sqref="M2:N34"/>
    </sheetView>
  </sheetViews>
  <sheetFormatPr defaultRowHeight="15" x14ac:dyDescent="0.25"/>
  <cols>
    <col min="13" max="13" width="36.42578125" bestFit="1" customWidth="1"/>
    <col min="14" max="14" width="38.28515625" bestFit="1" customWidth="1"/>
  </cols>
  <sheetData>
    <row r="2" spans="1:14" x14ac:dyDescent="0.25">
      <c r="A2" s="17" t="s">
        <v>31</v>
      </c>
      <c r="B2" s="17">
        <v>5</v>
      </c>
      <c r="C2" s="17">
        <v>9</v>
      </c>
      <c r="D2" s="17">
        <v>10</v>
      </c>
      <c r="E2" s="17">
        <v>7</v>
      </c>
      <c r="F2" s="17">
        <v>27</v>
      </c>
      <c r="G2" s="17">
        <v>13</v>
      </c>
      <c r="H2" s="17">
        <v>3</v>
      </c>
      <c r="I2" s="17">
        <v>8</v>
      </c>
      <c r="J2" s="17">
        <v>82</v>
      </c>
      <c r="K2" s="17">
        <v>41</v>
      </c>
      <c r="L2" s="17">
        <v>0.41</v>
      </c>
      <c r="M2" s="17" t="s">
        <v>113</v>
      </c>
      <c r="N2" s="17" t="s">
        <v>94</v>
      </c>
    </row>
    <row r="3" spans="1:14" x14ac:dyDescent="0.25">
      <c r="A3" s="17" t="s">
        <v>35</v>
      </c>
      <c r="B3" s="17">
        <v>4</v>
      </c>
      <c r="C3" s="17">
        <v>12</v>
      </c>
      <c r="D3" s="17">
        <v>15</v>
      </c>
      <c r="E3" s="17">
        <v>7</v>
      </c>
      <c r="F3" s="17">
        <v>27</v>
      </c>
      <c r="G3" s="17">
        <v>7</v>
      </c>
      <c r="H3" s="17">
        <v>4</v>
      </c>
      <c r="I3" s="17">
        <v>6</v>
      </c>
      <c r="J3" s="17">
        <v>82</v>
      </c>
      <c r="K3" s="17">
        <v>41</v>
      </c>
      <c r="L3" s="17">
        <v>0.41</v>
      </c>
      <c r="M3" s="17" t="s">
        <v>117</v>
      </c>
      <c r="N3" s="17" t="s">
        <v>109</v>
      </c>
    </row>
    <row r="4" spans="1:14" x14ac:dyDescent="0.25">
      <c r="A4" s="17" t="s">
        <v>38</v>
      </c>
      <c r="B4" s="17">
        <v>2</v>
      </c>
      <c r="C4" s="17">
        <v>12</v>
      </c>
      <c r="D4" s="17">
        <v>5</v>
      </c>
      <c r="E4" s="17">
        <v>21</v>
      </c>
      <c r="F4" s="17">
        <v>18</v>
      </c>
      <c r="G4" s="17">
        <v>3</v>
      </c>
      <c r="H4" s="17">
        <v>0</v>
      </c>
      <c r="I4" s="17">
        <v>2</v>
      </c>
      <c r="J4" s="17">
        <v>63</v>
      </c>
      <c r="K4" s="17">
        <v>31.5</v>
      </c>
      <c r="L4" s="17">
        <v>0.315</v>
      </c>
      <c r="M4" s="17" t="s">
        <v>120</v>
      </c>
      <c r="N4" s="17" t="s">
        <v>94</v>
      </c>
    </row>
    <row r="5" spans="1:14" x14ac:dyDescent="0.25">
      <c r="A5" s="17" t="s">
        <v>18</v>
      </c>
      <c r="B5" s="17">
        <v>3</v>
      </c>
      <c r="C5" s="17">
        <v>9</v>
      </c>
      <c r="D5" s="17">
        <v>10</v>
      </c>
      <c r="E5" s="17">
        <v>7</v>
      </c>
      <c r="F5" s="17">
        <v>2</v>
      </c>
      <c r="G5" s="17">
        <v>2</v>
      </c>
      <c r="H5" s="17">
        <v>22</v>
      </c>
      <c r="I5" s="17">
        <v>2</v>
      </c>
      <c r="J5" s="17">
        <v>57</v>
      </c>
      <c r="K5" s="17">
        <v>28.5</v>
      </c>
      <c r="L5" s="17">
        <v>0.28499999999999998</v>
      </c>
      <c r="M5" s="17" t="s">
        <v>89</v>
      </c>
      <c r="N5" s="17" t="s">
        <v>96</v>
      </c>
    </row>
    <row r="6" spans="1:14" x14ac:dyDescent="0.25">
      <c r="A6" s="17" t="s">
        <v>48</v>
      </c>
      <c r="B6" s="17">
        <v>4</v>
      </c>
      <c r="C6" s="17">
        <v>9</v>
      </c>
      <c r="D6" s="17">
        <v>10</v>
      </c>
      <c r="E6" s="17">
        <v>21</v>
      </c>
      <c r="F6" s="17">
        <v>5</v>
      </c>
      <c r="G6" s="17">
        <v>4</v>
      </c>
      <c r="H6" s="17">
        <v>0</v>
      </c>
      <c r="I6" s="17">
        <v>2</v>
      </c>
      <c r="J6" s="17">
        <v>55</v>
      </c>
      <c r="K6" s="17">
        <v>27.5</v>
      </c>
      <c r="L6" s="17">
        <v>0.27500000000000002</v>
      </c>
      <c r="M6" s="17" t="s">
        <v>133</v>
      </c>
      <c r="N6" s="17" t="s">
        <v>97</v>
      </c>
    </row>
    <row r="7" spans="1:14" x14ac:dyDescent="0.25">
      <c r="A7" s="17" t="s">
        <v>36</v>
      </c>
      <c r="B7" s="17">
        <v>5</v>
      </c>
      <c r="C7" s="17">
        <v>3</v>
      </c>
      <c r="D7" s="17">
        <v>10</v>
      </c>
      <c r="E7" s="17">
        <v>21</v>
      </c>
      <c r="F7" s="17">
        <v>4</v>
      </c>
      <c r="G7" s="17">
        <v>11</v>
      </c>
      <c r="H7" s="17">
        <v>0</v>
      </c>
      <c r="I7" s="17">
        <v>0</v>
      </c>
      <c r="J7" s="17">
        <v>54</v>
      </c>
      <c r="K7" s="17">
        <v>27</v>
      </c>
      <c r="L7" s="17">
        <v>0.27</v>
      </c>
      <c r="M7" s="17" t="s">
        <v>118</v>
      </c>
      <c r="N7" s="17" t="s">
        <v>94</v>
      </c>
    </row>
    <row r="8" spans="1:14" x14ac:dyDescent="0.25">
      <c r="A8" s="17" t="s">
        <v>17</v>
      </c>
      <c r="B8" s="17">
        <v>3</v>
      </c>
      <c r="C8" s="17">
        <v>12</v>
      </c>
      <c r="D8" s="17">
        <v>10</v>
      </c>
      <c r="E8" s="17">
        <v>21</v>
      </c>
      <c r="F8" s="17">
        <v>5</v>
      </c>
      <c r="G8" s="17">
        <v>0</v>
      </c>
      <c r="H8" s="17">
        <v>0</v>
      </c>
      <c r="I8" s="17">
        <v>2</v>
      </c>
      <c r="J8" s="17">
        <v>53</v>
      </c>
      <c r="K8" s="17">
        <v>26.5</v>
      </c>
      <c r="L8" s="17">
        <v>0.26500000000000001</v>
      </c>
      <c r="M8" s="17" t="s">
        <v>88</v>
      </c>
      <c r="N8" s="17" t="s">
        <v>95</v>
      </c>
    </row>
    <row r="9" spans="1:14" x14ac:dyDescent="0.25">
      <c r="A9" s="17" t="s">
        <v>27</v>
      </c>
      <c r="B9" s="17">
        <v>5</v>
      </c>
      <c r="C9" s="17">
        <v>12</v>
      </c>
      <c r="D9" s="17">
        <v>15</v>
      </c>
      <c r="E9" s="17">
        <v>7</v>
      </c>
      <c r="F9" s="17">
        <v>2</v>
      </c>
      <c r="G9" s="17">
        <v>2</v>
      </c>
      <c r="H9" s="17">
        <v>0</v>
      </c>
      <c r="I9" s="17">
        <v>6</v>
      </c>
      <c r="J9" s="17">
        <v>49</v>
      </c>
      <c r="K9" s="17">
        <v>24.5</v>
      </c>
      <c r="L9" s="17">
        <v>0.245</v>
      </c>
      <c r="M9" s="17" t="s">
        <v>107</v>
      </c>
      <c r="N9" s="17" t="s">
        <v>97</v>
      </c>
    </row>
    <row r="10" spans="1:14" x14ac:dyDescent="0.25">
      <c r="A10" s="17" t="s">
        <v>29</v>
      </c>
      <c r="B10" s="17">
        <v>4</v>
      </c>
      <c r="C10" s="17">
        <v>12</v>
      </c>
      <c r="D10" s="17">
        <v>10</v>
      </c>
      <c r="E10" s="17">
        <v>21</v>
      </c>
      <c r="F10" s="17">
        <v>0</v>
      </c>
      <c r="G10" s="17">
        <v>0</v>
      </c>
      <c r="H10" s="17">
        <v>0</v>
      </c>
      <c r="I10" s="17">
        <v>2</v>
      </c>
      <c r="J10" s="17">
        <v>49</v>
      </c>
      <c r="K10" s="17">
        <v>24.5</v>
      </c>
      <c r="L10" s="17">
        <v>0.245</v>
      </c>
      <c r="M10" s="17" t="s">
        <v>110</v>
      </c>
      <c r="N10" s="17" t="s">
        <v>111</v>
      </c>
    </row>
    <row r="11" spans="1:14" x14ac:dyDescent="0.25">
      <c r="A11" s="17" t="s">
        <v>25</v>
      </c>
      <c r="B11" s="17">
        <v>3</v>
      </c>
      <c r="C11" s="17">
        <v>9</v>
      </c>
      <c r="D11" s="17">
        <v>10</v>
      </c>
      <c r="E11" s="17">
        <v>21</v>
      </c>
      <c r="F11" s="17">
        <v>3</v>
      </c>
      <c r="G11" s="17">
        <v>0</v>
      </c>
      <c r="H11" s="17">
        <v>0</v>
      </c>
      <c r="I11" s="17">
        <v>0</v>
      </c>
      <c r="J11" s="17">
        <v>46</v>
      </c>
      <c r="K11" s="17">
        <v>23</v>
      </c>
      <c r="L11" s="17">
        <v>0.23</v>
      </c>
      <c r="M11" s="17" t="s">
        <v>103</v>
      </c>
      <c r="N11" s="17" t="s">
        <v>104</v>
      </c>
    </row>
    <row r="12" spans="1:14" x14ac:dyDescent="0.25">
      <c r="A12" s="17" t="s">
        <v>24</v>
      </c>
      <c r="B12" s="17">
        <v>4</v>
      </c>
      <c r="C12" s="17">
        <v>9</v>
      </c>
      <c r="D12" s="17">
        <v>15</v>
      </c>
      <c r="E12" s="17">
        <v>14</v>
      </c>
      <c r="F12" s="17">
        <v>0</v>
      </c>
      <c r="G12" s="17">
        <v>0</v>
      </c>
      <c r="H12" s="17">
        <v>0</v>
      </c>
      <c r="I12" s="17">
        <v>2</v>
      </c>
      <c r="J12" s="17">
        <v>44</v>
      </c>
      <c r="K12" s="17">
        <v>22</v>
      </c>
      <c r="L12" s="17">
        <v>0.22</v>
      </c>
      <c r="M12" s="17" t="s">
        <v>101</v>
      </c>
      <c r="N12" s="17" t="s">
        <v>102</v>
      </c>
    </row>
    <row r="13" spans="1:14" x14ac:dyDescent="0.25">
      <c r="A13" s="17" t="s">
        <v>22</v>
      </c>
      <c r="B13" s="17">
        <v>4</v>
      </c>
      <c r="C13" s="17">
        <v>9</v>
      </c>
      <c r="D13" s="17">
        <v>5</v>
      </c>
      <c r="E13" s="17">
        <v>21</v>
      </c>
      <c r="F13" s="17">
        <v>0</v>
      </c>
      <c r="G13" s="17">
        <v>0</v>
      </c>
      <c r="H13" s="17">
        <v>0</v>
      </c>
      <c r="I13" s="17">
        <v>0</v>
      </c>
      <c r="J13" s="17">
        <v>39</v>
      </c>
      <c r="K13" s="17">
        <v>19.5</v>
      </c>
      <c r="L13" s="17">
        <v>0.19500000000000001</v>
      </c>
      <c r="M13" s="17" t="s">
        <v>93</v>
      </c>
      <c r="N13" s="17" t="s">
        <v>99</v>
      </c>
    </row>
    <row r="14" spans="1:14" x14ac:dyDescent="0.25">
      <c r="A14" s="17" t="s">
        <v>19</v>
      </c>
      <c r="B14" s="17">
        <v>3</v>
      </c>
      <c r="C14" s="17">
        <v>9</v>
      </c>
      <c r="D14" s="17">
        <v>5</v>
      </c>
      <c r="E14" s="17">
        <v>14</v>
      </c>
      <c r="F14" s="17">
        <v>2</v>
      </c>
      <c r="G14" s="17">
        <v>0</v>
      </c>
      <c r="H14" s="17">
        <v>0</v>
      </c>
      <c r="I14" s="17">
        <v>2</v>
      </c>
      <c r="J14" s="17">
        <v>35</v>
      </c>
      <c r="K14" s="17">
        <v>17.5</v>
      </c>
      <c r="L14" s="17">
        <v>0.17499999999999999</v>
      </c>
      <c r="M14" s="17" t="s">
        <v>90</v>
      </c>
      <c r="N14" s="17" t="s">
        <v>97</v>
      </c>
    </row>
    <row r="15" spans="1:14" x14ac:dyDescent="0.25">
      <c r="A15" s="17" t="s">
        <v>28</v>
      </c>
      <c r="B15" s="17">
        <v>5</v>
      </c>
      <c r="C15" s="17">
        <v>9</v>
      </c>
      <c r="D15" s="17">
        <v>5</v>
      </c>
      <c r="E15" s="17">
        <v>14</v>
      </c>
      <c r="F15" s="17">
        <v>2</v>
      </c>
      <c r="G15" s="17">
        <v>0</v>
      </c>
      <c r="H15" s="17">
        <v>0</v>
      </c>
      <c r="I15" s="17">
        <v>0</v>
      </c>
      <c r="J15" s="17">
        <v>35</v>
      </c>
      <c r="K15" s="17">
        <v>17.5</v>
      </c>
      <c r="L15" s="17">
        <v>0.17499999999999999</v>
      </c>
      <c r="M15" s="17" t="s">
        <v>108</v>
      </c>
      <c r="N15" s="17" t="s">
        <v>109</v>
      </c>
    </row>
    <row r="16" spans="1:14" x14ac:dyDescent="0.25">
      <c r="A16" s="17" t="s">
        <v>34</v>
      </c>
      <c r="B16" s="17">
        <v>4</v>
      </c>
      <c r="C16" s="17">
        <v>12</v>
      </c>
      <c r="D16" s="17">
        <v>0</v>
      </c>
      <c r="E16" s="17">
        <v>14</v>
      </c>
      <c r="F16" s="17">
        <v>5</v>
      </c>
      <c r="G16" s="17">
        <v>0</v>
      </c>
      <c r="H16" s="17">
        <v>0</v>
      </c>
      <c r="I16" s="17">
        <v>0</v>
      </c>
      <c r="J16" s="17">
        <v>35</v>
      </c>
      <c r="K16" s="17">
        <v>17.5</v>
      </c>
      <c r="L16" s="17">
        <v>0.17499999999999999</v>
      </c>
      <c r="M16" s="17" t="s">
        <v>116</v>
      </c>
      <c r="N16" s="17" t="s">
        <v>94</v>
      </c>
    </row>
    <row r="17" spans="1:14" x14ac:dyDescent="0.25">
      <c r="A17" s="17" t="s">
        <v>41</v>
      </c>
      <c r="B17" s="17">
        <v>3</v>
      </c>
      <c r="C17" s="17">
        <v>3</v>
      </c>
      <c r="D17" s="17">
        <v>5</v>
      </c>
      <c r="E17" s="17">
        <v>14</v>
      </c>
      <c r="F17" s="17">
        <v>3</v>
      </c>
      <c r="G17" s="17">
        <v>5</v>
      </c>
      <c r="H17" s="17">
        <v>0</v>
      </c>
      <c r="I17" s="17">
        <v>2</v>
      </c>
      <c r="J17" s="17">
        <v>35</v>
      </c>
      <c r="K17" s="17">
        <v>17.5</v>
      </c>
      <c r="L17" s="17">
        <v>0.17499999999999999</v>
      </c>
      <c r="M17" s="17" t="s">
        <v>124</v>
      </c>
      <c r="N17" s="17" t="s">
        <v>102</v>
      </c>
    </row>
    <row r="18" spans="1:14" x14ac:dyDescent="0.25">
      <c r="A18" s="17" t="s">
        <v>23</v>
      </c>
      <c r="B18" s="17">
        <v>3</v>
      </c>
      <c r="C18" s="17">
        <v>9</v>
      </c>
      <c r="D18" s="17">
        <v>5</v>
      </c>
      <c r="E18" s="17">
        <v>7</v>
      </c>
      <c r="F18" s="17">
        <v>3</v>
      </c>
      <c r="G18" s="17">
        <v>4</v>
      </c>
      <c r="H18" s="17">
        <v>0</v>
      </c>
      <c r="I18" s="17">
        <v>2</v>
      </c>
      <c r="J18" s="17">
        <v>33</v>
      </c>
      <c r="K18" s="17">
        <v>16.5</v>
      </c>
      <c r="L18" s="17">
        <v>0.16500000000000001</v>
      </c>
      <c r="M18" s="17" t="s">
        <v>100</v>
      </c>
      <c r="N18" s="17" t="s">
        <v>96</v>
      </c>
    </row>
    <row r="19" spans="1:14" x14ac:dyDescent="0.25">
      <c r="A19" s="17" t="s">
        <v>47</v>
      </c>
      <c r="B19" s="17">
        <v>1</v>
      </c>
      <c r="C19" s="17">
        <v>9</v>
      </c>
      <c r="D19" s="17">
        <v>5</v>
      </c>
      <c r="E19" s="17">
        <v>5</v>
      </c>
      <c r="F19" s="17">
        <v>7</v>
      </c>
      <c r="G19" s="17">
        <v>3</v>
      </c>
      <c r="H19" s="17">
        <v>1</v>
      </c>
      <c r="I19" s="17">
        <v>0</v>
      </c>
      <c r="J19" s="17">
        <v>31</v>
      </c>
      <c r="K19" s="17">
        <v>15.5</v>
      </c>
      <c r="L19" s="17">
        <v>0.155</v>
      </c>
      <c r="M19" s="17" t="s">
        <v>131</v>
      </c>
      <c r="N19" s="17" t="s">
        <v>132</v>
      </c>
    </row>
    <row r="20" spans="1:14" x14ac:dyDescent="0.25">
      <c r="A20" s="17" t="s">
        <v>21</v>
      </c>
      <c r="B20" s="17">
        <v>3</v>
      </c>
      <c r="C20" s="17">
        <v>15</v>
      </c>
      <c r="D20" s="17">
        <v>5</v>
      </c>
      <c r="E20" s="17">
        <v>7</v>
      </c>
      <c r="F20" s="17">
        <v>0</v>
      </c>
      <c r="G20" s="17">
        <v>0</v>
      </c>
      <c r="H20" s="17">
        <v>0</v>
      </c>
      <c r="I20" s="17">
        <v>0</v>
      </c>
      <c r="J20" s="17">
        <v>30</v>
      </c>
      <c r="K20" s="17">
        <v>15</v>
      </c>
      <c r="L20" s="17">
        <v>0.15</v>
      </c>
      <c r="M20" s="17" t="s">
        <v>92</v>
      </c>
      <c r="N20" s="17" t="s">
        <v>98</v>
      </c>
    </row>
    <row r="21" spans="1:14" x14ac:dyDescent="0.25">
      <c r="A21" s="17" t="s">
        <v>32</v>
      </c>
      <c r="B21" s="17">
        <v>2</v>
      </c>
      <c r="C21" s="17">
        <v>3</v>
      </c>
      <c r="D21" s="17">
        <v>10</v>
      </c>
      <c r="E21" s="17">
        <v>7</v>
      </c>
      <c r="F21" s="17">
        <v>6</v>
      </c>
      <c r="G21" s="17">
        <v>0</v>
      </c>
      <c r="H21" s="17">
        <v>0</v>
      </c>
      <c r="I21" s="17">
        <v>2</v>
      </c>
      <c r="J21" s="17">
        <v>30</v>
      </c>
      <c r="K21" s="17">
        <v>15</v>
      </c>
      <c r="L21" s="17">
        <v>0.15</v>
      </c>
      <c r="M21" s="17" t="s">
        <v>114</v>
      </c>
      <c r="N21" s="17" t="s">
        <v>102</v>
      </c>
    </row>
    <row r="22" spans="1:14" x14ac:dyDescent="0.25">
      <c r="A22" s="17" t="s">
        <v>43</v>
      </c>
      <c r="B22" s="17">
        <v>2</v>
      </c>
      <c r="C22" s="17">
        <v>3</v>
      </c>
      <c r="D22" s="17">
        <v>10</v>
      </c>
      <c r="E22" s="17">
        <v>7</v>
      </c>
      <c r="F22" s="17">
        <v>3</v>
      </c>
      <c r="G22" s="17">
        <v>2</v>
      </c>
      <c r="H22" s="17">
        <v>3</v>
      </c>
      <c r="I22" s="17">
        <v>0</v>
      </c>
      <c r="J22" s="17">
        <v>30</v>
      </c>
      <c r="K22" s="17">
        <v>15</v>
      </c>
      <c r="L22" s="17">
        <v>0.15</v>
      </c>
      <c r="M22" s="17" t="s">
        <v>126</v>
      </c>
      <c r="N22" s="17" t="s">
        <v>97</v>
      </c>
    </row>
    <row r="23" spans="1:14" x14ac:dyDescent="0.25">
      <c r="A23" s="17" t="s">
        <v>40</v>
      </c>
      <c r="B23" s="17">
        <v>1</v>
      </c>
      <c r="C23" s="17">
        <v>9</v>
      </c>
      <c r="D23" s="17">
        <v>5</v>
      </c>
      <c r="E23" s="17">
        <v>7</v>
      </c>
      <c r="F23" s="17">
        <v>3</v>
      </c>
      <c r="G23" s="17">
        <v>4</v>
      </c>
      <c r="H23" s="17">
        <v>0</v>
      </c>
      <c r="I23" s="17">
        <v>0</v>
      </c>
      <c r="J23" s="17">
        <v>29</v>
      </c>
      <c r="K23" s="17">
        <v>14.5</v>
      </c>
      <c r="L23" s="17">
        <v>0.14499999999999999</v>
      </c>
      <c r="M23" s="17" t="s">
        <v>123</v>
      </c>
      <c r="N23" s="17" t="s">
        <v>97</v>
      </c>
    </row>
    <row r="24" spans="1:14" x14ac:dyDescent="0.25">
      <c r="A24" s="17" t="s">
        <v>30</v>
      </c>
      <c r="B24" s="17">
        <v>2</v>
      </c>
      <c r="C24" s="17">
        <v>9</v>
      </c>
      <c r="D24" s="17">
        <v>5</v>
      </c>
      <c r="E24" s="17">
        <v>7</v>
      </c>
      <c r="F24" s="17">
        <v>4</v>
      </c>
      <c r="G24" s="17">
        <v>0</v>
      </c>
      <c r="H24" s="17">
        <v>0</v>
      </c>
      <c r="I24" s="17">
        <v>0</v>
      </c>
      <c r="J24" s="17">
        <v>27</v>
      </c>
      <c r="K24" s="17">
        <v>13.5</v>
      </c>
      <c r="L24" s="17">
        <v>0.13500000000000001</v>
      </c>
      <c r="M24" s="17" t="s">
        <v>112</v>
      </c>
      <c r="N24" s="17" t="s">
        <v>102</v>
      </c>
    </row>
    <row r="25" spans="1:14" x14ac:dyDescent="0.25">
      <c r="A25" s="17" t="s">
        <v>42</v>
      </c>
      <c r="B25" s="17">
        <v>4</v>
      </c>
      <c r="C25" s="17">
        <v>6</v>
      </c>
      <c r="D25" s="17">
        <v>5</v>
      </c>
      <c r="E25" s="17">
        <v>7</v>
      </c>
      <c r="F25" s="17">
        <v>3</v>
      </c>
      <c r="G25" s="17">
        <v>0</v>
      </c>
      <c r="H25" s="17">
        <v>0</v>
      </c>
      <c r="I25" s="17">
        <v>2</v>
      </c>
      <c r="J25" s="17">
        <v>27</v>
      </c>
      <c r="K25" s="17">
        <v>13.5</v>
      </c>
      <c r="L25" s="17">
        <v>0.13500000000000001</v>
      </c>
      <c r="M25" s="17" t="s">
        <v>125</v>
      </c>
      <c r="N25" s="17" t="s">
        <v>97</v>
      </c>
    </row>
    <row r="26" spans="1:14" x14ac:dyDescent="0.25">
      <c r="A26" s="17" t="s">
        <v>26</v>
      </c>
      <c r="B26" s="17">
        <v>4</v>
      </c>
      <c r="C26" s="17">
        <v>9</v>
      </c>
      <c r="D26" s="17">
        <v>5</v>
      </c>
      <c r="E26" s="17">
        <v>7</v>
      </c>
      <c r="F26" s="17">
        <v>0</v>
      </c>
      <c r="G26" s="17">
        <v>0</v>
      </c>
      <c r="H26" s="17">
        <v>0</v>
      </c>
      <c r="I26" s="17">
        <v>0</v>
      </c>
      <c r="J26" s="17">
        <v>25</v>
      </c>
      <c r="K26" s="17">
        <v>12.5</v>
      </c>
      <c r="L26" s="17">
        <v>0.125</v>
      </c>
      <c r="M26" s="17" t="s">
        <v>106</v>
      </c>
      <c r="N26" s="17" t="s">
        <v>105</v>
      </c>
    </row>
    <row r="27" spans="1:14" x14ac:dyDescent="0.25">
      <c r="A27" s="17" t="s">
        <v>37</v>
      </c>
      <c r="B27" s="17">
        <v>2</v>
      </c>
      <c r="C27" s="17">
        <v>3</v>
      </c>
      <c r="D27" s="17">
        <v>10</v>
      </c>
      <c r="E27" s="17">
        <v>7</v>
      </c>
      <c r="F27" s="17">
        <v>3</v>
      </c>
      <c r="G27" s="17">
        <v>0</v>
      </c>
      <c r="H27" s="17">
        <v>0</v>
      </c>
      <c r="I27" s="17">
        <v>0</v>
      </c>
      <c r="J27" s="17">
        <v>25</v>
      </c>
      <c r="K27" s="17">
        <v>12.5</v>
      </c>
      <c r="L27" s="17">
        <v>0.125</v>
      </c>
      <c r="M27" s="17" t="s">
        <v>119</v>
      </c>
      <c r="N27" s="17" t="s">
        <v>94</v>
      </c>
    </row>
    <row r="28" spans="1:14" x14ac:dyDescent="0.25">
      <c r="A28" s="17" t="s">
        <v>16</v>
      </c>
      <c r="B28" s="17">
        <v>4</v>
      </c>
      <c r="C28" s="17">
        <v>6</v>
      </c>
      <c r="D28" s="17">
        <v>5</v>
      </c>
      <c r="E28" s="17">
        <v>7</v>
      </c>
      <c r="F28" s="17">
        <v>2</v>
      </c>
      <c r="G28" s="17">
        <v>0</v>
      </c>
      <c r="H28" s="17">
        <v>0</v>
      </c>
      <c r="I28" s="17">
        <v>0</v>
      </c>
      <c r="J28" s="17">
        <v>24</v>
      </c>
      <c r="K28" s="17">
        <v>12</v>
      </c>
      <c r="L28" s="17">
        <v>0.12</v>
      </c>
      <c r="M28" s="17" t="str">
        <f>[1]Лист1!$E$2</f>
        <v>Агафонов Михаил Александрович</v>
      </c>
      <c r="N28" s="17" t="s">
        <v>94</v>
      </c>
    </row>
    <row r="29" spans="1:14" x14ac:dyDescent="0.25">
      <c r="A29" s="17" t="s">
        <v>39</v>
      </c>
      <c r="B29" s="17">
        <v>3</v>
      </c>
      <c r="C29" s="17">
        <v>3</v>
      </c>
      <c r="D29" s="17">
        <v>5</v>
      </c>
      <c r="E29" s="17">
        <v>7</v>
      </c>
      <c r="F29" s="17">
        <v>3</v>
      </c>
      <c r="G29" s="17">
        <v>0</v>
      </c>
      <c r="H29" s="17">
        <v>0</v>
      </c>
      <c r="I29" s="17">
        <v>0</v>
      </c>
      <c r="J29" s="17">
        <v>21</v>
      </c>
      <c r="K29" s="17">
        <v>10.5</v>
      </c>
      <c r="L29" s="17">
        <v>0.105</v>
      </c>
      <c r="M29" s="17" t="s">
        <v>121</v>
      </c>
      <c r="N29" s="17" t="s">
        <v>122</v>
      </c>
    </row>
    <row r="30" spans="1:14" x14ac:dyDescent="0.25">
      <c r="A30" s="17" t="s">
        <v>45</v>
      </c>
      <c r="B30" s="17">
        <v>3</v>
      </c>
      <c r="C30" s="17">
        <v>9</v>
      </c>
      <c r="D30" s="17">
        <v>0</v>
      </c>
      <c r="E30" s="17">
        <v>7</v>
      </c>
      <c r="F30" s="17">
        <v>2</v>
      </c>
      <c r="G30" s="17">
        <v>0</v>
      </c>
      <c r="H30" s="17">
        <v>0</v>
      </c>
      <c r="I30" s="17">
        <v>0</v>
      </c>
      <c r="J30" s="17">
        <v>21</v>
      </c>
      <c r="K30" s="17">
        <v>10.5</v>
      </c>
      <c r="L30" s="17">
        <v>0.105</v>
      </c>
      <c r="M30" s="17" t="s">
        <v>128</v>
      </c>
      <c r="N30" s="17" t="s">
        <v>129</v>
      </c>
    </row>
    <row r="31" spans="1:14" x14ac:dyDescent="0.25">
      <c r="A31" s="17" t="s">
        <v>33</v>
      </c>
      <c r="B31" s="17">
        <v>1</v>
      </c>
      <c r="C31" s="17">
        <v>3</v>
      </c>
      <c r="D31" s="17">
        <v>0</v>
      </c>
      <c r="E31" s="17">
        <v>7</v>
      </c>
      <c r="F31" s="17">
        <v>5</v>
      </c>
      <c r="G31" s="17">
        <v>2</v>
      </c>
      <c r="H31" s="17">
        <v>0</v>
      </c>
      <c r="I31" s="17">
        <v>2</v>
      </c>
      <c r="J31" s="17">
        <v>20</v>
      </c>
      <c r="K31" s="17">
        <v>10</v>
      </c>
      <c r="L31" s="17">
        <v>0.1</v>
      </c>
      <c r="M31" s="17" t="s">
        <v>115</v>
      </c>
      <c r="N31" s="17" t="s">
        <v>94</v>
      </c>
    </row>
    <row r="32" spans="1:14" x14ac:dyDescent="0.25">
      <c r="A32" s="17" t="s">
        <v>44</v>
      </c>
      <c r="B32" s="17">
        <v>3</v>
      </c>
      <c r="C32" s="17">
        <v>3</v>
      </c>
      <c r="D32" s="17">
        <v>0</v>
      </c>
      <c r="E32" s="17">
        <v>0</v>
      </c>
      <c r="F32" s="17">
        <v>0</v>
      </c>
      <c r="G32" s="17">
        <v>2</v>
      </c>
      <c r="H32" s="17">
        <v>0</v>
      </c>
      <c r="I32" s="17">
        <v>7</v>
      </c>
      <c r="J32" s="17">
        <v>15</v>
      </c>
      <c r="K32" s="17">
        <v>7.5</v>
      </c>
      <c r="L32" s="17">
        <v>7.4999999999999997E-2</v>
      </c>
      <c r="M32" s="17" t="s">
        <v>127</v>
      </c>
      <c r="N32" s="17" t="s">
        <v>97</v>
      </c>
    </row>
    <row r="33" spans="1:14" x14ac:dyDescent="0.25">
      <c r="A33" s="17" t="s">
        <v>20</v>
      </c>
      <c r="B33" s="17">
        <v>1</v>
      </c>
      <c r="C33" s="17">
        <v>6</v>
      </c>
      <c r="D33" s="17">
        <v>0</v>
      </c>
      <c r="E33" s="17">
        <v>0</v>
      </c>
      <c r="F33" s="17">
        <v>5</v>
      </c>
      <c r="G33" s="17">
        <v>0</v>
      </c>
      <c r="H33" s="17">
        <v>0</v>
      </c>
      <c r="I33" s="17">
        <v>0</v>
      </c>
      <c r="J33" s="17">
        <v>12</v>
      </c>
      <c r="K33" s="17">
        <v>6</v>
      </c>
      <c r="L33" s="17">
        <v>0.06</v>
      </c>
      <c r="M33" s="17" t="s">
        <v>91</v>
      </c>
      <c r="N33" s="17" t="s">
        <v>97</v>
      </c>
    </row>
    <row r="34" spans="1:14" x14ac:dyDescent="0.25">
      <c r="A34" s="17" t="s">
        <v>46</v>
      </c>
      <c r="B34" s="17">
        <v>2</v>
      </c>
      <c r="C34" s="17">
        <v>0</v>
      </c>
      <c r="D34" s="17">
        <v>0</v>
      </c>
      <c r="E34" s="17">
        <v>7</v>
      </c>
      <c r="F34" s="17">
        <v>0</v>
      </c>
      <c r="G34" s="17">
        <v>0</v>
      </c>
      <c r="H34" s="17">
        <v>0</v>
      </c>
      <c r="I34" s="17">
        <v>0</v>
      </c>
      <c r="J34" s="17">
        <v>9</v>
      </c>
      <c r="K34" s="17">
        <v>4.5</v>
      </c>
      <c r="L34" s="17">
        <v>4.4999999999999998E-2</v>
      </c>
      <c r="M34" s="17" t="s">
        <v>130</v>
      </c>
      <c r="N34" s="17" t="s">
        <v>99</v>
      </c>
    </row>
  </sheetData>
  <sortState ref="A2:N34">
    <sortCondition descending="1" ref="K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showGridLines="0" tabSelected="1" zoomScaleNormal="100" workbookViewId="0">
      <selection activeCell="K5" sqref="K5"/>
    </sheetView>
  </sheetViews>
  <sheetFormatPr defaultRowHeight="15" x14ac:dyDescent="0.25"/>
  <cols>
    <col min="1" max="1" width="4.28515625" customWidth="1"/>
    <col min="2" max="2" width="8.140625" customWidth="1"/>
    <col min="3" max="8" width="4" customWidth="1"/>
    <col min="9" max="9" width="4" style="12" customWidth="1"/>
    <col min="10" max="10" width="4" customWidth="1"/>
    <col min="11" max="11" width="11.42578125" customWidth="1"/>
    <col min="12" max="12" width="9.7109375" customWidth="1"/>
    <col min="13" max="13" width="10.7109375" customWidth="1"/>
    <col min="14" max="14" width="6" customWidth="1"/>
    <col min="15" max="15" width="10.42578125" customWidth="1"/>
    <col min="16" max="16" width="6.85546875" customWidth="1"/>
    <col min="17" max="17" width="11.28515625" customWidth="1"/>
    <col min="18" max="18" width="31.7109375" style="19" customWidth="1"/>
    <col min="19" max="19" width="38" style="19" customWidth="1"/>
  </cols>
  <sheetData>
    <row r="1" spans="1:19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20"/>
      <c r="O1" s="1"/>
    </row>
    <row r="2" spans="1:19" ht="15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0"/>
      <c r="O2" s="1"/>
    </row>
    <row r="3" spans="1:19" ht="15.75" x14ac:dyDescent="0.25">
      <c r="A3" s="3"/>
      <c r="B3" s="4"/>
      <c r="C3" s="5"/>
      <c r="D3" s="5"/>
      <c r="E3" s="3"/>
      <c r="F3" s="6"/>
      <c r="G3" s="6"/>
      <c r="H3" s="3"/>
      <c r="I3" s="7"/>
      <c r="J3" s="7"/>
      <c r="K3" s="6" t="s">
        <v>10</v>
      </c>
      <c r="L3" s="8"/>
      <c r="M3" s="8"/>
      <c r="N3" s="8"/>
      <c r="O3" s="9"/>
    </row>
    <row r="4" spans="1:19" ht="15.75" x14ac:dyDescent="0.25">
      <c r="A4" s="1"/>
      <c r="B4" s="10"/>
      <c r="C4" s="11"/>
      <c r="D4" s="11"/>
      <c r="E4" s="2"/>
      <c r="F4" s="6"/>
      <c r="G4" s="6"/>
      <c r="H4" s="2"/>
      <c r="I4" s="7"/>
      <c r="J4" s="7"/>
      <c r="K4" s="6" t="s">
        <v>9</v>
      </c>
      <c r="L4" s="6"/>
      <c r="M4" s="6"/>
      <c r="N4" s="6"/>
      <c r="O4" s="3"/>
    </row>
    <row r="5" spans="1:19" s="55" customFormat="1" ht="44.45" customHeight="1" x14ac:dyDescent="0.2">
      <c r="A5" s="66" t="s">
        <v>3</v>
      </c>
      <c r="B5" s="66" t="s">
        <v>134</v>
      </c>
      <c r="C5" s="67" t="s">
        <v>13</v>
      </c>
      <c r="D5" s="67"/>
      <c r="E5" s="67"/>
      <c r="F5" s="67"/>
      <c r="G5" s="67" t="s">
        <v>14</v>
      </c>
      <c r="H5" s="67"/>
      <c r="I5" s="67"/>
      <c r="J5" s="67"/>
      <c r="K5" s="54" t="s">
        <v>15</v>
      </c>
      <c r="L5" s="68" t="s">
        <v>4</v>
      </c>
      <c r="M5" s="69" t="s">
        <v>5</v>
      </c>
      <c r="N5" s="69" t="s">
        <v>2</v>
      </c>
      <c r="O5" s="69" t="s">
        <v>6</v>
      </c>
      <c r="P5" s="69" t="s">
        <v>7</v>
      </c>
      <c r="Q5" s="69" t="s">
        <v>68</v>
      </c>
      <c r="R5" s="62" t="s">
        <v>11</v>
      </c>
      <c r="S5" s="62" t="s">
        <v>12</v>
      </c>
    </row>
    <row r="6" spans="1:19" s="55" customFormat="1" ht="12.75" x14ac:dyDescent="0.2">
      <c r="A6" s="66"/>
      <c r="B6" s="66"/>
      <c r="C6" s="56">
        <v>1</v>
      </c>
      <c r="D6" s="56">
        <v>2</v>
      </c>
      <c r="E6" s="56">
        <v>3</v>
      </c>
      <c r="F6" s="56">
        <v>4</v>
      </c>
      <c r="G6" s="56">
        <v>5</v>
      </c>
      <c r="H6" s="56">
        <v>6</v>
      </c>
      <c r="I6" s="57">
        <v>7</v>
      </c>
      <c r="J6" s="57">
        <v>8</v>
      </c>
      <c r="K6" s="54" t="s">
        <v>8</v>
      </c>
      <c r="L6" s="68"/>
      <c r="M6" s="70"/>
      <c r="N6" s="70"/>
      <c r="O6" s="70"/>
      <c r="P6" s="70"/>
      <c r="Q6" s="70"/>
      <c r="R6" s="63"/>
      <c r="S6" s="63"/>
    </row>
    <row r="7" spans="1:19" s="61" customFormat="1" ht="30" customHeight="1" x14ac:dyDescent="0.25">
      <c r="A7" s="66"/>
      <c r="B7" s="58" t="s">
        <v>195</v>
      </c>
      <c r="C7" s="59">
        <v>5</v>
      </c>
      <c r="D7" s="59">
        <v>15</v>
      </c>
      <c r="E7" s="59">
        <v>25</v>
      </c>
      <c r="F7" s="59">
        <v>35</v>
      </c>
      <c r="G7" s="59">
        <v>30</v>
      </c>
      <c r="H7" s="59">
        <v>30</v>
      </c>
      <c r="I7" s="60">
        <v>30</v>
      </c>
      <c r="J7" s="60">
        <v>30</v>
      </c>
      <c r="K7" s="58">
        <f>SUM(C7:J7)</f>
        <v>200</v>
      </c>
      <c r="L7" s="58">
        <v>200</v>
      </c>
      <c r="M7" s="71"/>
      <c r="N7" s="71"/>
      <c r="O7" s="71"/>
      <c r="P7" s="71"/>
      <c r="Q7" s="71"/>
      <c r="R7" s="64"/>
      <c r="S7" s="64"/>
    </row>
    <row r="8" spans="1:19" s="31" customFormat="1" ht="14.25" x14ac:dyDescent="0.2">
      <c r="A8" s="32">
        <v>1</v>
      </c>
      <c r="B8" s="33" t="s">
        <v>31</v>
      </c>
      <c r="C8" s="33">
        <v>5</v>
      </c>
      <c r="D8" s="33">
        <v>9</v>
      </c>
      <c r="E8" s="33">
        <v>10</v>
      </c>
      <c r="F8" s="33">
        <v>7</v>
      </c>
      <c r="G8" s="33">
        <v>27</v>
      </c>
      <c r="H8" s="33">
        <v>13</v>
      </c>
      <c r="I8" s="33">
        <v>3</v>
      </c>
      <c r="J8" s="33">
        <v>8</v>
      </c>
      <c r="K8" s="34">
        <f>SUM(C8:J8)</f>
        <v>82</v>
      </c>
      <c r="L8" s="34">
        <f>K8</f>
        <v>82</v>
      </c>
      <c r="M8" s="35">
        <f>L8/200</f>
        <v>0.41</v>
      </c>
      <c r="N8" s="36">
        <v>9</v>
      </c>
      <c r="O8" s="34"/>
      <c r="P8" s="34">
        <v>1</v>
      </c>
      <c r="Q8" s="34" t="s">
        <v>185</v>
      </c>
      <c r="R8" s="37" t="s">
        <v>113</v>
      </c>
      <c r="S8" s="37" t="s">
        <v>94</v>
      </c>
    </row>
    <row r="9" spans="1:19" s="31" customFormat="1" ht="14.25" x14ac:dyDescent="0.2">
      <c r="A9" s="32">
        <v>2</v>
      </c>
      <c r="B9" s="33" t="s">
        <v>35</v>
      </c>
      <c r="C9" s="33">
        <v>4</v>
      </c>
      <c r="D9" s="33">
        <v>12</v>
      </c>
      <c r="E9" s="33">
        <v>15</v>
      </c>
      <c r="F9" s="33">
        <v>7</v>
      </c>
      <c r="G9" s="33">
        <v>27</v>
      </c>
      <c r="H9" s="33">
        <v>7</v>
      </c>
      <c r="I9" s="33">
        <v>4</v>
      </c>
      <c r="J9" s="33">
        <v>6</v>
      </c>
      <c r="K9" s="34">
        <f t="shared" ref="K9:K40" si="0">SUM(C9:J9)</f>
        <v>82</v>
      </c>
      <c r="L9" s="34">
        <f t="shared" ref="L9:L40" si="1">K9</f>
        <v>82</v>
      </c>
      <c r="M9" s="35">
        <f t="shared" ref="M9:M40" si="2">L9/200</f>
        <v>0.41</v>
      </c>
      <c r="N9" s="36">
        <v>9</v>
      </c>
      <c r="O9" s="34"/>
      <c r="P9" s="34">
        <v>1</v>
      </c>
      <c r="Q9" s="34" t="s">
        <v>185</v>
      </c>
      <c r="R9" s="37" t="s">
        <v>117</v>
      </c>
      <c r="S9" s="37" t="s">
        <v>109</v>
      </c>
    </row>
    <row r="10" spans="1:19" s="21" customFormat="1" x14ac:dyDescent="0.25">
      <c r="A10" s="38">
        <v>3</v>
      </c>
      <c r="B10" s="39" t="s">
        <v>38</v>
      </c>
      <c r="C10" s="39">
        <v>2</v>
      </c>
      <c r="D10" s="39">
        <v>12</v>
      </c>
      <c r="E10" s="39">
        <v>5</v>
      </c>
      <c r="F10" s="39">
        <v>21</v>
      </c>
      <c r="G10" s="39">
        <v>18</v>
      </c>
      <c r="H10" s="39">
        <v>3</v>
      </c>
      <c r="I10" s="39">
        <v>0</v>
      </c>
      <c r="J10" s="39">
        <v>2</v>
      </c>
      <c r="K10" s="40">
        <f t="shared" si="0"/>
        <v>63</v>
      </c>
      <c r="L10" s="40">
        <f t="shared" si="1"/>
        <v>63</v>
      </c>
      <c r="M10" s="41">
        <f t="shared" si="2"/>
        <v>0.315</v>
      </c>
      <c r="N10" s="42">
        <v>8</v>
      </c>
      <c r="O10" s="40"/>
      <c r="P10" s="40">
        <v>3</v>
      </c>
      <c r="Q10" s="40" t="s">
        <v>186</v>
      </c>
      <c r="R10" s="43" t="s">
        <v>187</v>
      </c>
      <c r="S10" s="43" t="s">
        <v>94</v>
      </c>
    </row>
    <row r="11" spans="1:19" s="21" customFormat="1" x14ac:dyDescent="0.25">
      <c r="A11" s="38">
        <v>4</v>
      </c>
      <c r="B11" s="39" t="s">
        <v>18</v>
      </c>
      <c r="C11" s="39">
        <v>3</v>
      </c>
      <c r="D11" s="39">
        <v>9</v>
      </c>
      <c r="E11" s="39">
        <v>10</v>
      </c>
      <c r="F11" s="39">
        <v>7</v>
      </c>
      <c r="G11" s="39">
        <v>2</v>
      </c>
      <c r="H11" s="39">
        <v>2</v>
      </c>
      <c r="I11" s="39">
        <v>22</v>
      </c>
      <c r="J11" s="39">
        <v>2</v>
      </c>
      <c r="K11" s="40">
        <f t="shared" si="0"/>
        <v>57</v>
      </c>
      <c r="L11" s="40">
        <f t="shared" si="1"/>
        <v>57</v>
      </c>
      <c r="M11" s="41">
        <f t="shared" si="2"/>
        <v>0.28499999999999998</v>
      </c>
      <c r="N11" s="42">
        <v>9</v>
      </c>
      <c r="O11" s="40"/>
      <c r="P11" s="40">
        <v>4</v>
      </c>
      <c r="Q11" s="40" t="s">
        <v>186</v>
      </c>
      <c r="R11" s="43" t="s">
        <v>89</v>
      </c>
      <c r="S11" s="43" t="s">
        <v>96</v>
      </c>
    </row>
    <row r="12" spans="1:19" s="21" customFormat="1" x14ac:dyDescent="0.25">
      <c r="A12" s="38">
        <v>5</v>
      </c>
      <c r="B12" s="39" t="s">
        <v>48</v>
      </c>
      <c r="C12" s="39">
        <v>4</v>
      </c>
      <c r="D12" s="39">
        <v>9</v>
      </c>
      <c r="E12" s="39">
        <v>10</v>
      </c>
      <c r="F12" s="39">
        <v>21</v>
      </c>
      <c r="G12" s="39">
        <v>5</v>
      </c>
      <c r="H12" s="39">
        <v>4</v>
      </c>
      <c r="I12" s="39">
        <v>0</v>
      </c>
      <c r="J12" s="39">
        <v>2</v>
      </c>
      <c r="K12" s="40">
        <f t="shared" si="0"/>
        <v>55</v>
      </c>
      <c r="L12" s="40">
        <f t="shared" si="1"/>
        <v>55</v>
      </c>
      <c r="M12" s="41">
        <f t="shared" si="2"/>
        <v>0.27500000000000002</v>
      </c>
      <c r="N12" s="42">
        <v>9</v>
      </c>
      <c r="O12" s="40"/>
      <c r="P12" s="40">
        <v>5</v>
      </c>
      <c r="Q12" s="40" t="s">
        <v>186</v>
      </c>
      <c r="R12" s="43" t="s">
        <v>133</v>
      </c>
      <c r="S12" s="43" t="s">
        <v>97</v>
      </c>
    </row>
    <row r="13" spans="1:19" s="21" customFormat="1" x14ac:dyDescent="0.25">
      <c r="A13" s="38">
        <v>6</v>
      </c>
      <c r="B13" s="39" t="s">
        <v>36</v>
      </c>
      <c r="C13" s="39">
        <v>5</v>
      </c>
      <c r="D13" s="39">
        <v>3</v>
      </c>
      <c r="E13" s="39">
        <v>10</v>
      </c>
      <c r="F13" s="39">
        <v>21</v>
      </c>
      <c r="G13" s="39">
        <v>4</v>
      </c>
      <c r="H13" s="39">
        <v>11</v>
      </c>
      <c r="I13" s="39">
        <v>0</v>
      </c>
      <c r="J13" s="39">
        <v>0</v>
      </c>
      <c r="K13" s="40">
        <f t="shared" si="0"/>
        <v>54</v>
      </c>
      <c r="L13" s="40">
        <f t="shared" si="1"/>
        <v>54</v>
      </c>
      <c r="M13" s="41">
        <f t="shared" si="2"/>
        <v>0.27</v>
      </c>
      <c r="N13" s="42">
        <v>9</v>
      </c>
      <c r="O13" s="40"/>
      <c r="P13" s="40">
        <v>6</v>
      </c>
      <c r="Q13" s="40" t="s">
        <v>186</v>
      </c>
      <c r="R13" s="43" t="s">
        <v>118</v>
      </c>
      <c r="S13" s="43" t="s">
        <v>94</v>
      </c>
    </row>
    <row r="14" spans="1:19" s="21" customFormat="1" x14ac:dyDescent="0.25">
      <c r="A14" s="38">
        <v>7</v>
      </c>
      <c r="B14" s="39" t="s">
        <v>17</v>
      </c>
      <c r="C14" s="39">
        <v>3</v>
      </c>
      <c r="D14" s="39">
        <v>12</v>
      </c>
      <c r="E14" s="39">
        <v>10</v>
      </c>
      <c r="F14" s="39">
        <v>21</v>
      </c>
      <c r="G14" s="39">
        <v>5</v>
      </c>
      <c r="H14" s="39">
        <v>0</v>
      </c>
      <c r="I14" s="39">
        <v>0</v>
      </c>
      <c r="J14" s="39">
        <v>2</v>
      </c>
      <c r="K14" s="40">
        <f t="shared" si="0"/>
        <v>53</v>
      </c>
      <c r="L14" s="40">
        <f t="shared" si="1"/>
        <v>53</v>
      </c>
      <c r="M14" s="41">
        <f t="shared" si="2"/>
        <v>0.26500000000000001</v>
      </c>
      <c r="N14" s="42">
        <v>9</v>
      </c>
      <c r="O14" s="40"/>
      <c r="P14" s="40">
        <v>7</v>
      </c>
      <c r="Q14" s="40" t="s">
        <v>186</v>
      </c>
      <c r="R14" s="43" t="s">
        <v>88</v>
      </c>
      <c r="S14" s="43" t="s">
        <v>95</v>
      </c>
    </row>
    <row r="15" spans="1:19" s="21" customFormat="1" x14ac:dyDescent="0.25">
      <c r="A15" s="38">
        <v>8</v>
      </c>
      <c r="B15" s="39" t="s">
        <v>27</v>
      </c>
      <c r="C15" s="39">
        <v>5</v>
      </c>
      <c r="D15" s="39">
        <v>12</v>
      </c>
      <c r="E15" s="39">
        <v>15</v>
      </c>
      <c r="F15" s="39">
        <v>7</v>
      </c>
      <c r="G15" s="39">
        <v>2</v>
      </c>
      <c r="H15" s="39">
        <v>2</v>
      </c>
      <c r="I15" s="39">
        <v>0</v>
      </c>
      <c r="J15" s="39">
        <v>6</v>
      </c>
      <c r="K15" s="40">
        <f t="shared" si="0"/>
        <v>49</v>
      </c>
      <c r="L15" s="40">
        <f t="shared" si="1"/>
        <v>49</v>
      </c>
      <c r="M15" s="41">
        <f t="shared" si="2"/>
        <v>0.245</v>
      </c>
      <c r="N15" s="42">
        <v>9</v>
      </c>
      <c r="O15" s="40"/>
      <c r="P15" s="40">
        <v>8</v>
      </c>
      <c r="Q15" s="40" t="s">
        <v>186</v>
      </c>
      <c r="R15" s="43" t="s">
        <v>107</v>
      </c>
      <c r="S15" s="43" t="s">
        <v>97</v>
      </c>
    </row>
    <row r="16" spans="1:19" s="21" customFormat="1" x14ac:dyDescent="0.25">
      <c r="A16" s="38">
        <v>9</v>
      </c>
      <c r="B16" s="39" t="s">
        <v>29</v>
      </c>
      <c r="C16" s="39">
        <v>4</v>
      </c>
      <c r="D16" s="39">
        <v>12</v>
      </c>
      <c r="E16" s="39">
        <v>10</v>
      </c>
      <c r="F16" s="39">
        <v>21</v>
      </c>
      <c r="G16" s="39">
        <v>0</v>
      </c>
      <c r="H16" s="39">
        <v>0</v>
      </c>
      <c r="I16" s="39">
        <v>0</v>
      </c>
      <c r="J16" s="39">
        <v>2</v>
      </c>
      <c r="K16" s="40">
        <f t="shared" si="0"/>
        <v>49</v>
      </c>
      <c r="L16" s="40">
        <f t="shared" si="1"/>
        <v>49</v>
      </c>
      <c r="M16" s="41">
        <f t="shared" si="2"/>
        <v>0.245</v>
      </c>
      <c r="N16" s="42">
        <v>9</v>
      </c>
      <c r="O16" s="40"/>
      <c r="P16" s="40">
        <v>8</v>
      </c>
      <c r="Q16" s="40" t="s">
        <v>186</v>
      </c>
      <c r="R16" s="43" t="s">
        <v>110</v>
      </c>
      <c r="S16" s="43" t="s">
        <v>111</v>
      </c>
    </row>
    <row r="17" spans="1:19" s="21" customFormat="1" x14ac:dyDescent="0.25">
      <c r="A17" s="22">
        <v>10</v>
      </c>
      <c r="B17" s="23" t="s">
        <v>25</v>
      </c>
      <c r="C17" s="23">
        <v>3</v>
      </c>
      <c r="D17" s="23">
        <v>9</v>
      </c>
      <c r="E17" s="23">
        <v>10</v>
      </c>
      <c r="F17" s="23">
        <v>21</v>
      </c>
      <c r="G17" s="23">
        <v>3</v>
      </c>
      <c r="H17" s="23">
        <v>0</v>
      </c>
      <c r="I17" s="23">
        <v>0</v>
      </c>
      <c r="J17" s="23">
        <v>0</v>
      </c>
      <c r="K17" s="24">
        <f t="shared" si="0"/>
        <v>46</v>
      </c>
      <c r="L17" s="24">
        <f t="shared" si="1"/>
        <v>46</v>
      </c>
      <c r="M17" s="25">
        <f t="shared" si="2"/>
        <v>0.23</v>
      </c>
      <c r="N17" s="26">
        <v>9</v>
      </c>
      <c r="O17" s="24"/>
      <c r="P17" s="24">
        <v>10</v>
      </c>
      <c r="Q17" s="24" t="s">
        <v>186</v>
      </c>
      <c r="R17" s="30" t="s">
        <v>103</v>
      </c>
      <c r="S17" s="30" t="s">
        <v>104</v>
      </c>
    </row>
    <row r="18" spans="1:19" s="21" customFormat="1" x14ac:dyDescent="0.25">
      <c r="A18" s="38">
        <v>11</v>
      </c>
      <c r="B18" s="39" t="s">
        <v>24</v>
      </c>
      <c r="C18" s="39">
        <v>4</v>
      </c>
      <c r="D18" s="39">
        <v>9</v>
      </c>
      <c r="E18" s="39">
        <v>15</v>
      </c>
      <c r="F18" s="39">
        <v>14</v>
      </c>
      <c r="G18" s="39">
        <v>0</v>
      </c>
      <c r="H18" s="39">
        <v>0</v>
      </c>
      <c r="I18" s="39">
        <v>0</v>
      </c>
      <c r="J18" s="39">
        <v>2</v>
      </c>
      <c r="K18" s="40">
        <f t="shared" si="0"/>
        <v>44</v>
      </c>
      <c r="L18" s="40">
        <f t="shared" si="1"/>
        <v>44</v>
      </c>
      <c r="M18" s="41">
        <f t="shared" si="2"/>
        <v>0.22</v>
      </c>
      <c r="N18" s="42">
        <v>9</v>
      </c>
      <c r="O18" s="40"/>
      <c r="P18" s="40">
        <v>11</v>
      </c>
      <c r="Q18" s="40" t="s">
        <v>186</v>
      </c>
      <c r="R18" s="43" t="s">
        <v>101</v>
      </c>
      <c r="S18" s="43" t="s">
        <v>102</v>
      </c>
    </row>
    <row r="19" spans="1:19" s="21" customFormat="1" x14ac:dyDescent="0.25">
      <c r="A19" s="38">
        <v>12</v>
      </c>
      <c r="B19" s="39" t="s">
        <v>22</v>
      </c>
      <c r="C19" s="39">
        <v>4</v>
      </c>
      <c r="D19" s="39">
        <v>9</v>
      </c>
      <c r="E19" s="39">
        <v>5</v>
      </c>
      <c r="F19" s="39">
        <v>21</v>
      </c>
      <c r="G19" s="39">
        <v>0</v>
      </c>
      <c r="H19" s="39">
        <v>0</v>
      </c>
      <c r="I19" s="39">
        <v>0</v>
      </c>
      <c r="J19" s="39">
        <v>0</v>
      </c>
      <c r="K19" s="40">
        <f t="shared" si="0"/>
        <v>39</v>
      </c>
      <c r="L19" s="40">
        <f t="shared" si="1"/>
        <v>39</v>
      </c>
      <c r="M19" s="41">
        <f t="shared" si="2"/>
        <v>0.19500000000000001</v>
      </c>
      <c r="N19" s="42">
        <v>9</v>
      </c>
      <c r="O19" s="40"/>
      <c r="P19" s="40">
        <v>12</v>
      </c>
      <c r="Q19" s="40" t="s">
        <v>186</v>
      </c>
      <c r="R19" s="43" t="s">
        <v>93</v>
      </c>
      <c r="S19" s="43" t="s">
        <v>99</v>
      </c>
    </row>
    <row r="20" spans="1:19" s="21" customFormat="1" x14ac:dyDescent="0.25">
      <c r="A20" s="38">
        <v>13</v>
      </c>
      <c r="B20" s="39" t="s">
        <v>19</v>
      </c>
      <c r="C20" s="39">
        <v>3</v>
      </c>
      <c r="D20" s="39">
        <v>9</v>
      </c>
      <c r="E20" s="39">
        <v>5</v>
      </c>
      <c r="F20" s="39">
        <v>14</v>
      </c>
      <c r="G20" s="39">
        <v>2</v>
      </c>
      <c r="H20" s="39">
        <v>0</v>
      </c>
      <c r="I20" s="39">
        <v>0</v>
      </c>
      <c r="J20" s="39">
        <v>2</v>
      </c>
      <c r="K20" s="40">
        <f t="shared" si="0"/>
        <v>35</v>
      </c>
      <c r="L20" s="40">
        <f t="shared" si="1"/>
        <v>35</v>
      </c>
      <c r="M20" s="41">
        <f t="shared" si="2"/>
        <v>0.17499999999999999</v>
      </c>
      <c r="N20" s="42">
        <v>8</v>
      </c>
      <c r="O20" s="40"/>
      <c r="P20" s="40">
        <v>13</v>
      </c>
      <c r="Q20" s="40" t="s">
        <v>186</v>
      </c>
      <c r="R20" s="43" t="s">
        <v>189</v>
      </c>
      <c r="S20" s="43" t="s">
        <v>97</v>
      </c>
    </row>
    <row r="21" spans="1:19" s="21" customFormat="1" x14ac:dyDescent="0.25">
      <c r="A21" s="38">
        <v>14</v>
      </c>
      <c r="B21" s="39" t="s">
        <v>28</v>
      </c>
      <c r="C21" s="39">
        <v>5</v>
      </c>
      <c r="D21" s="39">
        <v>9</v>
      </c>
      <c r="E21" s="39">
        <v>5</v>
      </c>
      <c r="F21" s="39">
        <v>14</v>
      </c>
      <c r="G21" s="39">
        <v>2</v>
      </c>
      <c r="H21" s="39">
        <v>0</v>
      </c>
      <c r="I21" s="39">
        <v>0</v>
      </c>
      <c r="J21" s="39">
        <v>0</v>
      </c>
      <c r="K21" s="40">
        <f t="shared" si="0"/>
        <v>35</v>
      </c>
      <c r="L21" s="40">
        <f t="shared" si="1"/>
        <v>35</v>
      </c>
      <c r="M21" s="41">
        <f t="shared" si="2"/>
        <v>0.17499999999999999</v>
      </c>
      <c r="N21" s="42">
        <v>9</v>
      </c>
      <c r="O21" s="40"/>
      <c r="P21" s="44">
        <v>13</v>
      </c>
      <c r="Q21" s="40" t="s">
        <v>186</v>
      </c>
      <c r="R21" s="43" t="s">
        <v>108</v>
      </c>
      <c r="S21" s="43" t="s">
        <v>109</v>
      </c>
    </row>
    <row r="22" spans="1:19" s="21" customFormat="1" x14ac:dyDescent="0.25">
      <c r="A22" s="38">
        <v>15</v>
      </c>
      <c r="B22" s="39" t="s">
        <v>34</v>
      </c>
      <c r="C22" s="39">
        <v>4</v>
      </c>
      <c r="D22" s="39">
        <v>12</v>
      </c>
      <c r="E22" s="39">
        <v>0</v>
      </c>
      <c r="F22" s="39">
        <v>14</v>
      </c>
      <c r="G22" s="39">
        <v>5</v>
      </c>
      <c r="H22" s="39">
        <v>0</v>
      </c>
      <c r="I22" s="39">
        <v>0</v>
      </c>
      <c r="J22" s="39">
        <v>0</v>
      </c>
      <c r="K22" s="40">
        <f t="shared" si="0"/>
        <v>35</v>
      </c>
      <c r="L22" s="40">
        <f t="shared" si="1"/>
        <v>35</v>
      </c>
      <c r="M22" s="41">
        <f t="shared" si="2"/>
        <v>0.17499999999999999</v>
      </c>
      <c r="N22" s="42">
        <v>9</v>
      </c>
      <c r="O22" s="40"/>
      <c r="P22" s="44">
        <v>13</v>
      </c>
      <c r="Q22" s="40" t="s">
        <v>186</v>
      </c>
      <c r="R22" s="43" t="s">
        <v>116</v>
      </c>
      <c r="S22" s="43" t="s">
        <v>94</v>
      </c>
    </row>
    <row r="23" spans="1:19" s="21" customFormat="1" x14ac:dyDescent="0.25">
      <c r="A23" s="38">
        <v>16</v>
      </c>
      <c r="B23" s="39" t="s">
        <v>41</v>
      </c>
      <c r="C23" s="39">
        <v>3</v>
      </c>
      <c r="D23" s="39">
        <v>3</v>
      </c>
      <c r="E23" s="39">
        <v>5</v>
      </c>
      <c r="F23" s="39">
        <v>14</v>
      </c>
      <c r="G23" s="39">
        <v>3</v>
      </c>
      <c r="H23" s="39">
        <v>5</v>
      </c>
      <c r="I23" s="39">
        <v>0</v>
      </c>
      <c r="J23" s="39">
        <v>2</v>
      </c>
      <c r="K23" s="40">
        <f t="shared" si="0"/>
        <v>35</v>
      </c>
      <c r="L23" s="40">
        <f t="shared" si="1"/>
        <v>35</v>
      </c>
      <c r="M23" s="41">
        <f t="shared" si="2"/>
        <v>0.17499999999999999</v>
      </c>
      <c r="N23" s="42">
        <v>9</v>
      </c>
      <c r="O23" s="40"/>
      <c r="P23" s="45">
        <v>13</v>
      </c>
      <c r="Q23" s="40" t="s">
        <v>186</v>
      </c>
      <c r="R23" s="43" t="s">
        <v>124</v>
      </c>
      <c r="S23" s="43" t="s">
        <v>102</v>
      </c>
    </row>
    <row r="24" spans="1:19" s="21" customFormat="1" x14ac:dyDescent="0.25">
      <c r="A24" s="38">
        <v>17</v>
      </c>
      <c r="B24" s="39" t="s">
        <v>23</v>
      </c>
      <c r="C24" s="39">
        <v>3</v>
      </c>
      <c r="D24" s="39">
        <v>9</v>
      </c>
      <c r="E24" s="39">
        <v>5</v>
      </c>
      <c r="F24" s="39">
        <v>7</v>
      </c>
      <c r="G24" s="39">
        <v>3</v>
      </c>
      <c r="H24" s="39">
        <v>4</v>
      </c>
      <c r="I24" s="39">
        <v>0</v>
      </c>
      <c r="J24" s="39">
        <v>2</v>
      </c>
      <c r="K24" s="40">
        <f t="shared" si="0"/>
        <v>33</v>
      </c>
      <c r="L24" s="40">
        <f t="shared" si="1"/>
        <v>33</v>
      </c>
      <c r="M24" s="41">
        <f t="shared" si="2"/>
        <v>0.16500000000000001</v>
      </c>
      <c r="N24" s="42">
        <v>9</v>
      </c>
      <c r="O24" s="40"/>
      <c r="P24" s="40">
        <v>17</v>
      </c>
      <c r="Q24" s="40" t="s">
        <v>186</v>
      </c>
      <c r="R24" s="43" t="s">
        <v>100</v>
      </c>
      <c r="S24" s="43" t="s">
        <v>96</v>
      </c>
    </row>
    <row r="25" spans="1:19" s="21" customFormat="1" x14ac:dyDescent="0.25">
      <c r="A25" s="22">
        <v>18</v>
      </c>
      <c r="B25" s="23" t="s">
        <v>47</v>
      </c>
      <c r="C25" s="23">
        <v>1</v>
      </c>
      <c r="D25" s="23">
        <v>9</v>
      </c>
      <c r="E25" s="23">
        <v>5</v>
      </c>
      <c r="F25" s="23">
        <v>5</v>
      </c>
      <c r="G25" s="23">
        <v>7</v>
      </c>
      <c r="H25" s="23">
        <v>3</v>
      </c>
      <c r="I25" s="23">
        <v>1</v>
      </c>
      <c r="J25" s="23">
        <v>0</v>
      </c>
      <c r="K25" s="24">
        <f t="shared" si="0"/>
        <v>31</v>
      </c>
      <c r="L25" s="24">
        <f t="shared" si="1"/>
        <v>31</v>
      </c>
      <c r="M25" s="25">
        <f t="shared" si="2"/>
        <v>0.155</v>
      </c>
      <c r="N25" s="26">
        <v>9</v>
      </c>
      <c r="O25" s="24"/>
      <c r="P25" s="24">
        <v>18</v>
      </c>
      <c r="Q25" s="24" t="s">
        <v>186</v>
      </c>
      <c r="R25" s="30" t="s">
        <v>131</v>
      </c>
      <c r="S25" s="30" t="s">
        <v>132</v>
      </c>
    </row>
    <row r="26" spans="1:19" s="21" customFormat="1" x14ac:dyDescent="0.25">
      <c r="A26" s="22">
        <v>19</v>
      </c>
      <c r="B26" s="23" t="s">
        <v>21</v>
      </c>
      <c r="C26" s="23">
        <v>3</v>
      </c>
      <c r="D26" s="23">
        <v>15</v>
      </c>
      <c r="E26" s="23">
        <v>5</v>
      </c>
      <c r="F26" s="23">
        <v>7</v>
      </c>
      <c r="G26" s="23">
        <v>0</v>
      </c>
      <c r="H26" s="23">
        <v>0</v>
      </c>
      <c r="I26" s="23">
        <v>0</v>
      </c>
      <c r="J26" s="23">
        <v>0</v>
      </c>
      <c r="K26" s="24">
        <f t="shared" si="0"/>
        <v>30</v>
      </c>
      <c r="L26" s="24">
        <f t="shared" si="1"/>
        <v>30</v>
      </c>
      <c r="M26" s="25">
        <f t="shared" si="2"/>
        <v>0.15</v>
      </c>
      <c r="N26" s="26">
        <v>9</v>
      </c>
      <c r="O26" s="24"/>
      <c r="P26" s="24">
        <v>19</v>
      </c>
      <c r="Q26" s="24" t="s">
        <v>186</v>
      </c>
      <c r="R26" s="30" t="s">
        <v>92</v>
      </c>
      <c r="S26" s="30" t="s">
        <v>98</v>
      </c>
    </row>
    <row r="27" spans="1:19" s="21" customFormat="1" x14ac:dyDescent="0.25">
      <c r="A27" s="38">
        <v>20</v>
      </c>
      <c r="B27" s="39" t="s">
        <v>32</v>
      </c>
      <c r="C27" s="39">
        <v>2</v>
      </c>
      <c r="D27" s="39">
        <v>3</v>
      </c>
      <c r="E27" s="39">
        <v>10</v>
      </c>
      <c r="F27" s="39">
        <v>7</v>
      </c>
      <c r="G27" s="39">
        <v>6</v>
      </c>
      <c r="H27" s="39">
        <v>0</v>
      </c>
      <c r="I27" s="39">
        <v>0</v>
      </c>
      <c r="J27" s="39">
        <v>2</v>
      </c>
      <c r="K27" s="40">
        <f t="shared" si="0"/>
        <v>30</v>
      </c>
      <c r="L27" s="40">
        <f t="shared" si="1"/>
        <v>30</v>
      </c>
      <c r="M27" s="41">
        <f t="shared" si="2"/>
        <v>0.15</v>
      </c>
      <c r="N27" s="42">
        <v>9</v>
      </c>
      <c r="O27" s="40"/>
      <c r="P27" s="40">
        <v>19</v>
      </c>
      <c r="Q27" s="40" t="s">
        <v>186</v>
      </c>
      <c r="R27" s="43" t="s">
        <v>114</v>
      </c>
      <c r="S27" s="43" t="s">
        <v>102</v>
      </c>
    </row>
    <row r="28" spans="1:19" s="21" customFormat="1" x14ac:dyDescent="0.25">
      <c r="A28" s="38">
        <v>21</v>
      </c>
      <c r="B28" s="39" t="s">
        <v>43</v>
      </c>
      <c r="C28" s="39">
        <v>2</v>
      </c>
      <c r="D28" s="39">
        <v>3</v>
      </c>
      <c r="E28" s="39">
        <v>10</v>
      </c>
      <c r="F28" s="39">
        <v>7</v>
      </c>
      <c r="G28" s="39">
        <v>3</v>
      </c>
      <c r="H28" s="39">
        <v>2</v>
      </c>
      <c r="I28" s="39">
        <v>3</v>
      </c>
      <c r="J28" s="39">
        <v>0</v>
      </c>
      <c r="K28" s="40">
        <f t="shared" si="0"/>
        <v>30</v>
      </c>
      <c r="L28" s="40">
        <f t="shared" si="1"/>
        <v>30</v>
      </c>
      <c r="M28" s="41">
        <f t="shared" si="2"/>
        <v>0.15</v>
      </c>
      <c r="N28" s="42">
        <v>9</v>
      </c>
      <c r="O28" s="40"/>
      <c r="P28" s="40">
        <v>19</v>
      </c>
      <c r="Q28" s="40" t="s">
        <v>186</v>
      </c>
      <c r="R28" s="43" t="s">
        <v>126</v>
      </c>
      <c r="S28" s="43" t="s">
        <v>97</v>
      </c>
    </row>
    <row r="29" spans="1:19" s="21" customFormat="1" x14ac:dyDescent="0.25">
      <c r="A29" s="38">
        <v>22</v>
      </c>
      <c r="B29" s="39" t="s">
        <v>40</v>
      </c>
      <c r="C29" s="39">
        <v>1</v>
      </c>
      <c r="D29" s="39">
        <v>9</v>
      </c>
      <c r="E29" s="39">
        <v>5</v>
      </c>
      <c r="F29" s="39">
        <v>7</v>
      </c>
      <c r="G29" s="39">
        <v>3</v>
      </c>
      <c r="H29" s="39">
        <v>4</v>
      </c>
      <c r="I29" s="39">
        <v>0</v>
      </c>
      <c r="J29" s="39">
        <v>0</v>
      </c>
      <c r="K29" s="40">
        <f t="shared" si="0"/>
        <v>29</v>
      </c>
      <c r="L29" s="40">
        <f t="shared" si="1"/>
        <v>29</v>
      </c>
      <c r="M29" s="41">
        <f t="shared" si="2"/>
        <v>0.14499999999999999</v>
      </c>
      <c r="N29" s="42">
        <v>9</v>
      </c>
      <c r="O29" s="40"/>
      <c r="P29" s="40">
        <v>22</v>
      </c>
      <c r="Q29" s="40" t="s">
        <v>186</v>
      </c>
      <c r="R29" s="43" t="s">
        <v>123</v>
      </c>
      <c r="S29" s="43" t="s">
        <v>97</v>
      </c>
    </row>
    <row r="30" spans="1:19" s="21" customFormat="1" x14ac:dyDescent="0.25">
      <c r="A30" s="38">
        <v>23</v>
      </c>
      <c r="B30" s="39" t="s">
        <v>30</v>
      </c>
      <c r="C30" s="39">
        <v>2</v>
      </c>
      <c r="D30" s="39">
        <v>9</v>
      </c>
      <c r="E30" s="39">
        <v>5</v>
      </c>
      <c r="F30" s="39">
        <v>7</v>
      </c>
      <c r="G30" s="39">
        <v>4</v>
      </c>
      <c r="H30" s="39">
        <v>0</v>
      </c>
      <c r="I30" s="39">
        <v>0</v>
      </c>
      <c r="J30" s="39">
        <v>0</v>
      </c>
      <c r="K30" s="40">
        <f t="shared" si="0"/>
        <v>27</v>
      </c>
      <c r="L30" s="40">
        <f t="shared" si="1"/>
        <v>27</v>
      </c>
      <c r="M30" s="41">
        <f t="shared" si="2"/>
        <v>0.13500000000000001</v>
      </c>
      <c r="N30" s="42">
        <v>9</v>
      </c>
      <c r="O30" s="40"/>
      <c r="P30" s="40">
        <v>23</v>
      </c>
      <c r="Q30" s="40" t="s">
        <v>186</v>
      </c>
      <c r="R30" s="43" t="s">
        <v>112</v>
      </c>
      <c r="S30" s="43" t="s">
        <v>102</v>
      </c>
    </row>
    <row r="31" spans="1:19" s="21" customFormat="1" x14ac:dyDescent="0.25">
      <c r="A31" s="38">
        <v>24</v>
      </c>
      <c r="B31" s="39" t="s">
        <v>42</v>
      </c>
      <c r="C31" s="39">
        <v>4</v>
      </c>
      <c r="D31" s="39">
        <v>6</v>
      </c>
      <c r="E31" s="39">
        <v>5</v>
      </c>
      <c r="F31" s="39">
        <v>7</v>
      </c>
      <c r="G31" s="39">
        <v>3</v>
      </c>
      <c r="H31" s="39">
        <v>0</v>
      </c>
      <c r="I31" s="39">
        <v>0</v>
      </c>
      <c r="J31" s="39">
        <v>2</v>
      </c>
      <c r="K31" s="40">
        <f t="shared" si="0"/>
        <v>27</v>
      </c>
      <c r="L31" s="40">
        <f t="shared" si="1"/>
        <v>27</v>
      </c>
      <c r="M31" s="41">
        <f t="shared" si="2"/>
        <v>0.13500000000000001</v>
      </c>
      <c r="N31" s="42">
        <v>9</v>
      </c>
      <c r="O31" s="40"/>
      <c r="P31" s="40">
        <v>23</v>
      </c>
      <c r="Q31" s="40" t="s">
        <v>186</v>
      </c>
      <c r="R31" s="43" t="s">
        <v>125</v>
      </c>
      <c r="S31" s="43" t="s">
        <v>97</v>
      </c>
    </row>
    <row r="32" spans="1:19" s="21" customFormat="1" x14ac:dyDescent="0.25">
      <c r="A32" s="38">
        <v>25</v>
      </c>
      <c r="B32" s="39" t="s">
        <v>26</v>
      </c>
      <c r="C32" s="39">
        <v>4</v>
      </c>
      <c r="D32" s="39">
        <v>9</v>
      </c>
      <c r="E32" s="39">
        <v>5</v>
      </c>
      <c r="F32" s="39">
        <v>7</v>
      </c>
      <c r="G32" s="39">
        <v>0</v>
      </c>
      <c r="H32" s="39">
        <v>0</v>
      </c>
      <c r="I32" s="39">
        <v>0</v>
      </c>
      <c r="J32" s="39">
        <v>0</v>
      </c>
      <c r="K32" s="40">
        <f t="shared" si="0"/>
        <v>25</v>
      </c>
      <c r="L32" s="40">
        <f t="shared" si="1"/>
        <v>25</v>
      </c>
      <c r="M32" s="41">
        <f t="shared" si="2"/>
        <v>0.125</v>
      </c>
      <c r="N32" s="42">
        <v>9</v>
      </c>
      <c r="O32" s="40"/>
      <c r="P32" s="40">
        <v>25</v>
      </c>
      <c r="Q32" s="40" t="s">
        <v>186</v>
      </c>
      <c r="R32" s="43" t="s">
        <v>106</v>
      </c>
      <c r="S32" s="43" t="s">
        <v>105</v>
      </c>
    </row>
    <row r="33" spans="1:19" s="21" customFormat="1" x14ac:dyDescent="0.25">
      <c r="A33" s="38">
        <v>26</v>
      </c>
      <c r="B33" s="39" t="s">
        <v>37</v>
      </c>
      <c r="C33" s="39">
        <v>2</v>
      </c>
      <c r="D33" s="39">
        <v>3</v>
      </c>
      <c r="E33" s="39">
        <v>10</v>
      </c>
      <c r="F33" s="39">
        <v>7</v>
      </c>
      <c r="G33" s="39">
        <v>3</v>
      </c>
      <c r="H33" s="39">
        <v>0</v>
      </c>
      <c r="I33" s="39">
        <v>0</v>
      </c>
      <c r="J33" s="39">
        <v>0</v>
      </c>
      <c r="K33" s="40">
        <f t="shared" si="0"/>
        <v>25</v>
      </c>
      <c r="L33" s="40">
        <f t="shared" si="1"/>
        <v>25</v>
      </c>
      <c r="M33" s="41">
        <f t="shared" si="2"/>
        <v>0.125</v>
      </c>
      <c r="N33" s="42">
        <v>8</v>
      </c>
      <c r="O33" s="40"/>
      <c r="P33" s="40">
        <v>25</v>
      </c>
      <c r="Q33" s="40" t="s">
        <v>186</v>
      </c>
      <c r="R33" s="43" t="s">
        <v>188</v>
      </c>
      <c r="S33" s="43" t="s">
        <v>94</v>
      </c>
    </row>
    <row r="34" spans="1:19" s="21" customFormat="1" x14ac:dyDescent="0.25">
      <c r="A34" s="38">
        <v>27</v>
      </c>
      <c r="B34" s="39" t="s">
        <v>16</v>
      </c>
      <c r="C34" s="39">
        <v>4</v>
      </c>
      <c r="D34" s="39">
        <v>6</v>
      </c>
      <c r="E34" s="39">
        <v>5</v>
      </c>
      <c r="F34" s="39">
        <v>7</v>
      </c>
      <c r="G34" s="39">
        <v>2</v>
      </c>
      <c r="H34" s="39">
        <v>0</v>
      </c>
      <c r="I34" s="39">
        <v>0</v>
      </c>
      <c r="J34" s="39">
        <v>0</v>
      </c>
      <c r="K34" s="40">
        <f t="shared" si="0"/>
        <v>24</v>
      </c>
      <c r="L34" s="40">
        <f t="shared" si="1"/>
        <v>24</v>
      </c>
      <c r="M34" s="41">
        <f t="shared" si="2"/>
        <v>0.12</v>
      </c>
      <c r="N34" s="42">
        <v>9</v>
      </c>
      <c r="O34" s="40"/>
      <c r="P34" s="40">
        <v>27</v>
      </c>
      <c r="Q34" s="40" t="s">
        <v>186</v>
      </c>
      <c r="R34" s="43" t="str">
        <f>[1]Лист1!$E$2</f>
        <v>Агафонов Михаил Александрович</v>
      </c>
      <c r="S34" s="43" t="s">
        <v>94</v>
      </c>
    </row>
    <row r="35" spans="1:19" s="21" customFormat="1" x14ac:dyDescent="0.25">
      <c r="A35" s="22">
        <v>28</v>
      </c>
      <c r="B35" s="23" t="s">
        <v>39</v>
      </c>
      <c r="C35" s="23">
        <v>3</v>
      </c>
      <c r="D35" s="23">
        <v>3</v>
      </c>
      <c r="E35" s="23">
        <v>5</v>
      </c>
      <c r="F35" s="23">
        <v>7</v>
      </c>
      <c r="G35" s="23">
        <v>3</v>
      </c>
      <c r="H35" s="23">
        <v>0</v>
      </c>
      <c r="I35" s="23">
        <v>0</v>
      </c>
      <c r="J35" s="23">
        <v>0</v>
      </c>
      <c r="K35" s="24">
        <f t="shared" si="0"/>
        <v>21</v>
      </c>
      <c r="L35" s="24">
        <f t="shared" si="1"/>
        <v>21</v>
      </c>
      <c r="M35" s="25">
        <f t="shared" si="2"/>
        <v>0.105</v>
      </c>
      <c r="N35" s="26">
        <v>9</v>
      </c>
      <c r="O35" s="24"/>
      <c r="P35" s="24">
        <v>28</v>
      </c>
      <c r="Q35" s="24" t="s">
        <v>186</v>
      </c>
      <c r="R35" s="30" t="s">
        <v>121</v>
      </c>
      <c r="S35" s="30" t="s">
        <v>122</v>
      </c>
    </row>
    <row r="36" spans="1:19" s="21" customFormat="1" x14ac:dyDescent="0.25">
      <c r="A36" s="22">
        <v>29</v>
      </c>
      <c r="B36" s="23" t="s">
        <v>45</v>
      </c>
      <c r="C36" s="23">
        <v>3</v>
      </c>
      <c r="D36" s="23">
        <v>9</v>
      </c>
      <c r="E36" s="23">
        <v>0</v>
      </c>
      <c r="F36" s="23">
        <v>7</v>
      </c>
      <c r="G36" s="23">
        <v>2</v>
      </c>
      <c r="H36" s="23">
        <v>0</v>
      </c>
      <c r="I36" s="23">
        <v>0</v>
      </c>
      <c r="J36" s="23">
        <v>0</v>
      </c>
      <c r="K36" s="24">
        <f t="shared" si="0"/>
        <v>21</v>
      </c>
      <c r="L36" s="24">
        <f t="shared" si="1"/>
        <v>21</v>
      </c>
      <c r="M36" s="25">
        <f t="shared" si="2"/>
        <v>0.105</v>
      </c>
      <c r="N36" s="26">
        <v>9</v>
      </c>
      <c r="O36" s="24"/>
      <c r="P36" s="24">
        <v>28</v>
      </c>
      <c r="Q36" s="24" t="s">
        <v>186</v>
      </c>
      <c r="R36" s="30" t="s">
        <v>128</v>
      </c>
      <c r="S36" s="30" t="s">
        <v>129</v>
      </c>
    </row>
    <row r="37" spans="1:19" s="21" customFormat="1" x14ac:dyDescent="0.25">
      <c r="A37" s="38">
        <v>30</v>
      </c>
      <c r="B37" s="39" t="s">
        <v>33</v>
      </c>
      <c r="C37" s="39">
        <v>1</v>
      </c>
      <c r="D37" s="39">
        <v>3</v>
      </c>
      <c r="E37" s="39">
        <v>0</v>
      </c>
      <c r="F37" s="39">
        <v>7</v>
      </c>
      <c r="G37" s="39">
        <v>5</v>
      </c>
      <c r="H37" s="39">
        <v>2</v>
      </c>
      <c r="I37" s="39">
        <v>0</v>
      </c>
      <c r="J37" s="39">
        <v>2</v>
      </c>
      <c r="K37" s="40">
        <f t="shared" si="0"/>
        <v>20</v>
      </c>
      <c r="L37" s="40">
        <f t="shared" si="1"/>
        <v>20</v>
      </c>
      <c r="M37" s="41">
        <f t="shared" si="2"/>
        <v>0.1</v>
      </c>
      <c r="N37" s="42">
        <v>9</v>
      </c>
      <c r="O37" s="40"/>
      <c r="P37" s="40">
        <v>30</v>
      </c>
      <c r="Q37" s="40" t="s">
        <v>186</v>
      </c>
      <c r="R37" s="43" t="s">
        <v>115</v>
      </c>
      <c r="S37" s="43" t="s">
        <v>94</v>
      </c>
    </row>
    <row r="38" spans="1:19" s="21" customFormat="1" x14ac:dyDescent="0.25">
      <c r="A38" s="38">
        <v>31</v>
      </c>
      <c r="B38" s="39" t="s">
        <v>44</v>
      </c>
      <c r="C38" s="39">
        <v>3</v>
      </c>
      <c r="D38" s="39">
        <v>3</v>
      </c>
      <c r="E38" s="39">
        <v>0</v>
      </c>
      <c r="F38" s="39">
        <v>0</v>
      </c>
      <c r="G38" s="39">
        <v>0</v>
      </c>
      <c r="H38" s="39">
        <v>2</v>
      </c>
      <c r="I38" s="39">
        <v>0</v>
      </c>
      <c r="J38" s="39">
        <v>7</v>
      </c>
      <c r="K38" s="40">
        <f t="shared" si="0"/>
        <v>15</v>
      </c>
      <c r="L38" s="40">
        <f t="shared" si="1"/>
        <v>15</v>
      </c>
      <c r="M38" s="41">
        <f t="shared" si="2"/>
        <v>7.4999999999999997E-2</v>
      </c>
      <c r="N38" s="42">
        <v>9</v>
      </c>
      <c r="O38" s="40"/>
      <c r="P38" s="40">
        <v>31</v>
      </c>
      <c r="Q38" s="40" t="s">
        <v>186</v>
      </c>
      <c r="R38" s="43" t="s">
        <v>127</v>
      </c>
      <c r="S38" s="43" t="s">
        <v>97</v>
      </c>
    </row>
    <row r="39" spans="1:19" s="21" customFormat="1" x14ac:dyDescent="0.25">
      <c r="A39" s="38">
        <v>32</v>
      </c>
      <c r="B39" s="39" t="s">
        <v>20</v>
      </c>
      <c r="C39" s="39">
        <v>1</v>
      </c>
      <c r="D39" s="39">
        <v>6</v>
      </c>
      <c r="E39" s="39">
        <v>0</v>
      </c>
      <c r="F39" s="39">
        <v>0</v>
      </c>
      <c r="G39" s="39">
        <v>5</v>
      </c>
      <c r="H39" s="39">
        <v>0</v>
      </c>
      <c r="I39" s="39">
        <v>0</v>
      </c>
      <c r="J39" s="39">
        <v>0</v>
      </c>
      <c r="K39" s="40">
        <f t="shared" si="0"/>
        <v>12</v>
      </c>
      <c r="L39" s="40">
        <f t="shared" si="1"/>
        <v>12</v>
      </c>
      <c r="M39" s="41">
        <f t="shared" si="2"/>
        <v>0.06</v>
      </c>
      <c r="N39" s="42">
        <v>9</v>
      </c>
      <c r="O39" s="40"/>
      <c r="P39" s="40">
        <v>32</v>
      </c>
      <c r="Q39" s="40" t="s">
        <v>186</v>
      </c>
      <c r="R39" s="43" t="s">
        <v>91</v>
      </c>
      <c r="S39" s="43" t="s">
        <v>97</v>
      </c>
    </row>
    <row r="40" spans="1:19" s="21" customFormat="1" x14ac:dyDescent="0.25">
      <c r="A40" s="38">
        <v>33</v>
      </c>
      <c r="B40" s="39" t="s">
        <v>46</v>
      </c>
      <c r="C40" s="39">
        <v>2</v>
      </c>
      <c r="D40" s="39">
        <v>0</v>
      </c>
      <c r="E40" s="39">
        <v>0</v>
      </c>
      <c r="F40" s="39">
        <v>7</v>
      </c>
      <c r="G40" s="39">
        <v>0</v>
      </c>
      <c r="H40" s="39">
        <v>0</v>
      </c>
      <c r="I40" s="39">
        <v>0</v>
      </c>
      <c r="J40" s="39">
        <v>0</v>
      </c>
      <c r="K40" s="40">
        <f t="shared" si="0"/>
        <v>9</v>
      </c>
      <c r="L40" s="40">
        <f t="shared" si="1"/>
        <v>9</v>
      </c>
      <c r="M40" s="41">
        <f t="shared" si="2"/>
        <v>4.4999999999999998E-2</v>
      </c>
      <c r="N40" s="42">
        <v>9</v>
      </c>
      <c r="O40" s="40"/>
      <c r="P40" s="40">
        <v>33</v>
      </c>
      <c r="Q40" s="40" t="s">
        <v>186</v>
      </c>
      <c r="R40" s="43" t="s">
        <v>130</v>
      </c>
      <c r="S40" s="43" t="s">
        <v>99</v>
      </c>
    </row>
    <row r="41" spans="1:19" s="31" customFormat="1" ht="14.25" x14ac:dyDescent="0.2">
      <c r="A41" s="33">
        <v>1</v>
      </c>
      <c r="B41" s="46" t="s">
        <v>65</v>
      </c>
      <c r="C41" s="33">
        <v>4</v>
      </c>
      <c r="D41" s="33">
        <v>6</v>
      </c>
      <c r="E41" s="33">
        <v>10</v>
      </c>
      <c r="F41" s="33">
        <v>28</v>
      </c>
      <c r="G41" s="33">
        <v>4</v>
      </c>
      <c r="H41" s="33">
        <v>17</v>
      </c>
      <c r="I41" s="33">
        <v>30</v>
      </c>
      <c r="J41" s="33">
        <v>9</v>
      </c>
      <c r="K41" s="33">
        <f>SUM(C41:J41)</f>
        <v>108</v>
      </c>
      <c r="L41" s="33">
        <f>K41</f>
        <v>108</v>
      </c>
      <c r="M41" s="47">
        <f>L41/200</f>
        <v>0.54</v>
      </c>
      <c r="N41" s="48">
        <v>10</v>
      </c>
      <c r="O41" s="33"/>
      <c r="P41" s="33">
        <v>1</v>
      </c>
      <c r="Q41" s="33" t="s">
        <v>160</v>
      </c>
      <c r="R41" s="37" t="s">
        <v>155</v>
      </c>
      <c r="S41" s="37" t="s">
        <v>109</v>
      </c>
    </row>
    <row r="42" spans="1:19" s="21" customFormat="1" x14ac:dyDescent="0.25">
      <c r="A42" s="39">
        <v>2</v>
      </c>
      <c r="B42" s="49" t="s">
        <v>64</v>
      </c>
      <c r="C42" s="39">
        <v>3</v>
      </c>
      <c r="D42" s="39">
        <v>3</v>
      </c>
      <c r="E42" s="39">
        <v>15</v>
      </c>
      <c r="F42" s="39">
        <v>14</v>
      </c>
      <c r="G42" s="39">
        <v>0</v>
      </c>
      <c r="H42" s="39">
        <v>0</v>
      </c>
      <c r="I42" s="39">
        <v>30</v>
      </c>
      <c r="J42" s="39">
        <v>0</v>
      </c>
      <c r="K42" s="39">
        <f t="shared" ref="K42:K59" si="3">SUM(C42:J42)</f>
        <v>65</v>
      </c>
      <c r="L42" s="39">
        <f t="shared" ref="L42:L59" si="4">K42</f>
        <v>65</v>
      </c>
      <c r="M42" s="50">
        <f t="shared" ref="M42:M59" si="5">L42/200</f>
        <v>0.32500000000000001</v>
      </c>
      <c r="N42" s="51">
        <v>10</v>
      </c>
      <c r="O42" s="39"/>
      <c r="P42" s="39">
        <v>2</v>
      </c>
      <c r="Q42" s="39" t="s">
        <v>186</v>
      </c>
      <c r="R42" s="43" t="s">
        <v>154</v>
      </c>
      <c r="S42" s="43" t="s">
        <v>94</v>
      </c>
    </row>
    <row r="43" spans="1:19" s="21" customFormat="1" x14ac:dyDescent="0.25">
      <c r="A43" s="39">
        <v>3</v>
      </c>
      <c r="B43" s="49" t="s">
        <v>67</v>
      </c>
      <c r="C43" s="39">
        <v>5</v>
      </c>
      <c r="D43" s="39">
        <v>6</v>
      </c>
      <c r="E43" s="39">
        <v>10</v>
      </c>
      <c r="F43" s="39">
        <v>21</v>
      </c>
      <c r="G43" s="39">
        <v>3</v>
      </c>
      <c r="H43" s="39">
        <v>2</v>
      </c>
      <c r="I43" s="39">
        <v>2</v>
      </c>
      <c r="J43" s="39">
        <v>6</v>
      </c>
      <c r="K43" s="39">
        <f t="shared" si="3"/>
        <v>55</v>
      </c>
      <c r="L43" s="39">
        <f t="shared" si="4"/>
        <v>55</v>
      </c>
      <c r="M43" s="50">
        <f t="shared" si="5"/>
        <v>0.27500000000000002</v>
      </c>
      <c r="N43" s="51">
        <v>10</v>
      </c>
      <c r="O43" s="39"/>
      <c r="P43" s="39">
        <v>3</v>
      </c>
      <c r="Q43" s="39" t="s">
        <v>186</v>
      </c>
      <c r="R43" s="43" t="s">
        <v>157</v>
      </c>
      <c r="S43" s="43" t="s">
        <v>96</v>
      </c>
    </row>
    <row r="44" spans="1:19" s="21" customFormat="1" x14ac:dyDescent="0.25">
      <c r="A44" s="39">
        <v>4</v>
      </c>
      <c r="B44" s="49" t="s">
        <v>66</v>
      </c>
      <c r="C44" s="39">
        <v>3</v>
      </c>
      <c r="D44" s="39">
        <v>9</v>
      </c>
      <c r="E44" s="39">
        <v>15</v>
      </c>
      <c r="F44" s="39">
        <v>14</v>
      </c>
      <c r="G44" s="39">
        <v>0</v>
      </c>
      <c r="H44" s="39">
        <v>4</v>
      </c>
      <c r="I44" s="39">
        <v>4</v>
      </c>
      <c r="J44" s="39">
        <v>2</v>
      </c>
      <c r="K44" s="39">
        <f t="shared" si="3"/>
        <v>51</v>
      </c>
      <c r="L44" s="39">
        <f t="shared" si="4"/>
        <v>51</v>
      </c>
      <c r="M44" s="50">
        <f t="shared" si="5"/>
        <v>0.255</v>
      </c>
      <c r="N44" s="51">
        <v>10</v>
      </c>
      <c r="O44" s="39"/>
      <c r="P44" s="39">
        <v>4</v>
      </c>
      <c r="Q44" s="39" t="s">
        <v>186</v>
      </c>
      <c r="R44" s="43" t="s">
        <v>156</v>
      </c>
      <c r="S44" s="43" t="s">
        <v>96</v>
      </c>
    </row>
    <row r="45" spans="1:19" s="21" customFormat="1" x14ac:dyDescent="0.25">
      <c r="A45" s="39">
        <v>5</v>
      </c>
      <c r="B45" s="49" t="s">
        <v>50</v>
      </c>
      <c r="C45" s="39">
        <v>3</v>
      </c>
      <c r="D45" s="39">
        <v>6</v>
      </c>
      <c r="E45" s="39">
        <v>10</v>
      </c>
      <c r="F45" s="39">
        <v>21</v>
      </c>
      <c r="G45" s="39">
        <v>0</v>
      </c>
      <c r="H45" s="39">
        <v>5</v>
      </c>
      <c r="I45" s="39">
        <v>0</v>
      </c>
      <c r="J45" s="39">
        <v>2</v>
      </c>
      <c r="K45" s="39">
        <f t="shared" si="3"/>
        <v>47</v>
      </c>
      <c r="L45" s="39">
        <f t="shared" si="4"/>
        <v>47</v>
      </c>
      <c r="M45" s="50">
        <f t="shared" si="5"/>
        <v>0.23499999999999999</v>
      </c>
      <c r="N45" s="51">
        <v>10</v>
      </c>
      <c r="O45" s="39"/>
      <c r="P45" s="39">
        <v>5</v>
      </c>
      <c r="Q45" s="39" t="s">
        <v>186</v>
      </c>
      <c r="R45" s="43" t="s">
        <v>135</v>
      </c>
      <c r="S45" s="43" t="s">
        <v>94</v>
      </c>
    </row>
    <row r="46" spans="1:19" s="21" customFormat="1" x14ac:dyDescent="0.25">
      <c r="A46" s="39">
        <v>6</v>
      </c>
      <c r="B46" s="49" t="s">
        <v>51</v>
      </c>
      <c r="C46" s="39">
        <v>3</v>
      </c>
      <c r="D46" s="39">
        <v>3</v>
      </c>
      <c r="E46" s="39">
        <v>15</v>
      </c>
      <c r="F46" s="39">
        <v>14</v>
      </c>
      <c r="G46" s="39">
        <v>0</v>
      </c>
      <c r="H46" s="39">
        <v>0</v>
      </c>
      <c r="I46" s="39">
        <v>0</v>
      </c>
      <c r="J46" s="39">
        <v>7</v>
      </c>
      <c r="K46" s="39">
        <f t="shared" si="3"/>
        <v>42</v>
      </c>
      <c r="L46" s="39">
        <f t="shared" si="4"/>
        <v>42</v>
      </c>
      <c r="M46" s="50">
        <f t="shared" si="5"/>
        <v>0.21</v>
      </c>
      <c r="N46" s="51">
        <v>10</v>
      </c>
      <c r="O46" s="39"/>
      <c r="P46" s="39">
        <v>6</v>
      </c>
      <c r="Q46" s="39" t="s">
        <v>186</v>
      </c>
      <c r="R46" s="43" t="s">
        <v>138</v>
      </c>
      <c r="S46" s="43" t="s">
        <v>139</v>
      </c>
    </row>
    <row r="47" spans="1:19" s="21" customFormat="1" x14ac:dyDescent="0.25">
      <c r="A47" s="39">
        <v>7</v>
      </c>
      <c r="B47" s="49" t="s">
        <v>62</v>
      </c>
      <c r="C47" s="39">
        <v>2</v>
      </c>
      <c r="D47" s="39">
        <v>12</v>
      </c>
      <c r="E47" s="39">
        <v>5</v>
      </c>
      <c r="F47" s="39">
        <v>7</v>
      </c>
      <c r="G47" s="39">
        <v>3</v>
      </c>
      <c r="H47" s="39">
        <v>4</v>
      </c>
      <c r="I47" s="39">
        <v>0</v>
      </c>
      <c r="J47" s="39">
        <v>0</v>
      </c>
      <c r="K47" s="39">
        <f t="shared" si="3"/>
        <v>33</v>
      </c>
      <c r="L47" s="39">
        <f t="shared" si="4"/>
        <v>33</v>
      </c>
      <c r="M47" s="50">
        <f t="shared" si="5"/>
        <v>0.16500000000000001</v>
      </c>
      <c r="N47" s="51">
        <v>10</v>
      </c>
      <c r="O47" s="39"/>
      <c r="P47" s="39">
        <v>7</v>
      </c>
      <c r="Q47" s="39" t="s">
        <v>186</v>
      </c>
      <c r="R47" s="43" t="s">
        <v>151</v>
      </c>
      <c r="S47" s="43" t="s">
        <v>152</v>
      </c>
    </row>
    <row r="48" spans="1:19" s="21" customFormat="1" x14ac:dyDescent="0.25">
      <c r="A48" s="39">
        <v>8</v>
      </c>
      <c r="B48" s="49" t="s">
        <v>58</v>
      </c>
      <c r="C48" s="39">
        <v>2</v>
      </c>
      <c r="D48" s="39">
        <v>6</v>
      </c>
      <c r="E48" s="39">
        <v>10</v>
      </c>
      <c r="F48" s="39">
        <v>7</v>
      </c>
      <c r="G48" s="39">
        <v>5</v>
      </c>
      <c r="H48" s="39">
        <v>0</v>
      </c>
      <c r="I48" s="39">
        <v>0</v>
      </c>
      <c r="J48" s="39">
        <v>0</v>
      </c>
      <c r="K48" s="39">
        <f t="shared" si="3"/>
        <v>30</v>
      </c>
      <c r="L48" s="39">
        <f t="shared" si="4"/>
        <v>30</v>
      </c>
      <c r="M48" s="50">
        <f t="shared" si="5"/>
        <v>0.15</v>
      </c>
      <c r="N48" s="51">
        <v>10</v>
      </c>
      <c r="O48" s="39"/>
      <c r="P48" s="39">
        <v>8</v>
      </c>
      <c r="Q48" s="39" t="s">
        <v>186</v>
      </c>
      <c r="R48" s="43" t="s">
        <v>146</v>
      </c>
      <c r="S48" s="43" t="s">
        <v>94</v>
      </c>
    </row>
    <row r="49" spans="1:19" s="21" customFormat="1" x14ac:dyDescent="0.25">
      <c r="A49" s="39">
        <v>9</v>
      </c>
      <c r="B49" s="49" t="s">
        <v>61</v>
      </c>
      <c r="C49" s="39">
        <v>4</v>
      </c>
      <c r="D49" s="39">
        <v>6</v>
      </c>
      <c r="E49" s="39">
        <v>0</v>
      </c>
      <c r="F49" s="39">
        <v>7</v>
      </c>
      <c r="G49" s="39">
        <v>3</v>
      </c>
      <c r="H49" s="39">
        <v>4</v>
      </c>
      <c r="I49" s="39">
        <v>0</v>
      </c>
      <c r="J49" s="39">
        <v>2</v>
      </c>
      <c r="K49" s="39">
        <f t="shared" si="3"/>
        <v>26</v>
      </c>
      <c r="L49" s="39">
        <f t="shared" si="4"/>
        <v>26</v>
      </c>
      <c r="M49" s="50">
        <f t="shared" si="5"/>
        <v>0.13</v>
      </c>
      <c r="N49" s="51">
        <v>10</v>
      </c>
      <c r="O49" s="39"/>
      <c r="P49" s="39">
        <v>9</v>
      </c>
      <c r="Q49" s="39" t="s">
        <v>186</v>
      </c>
      <c r="R49" s="43" t="s">
        <v>149</v>
      </c>
      <c r="S49" s="43" t="s">
        <v>150</v>
      </c>
    </row>
    <row r="50" spans="1:19" s="21" customFormat="1" x14ac:dyDescent="0.25">
      <c r="A50" s="39">
        <v>10</v>
      </c>
      <c r="B50" s="49" t="s">
        <v>49</v>
      </c>
      <c r="C50" s="39">
        <v>2</v>
      </c>
      <c r="D50" s="39">
        <v>9</v>
      </c>
      <c r="E50" s="39">
        <v>5</v>
      </c>
      <c r="F50" s="39">
        <v>7</v>
      </c>
      <c r="G50" s="39">
        <v>0</v>
      </c>
      <c r="H50" s="39">
        <v>0</v>
      </c>
      <c r="I50" s="39">
        <v>0</v>
      </c>
      <c r="J50" s="39">
        <v>2</v>
      </c>
      <c r="K50" s="39">
        <f t="shared" si="3"/>
        <v>25</v>
      </c>
      <c r="L50" s="39">
        <f t="shared" si="4"/>
        <v>25</v>
      </c>
      <c r="M50" s="50">
        <f t="shared" si="5"/>
        <v>0.125</v>
      </c>
      <c r="N50" s="51">
        <v>10</v>
      </c>
      <c r="O50" s="39"/>
      <c r="P50" s="39">
        <v>10</v>
      </c>
      <c r="Q50" s="39" t="s">
        <v>186</v>
      </c>
      <c r="R50" s="43" t="s">
        <v>136</v>
      </c>
      <c r="S50" s="43" t="s">
        <v>137</v>
      </c>
    </row>
    <row r="51" spans="1:19" s="21" customFormat="1" x14ac:dyDescent="0.25">
      <c r="A51" s="39">
        <v>11</v>
      </c>
      <c r="B51" s="49" t="s">
        <v>57</v>
      </c>
      <c r="C51" s="39">
        <v>4</v>
      </c>
      <c r="D51" s="39">
        <v>15</v>
      </c>
      <c r="E51" s="39">
        <v>5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3"/>
        <v>24</v>
      </c>
      <c r="L51" s="39">
        <f t="shared" si="4"/>
        <v>24</v>
      </c>
      <c r="M51" s="50">
        <f t="shared" si="5"/>
        <v>0.12</v>
      </c>
      <c r="N51" s="51">
        <v>10</v>
      </c>
      <c r="O51" s="39"/>
      <c r="P51" s="39">
        <v>11</v>
      </c>
      <c r="Q51" s="39" t="s">
        <v>186</v>
      </c>
      <c r="R51" s="43" t="s">
        <v>145</v>
      </c>
      <c r="S51" s="43" t="s">
        <v>109</v>
      </c>
    </row>
    <row r="52" spans="1:19" s="21" customFormat="1" x14ac:dyDescent="0.25">
      <c r="A52" s="39">
        <v>12</v>
      </c>
      <c r="B52" s="49" t="s">
        <v>63</v>
      </c>
      <c r="C52" s="39">
        <v>3</v>
      </c>
      <c r="D52" s="39">
        <v>6</v>
      </c>
      <c r="E52" s="39">
        <v>5</v>
      </c>
      <c r="F52" s="39">
        <v>7</v>
      </c>
      <c r="G52" s="39">
        <v>0</v>
      </c>
      <c r="H52" s="39">
        <v>2</v>
      </c>
      <c r="I52" s="39">
        <v>0</v>
      </c>
      <c r="J52" s="39">
        <v>0</v>
      </c>
      <c r="K52" s="39">
        <f t="shared" si="3"/>
        <v>23</v>
      </c>
      <c r="L52" s="39">
        <f t="shared" si="4"/>
        <v>23</v>
      </c>
      <c r="M52" s="50">
        <f t="shared" si="5"/>
        <v>0.115</v>
      </c>
      <c r="N52" s="51">
        <v>10</v>
      </c>
      <c r="O52" s="39"/>
      <c r="P52" s="39">
        <v>12</v>
      </c>
      <c r="Q52" s="39" t="s">
        <v>186</v>
      </c>
      <c r="R52" s="43" t="s">
        <v>153</v>
      </c>
      <c r="S52" s="43" t="s">
        <v>94</v>
      </c>
    </row>
    <row r="53" spans="1:19" s="21" customFormat="1" x14ac:dyDescent="0.25">
      <c r="A53" s="39">
        <v>13</v>
      </c>
      <c r="B53" s="49" t="s">
        <v>52</v>
      </c>
      <c r="C53" s="39">
        <v>3</v>
      </c>
      <c r="D53" s="39">
        <v>6</v>
      </c>
      <c r="E53" s="39">
        <v>5</v>
      </c>
      <c r="F53" s="39">
        <v>7</v>
      </c>
      <c r="G53" s="39">
        <v>0</v>
      </c>
      <c r="H53" s="39">
        <v>0</v>
      </c>
      <c r="I53" s="39">
        <v>0</v>
      </c>
      <c r="J53" s="39">
        <v>0</v>
      </c>
      <c r="K53" s="39">
        <f t="shared" si="3"/>
        <v>21</v>
      </c>
      <c r="L53" s="39">
        <f t="shared" si="4"/>
        <v>21</v>
      </c>
      <c r="M53" s="50">
        <f t="shared" si="5"/>
        <v>0.105</v>
      </c>
      <c r="N53" s="51">
        <v>10</v>
      </c>
      <c r="O53" s="39"/>
      <c r="P53" s="39">
        <v>13</v>
      </c>
      <c r="Q53" s="39" t="s">
        <v>186</v>
      </c>
      <c r="R53" s="43" t="s">
        <v>140</v>
      </c>
      <c r="S53" s="43" t="s">
        <v>102</v>
      </c>
    </row>
    <row r="54" spans="1:19" s="21" customFormat="1" x14ac:dyDescent="0.25">
      <c r="A54" s="39">
        <v>14</v>
      </c>
      <c r="B54" s="49" t="s">
        <v>53</v>
      </c>
      <c r="C54" s="39">
        <v>3</v>
      </c>
      <c r="D54" s="39">
        <v>3</v>
      </c>
      <c r="E54" s="39">
        <v>5</v>
      </c>
      <c r="F54" s="39">
        <v>0</v>
      </c>
      <c r="G54" s="39">
        <v>5</v>
      </c>
      <c r="H54" s="39">
        <v>0</v>
      </c>
      <c r="I54" s="39">
        <v>0</v>
      </c>
      <c r="J54" s="39">
        <v>0</v>
      </c>
      <c r="K54" s="39">
        <f t="shared" si="3"/>
        <v>16</v>
      </c>
      <c r="L54" s="39">
        <f t="shared" si="4"/>
        <v>16</v>
      </c>
      <c r="M54" s="50">
        <f t="shared" si="5"/>
        <v>0.08</v>
      </c>
      <c r="N54" s="51">
        <v>10</v>
      </c>
      <c r="O54" s="39"/>
      <c r="P54" s="39">
        <v>14</v>
      </c>
      <c r="Q54" s="39" t="s">
        <v>186</v>
      </c>
      <c r="R54" s="43" t="s">
        <v>141</v>
      </c>
      <c r="S54" s="43" t="s">
        <v>109</v>
      </c>
    </row>
    <row r="55" spans="1:19" s="21" customFormat="1" x14ac:dyDescent="0.25">
      <c r="A55" s="39">
        <v>15</v>
      </c>
      <c r="B55" s="49" t="s">
        <v>55</v>
      </c>
      <c r="C55" s="39">
        <v>2</v>
      </c>
      <c r="D55" s="39">
        <v>6</v>
      </c>
      <c r="E55" s="39">
        <v>5</v>
      </c>
      <c r="F55" s="39">
        <v>0</v>
      </c>
      <c r="G55" s="39">
        <v>0</v>
      </c>
      <c r="H55" s="39">
        <v>2</v>
      </c>
      <c r="I55" s="39">
        <v>0</v>
      </c>
      <c r="J55" s="39">
        <v>0</v>
      </c>
      <c r="K55" s="39">
        <f t="shared" si="3"/>
        <v>15</v>
      </c>
      <c r="L55" s="39">
        <f t="shared" si="4"/>
        <v>15</v>
      </c>
      <c r="M55" s="50">
        <f t="shared" si="5"/>
        <v>7.4999999999999997E-2</v>
      </c>
      <c r="N55" s="51">
        <v>10</v>
      </c>
      <c r="O55" s="39"/>
      <c r="P55" s="39">
        <v>15</v>
      </c>
      <c r="Q55" s="39" t="s">
        <v>186</v>
      </c>
      <c r="R55" s="43" t="s">
        <v>143</v>
      </c>
      <c r="S55" s="43" t="s">
        <v>94</v>
      </c>
    </row>
    <row r="56" spans="1:19" s="21" customFormat="1" x14ac:dyDescent="0.25">
      <c r="A56" s="39">
        <v>16</v>
      </c>
      <c r="B56" s="49" t="s">
        <v>60</v>
      </c>
      <c r="C56" s="39">
        <v>3</v>
      </c>
      <c r="D56" s="39">
        <v>3</v>
      </c>
      <c r="E56" s="39">
        <v>5</v>
      </c>
      <c r="F56" s="39">
        <v>0</v>
      </c>
      <c r="G56" s="39">
        <v>0</v>
      </c>
      <c r="H56" s="39">
        <v>0</v>
      </c>
      <c r="I56" s="39">
        <v>0</v>
      </c>
      <c r="J56" s="39">
        <v>2</v>
      </c>
      <c r="K56" s="39">
        <f t="shared" si="3"/>
        <v>13</v>
      </c>
      <c r="L56" s="39">
        <f t="shared" si="4"/>
        <v>13</v>
      </c>
      <c r="M56" s="50">
        <f t="shared" si="5"/>
        <v>6.5000000000000002E-2</v>
      </c>
      <c r="N56" s="51">
        <v>10</v>
      </c>
      <c r="O56" s="39"/>
      <c r="P56" s="39">
        <v>16</v>
      </c>
      <c r="Q56" s="39" t="s">
        <v>186</v>
      </c>
      <c r="R56" s="43" t="s">
        <v>148</v>
      </c>
      <c r="S56" s="43" t="s">
        <v>139</v>
      </c>
    </row>
    <row r="57" spans="1:19" s="21" customFormat="1" x14ac:dyDescent="0.25">
      <c r="A57" s="39">
        <v>17</v>
      </c>
      <c r="B57" s="49" t="s">
        <v>54</v>
      </c>
      <c r="C57" s="39">
        <v>4</v>
      </c>
      <c r="D57" s="39">
        <v>3</v>
      </c>
      <c r="E57" s="39">
        <v>5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f t="shared" si="3"/>
        <v>12</v>
      </c>
      <c r="L57" s="39">
        <f t="shared" si="4"/>
        <v>12</v>
      </c>
      <c r="M57" s="50">
        <f t="shared" si="5"/>
        <v>0.06</v>
      </c>
      <c r="N57" s="51">
        <v>10</v>
      </c>
      <c r="O57" s="39"/>
      <c r="P57" s="39">
        <v>17</v>
      </c>
      <c r="Q57" s="39" t="s">
        <v>186</v>
      </c>
      <c r="R57" s="43" t="s">
        <v>142</v>
      </c>
      <c r="S57" s="43" t="s">
        <v>109</v>
      </c>
    </row>
    <row r="58" spans="1:19" s="21" customFormat="1" x14ac:dyDescent="0.25">
      <c r="A58" s="39">
        <v>18</v>
      </c>
      <c r="B58" s="49" t="s">
        <v>59</v>
      </c>
      <c r="C58" s="39">
        <v>1</v>
      </c>
      <c r="D58" s="39">
        <v>6</v>
      </c>
      <c r="E58" s="39">
        <v>3</v>
      </c>
      <c r="F58" s="39">
        <v>0</v>
      </c>
      <c r="G58" s="39">
        <v>2</v>
      </c>
      <c r="H58" s="39">
        <v>0</v>
      </c>
      <c r="I58" s="39">
        <v>0</v>
      </c>
      <c r="J58" s="39">
        <v>0</v>
      </c>
      <c r="K58" s="39">
        <f t="shared" si="3"/>
        <v>12</v>
      </c>
      <c r="L58" s="39">
        <f t="shared" si="4"/>
        <v>12</v>
      </c>
      <c r="M58" s="50">
        <f t="shared" si="5"/>
        <v>0.06</v>
      </c>
      <c r="N58" s="51">
        <v>10</v>
      </c>
      <c r="O58" s="39"/>
      <c r="P58" s="39">
        <v>17</v>
      </c>
      <c r="Q58" s="39" t="s">
        <v>186</v>
      </c>
      <c r="R58" s="43" t="s">
        <v>147</v>
      </c>
      <c r="S58" s="43" t="s">
        <v>139</v>
      </c>
    </row>
    <row r="59" spans="1:19" s="21" customFormat="1" x14ac:dyDescent="0.25">
      <c r="A59" s="39">
        <v>19</v>
      </c>
      <c r="B59" s="49" t="s">
        <v>56</v>
      </c>
      <c r="C59" s="39">
        <v>3</v>
      </c>
      <c r="D59" s="39">
        <v>6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f t="shared" si="3"/>
        <v>9</v>
      </c>
      <c r="L59" s="39">
        <f t="shared" si="4"/>
        <v>9</v>
      </c>
      <c r="M59" s="50">
        <f t="shared" si="5"/>
        <v>4.4999999999999998E-2</v>
      </c>
      <c r="N59" s="51">
        <v>10</v>
      </c>
      <c r="O59" s="39"/>
      <c r="P59" s="39">
        <v>19</v>
      </c>
      <c r="Q59" s="39" t="s">
        <v>186</v>
      </c>
      <c r="R59" s="43" t="s">
        <v>144</v>
      </c>
      <c r="S59" s="43" t="s">
        <v>94</v>
      </c>
    </row>
    <row r="60" spans="1:19" s="31" customFormat="1" ht="14.25" x14ac:dyDescent="0.2">
      <c r="A60" s="33">
        <v>1</v>
      </c>
      <c r="B60" s="46" t="s">
        <v>81</v>
      </c>
      <c r="C60" s="33">
        <v>3</v>
      </c>
      <c r="D60" s="33">
        <v>9</v>
      </c>
      <c r="E60" s="33">
        <v>5</v>
      </c>
      <c r="F60" s="33">
        <v>35</v>
      </c>
      <c r="G60" s="33">
        <v>26</v>
      </c>
      <c r="H60" s="33">
        <v>30</v>
      </c>
      <c r="I60" s="33">
        <v>30</v>
      </c>
      <c r="J60" s="33">
        <v>8</v>
      </c>
      <c r="K60" s="33">
        <f>SUM(C60:J60)</f>
        <v>146</v>
      </c>
      <c r="L60" s="33">
        <f>K60</f>
        <v>146</v>
      </c>
      <c r="M60" s="47">
        <f>L60/200</f>
        <v>0.73</v>
      </c>
      <c r="N60" s="36">
        <v>11</v>
      </c>
      <c r="O60" s="33"/>
      <c r="P60" s="33">
        <v>1</v>
      </c>
      <c r="Q60" s="33" t="s">
        <v>160</v>
      </c>
      <c r="R60" s="37" t="s">
        <v>176</v>
      </c>
      <c r="S60" s="37" t="s">
        <v>94</v>
      </c>
    </row>
    <row r="61" spans="1:19" s="21" customFormat="1" x14ac:dyDescent="0.25">
      <c r="A61" s="39">
        <v>2</v>
      </c>
      <c r="B61" s="49" t="s">
        <v>75</v>
      </c>
      <c r="C61" s="39">
        <v>2</v>
      </c>
      <c r="D61" s="39">
        <v>12</v>
      </c>
      <c r="E61" s="39">
        <v>5</v>
      </c>
      <c r="F61" s="39">
        <v>21</v>
      </c>
      <c r="G61" s="39">
        <v>3</v>
      </c>
      <c r="H61" s="39">
        <v>5</v>
      </c>
      <c r="I61" s="39">
        <v>0</v>
      </c>
      <c r="J61" s="39">
        <v>0</v>
      </c>
      <c r="K61" s="39">
        <f t="shared" ref="K61:K78" si="6">SUM(C61:J61)</f>
        <v>48</v>
      </c>
      <c r="L61" s="39">
        <f t="shared" ref="L61:L78" si="7">K61</f>
        <v>48</v>
      </c>
      <c r="M61" s="50">
        <f t="shared" ref="M61:M78" si="8">L61/200</f>
        <v>0.24</v>
      </c>
      <c r="N61" s="42">
        <v>11</v>
      </c>
      <c r="O61" s="39"/>
      <c r="P61" s="39">
        <v>2</v>
      </c>
      <c r="Q61" s="39" t="s">
        <v>186</v>
      </c>
      <c r="R61" s="43" t="s">
        <v>168</v>
      </c>
      <c r="S61" s="43" t="s">
        <v>169</v>
      </c>
    </row>
    <row r="62" spans="1:19" s="21" customFormat="1" x14ac:dyDescent="0.25">
      <c r="A62" s="39">
        <v>3</v>
      </c>
      <c r="B62" s="49" t="s">
        <v>77</v>
      </c>
      <c r="C62" s="39">
        <v>3</v>
      </c>
      <c r="D62" s="39">
        <v>6</v>
      </c>
      <c r="E62" s="39">
        <v>5</v>
      </c>
      <c r="F62" s="39">
        <v>14</v>
      </c>
      <c r="G62" s="39">
        <v>0</v>
      </c>
      <c r="H62" s="39">
        <v>2</v>
      </c>
      <c r="I62" s="39">
        <v>10</v>
      </c>
      <c r="J62" s="39">
        <v>6</v>
      </c>
      <c r="K62" s="39">
        <f t="shared" si="6"/>
        <v>46</v>
      </c>
      <c r="L62" s="39">
        <f t="shared" si="7"/>
        <v>46</v>
      </c>
      <c r="M62" s="50">
        <f t="shared" si="8"/>
        <v>0.23</v>
      </c>
      <c r="N62" s="42">
        <v>11</v>
      </c>
      <c r="O62" s="39"/>
      <c r="P62" s="39">
        <v>3</v>
      </c>
      <c r="Q62" s="39" t="s">
        <v>186</v>
      </c>
      <c r="R62" s="43" t="s">
        <v>171</v>
      </c>
      <c r="S62" s="43" t="s">
        <v>172</v>
      </c>
    </row>
    <row r="63" spans="1:19" s="21" customFormat="1" x14ac:dyDescent="0.25">
      <c r="A63" s="39">
        <v>4</v>
      </c>
      <c r="B63" s="49" t="s">
        <v>82</v>
      </c>
      <c r="C63" s="39">
        <v>3</v>
      </c>
      <c r="D63" s="39">
        <v>12</v>
      </c>
      <c r="E63" s="39">
        <v>15</v>
      </c>
      <c r="F63" s="39">
        <v>14</v>
      </c>
      <c r="G63" s="39">
        <v>0</v>
      </c>
      <c r="H63" s="39">
        <v>0</v>
      </c>
      <c r="I63" s="39">
        <v>0</v>
      </c>
      <c r="J63" s="39">
        <v>0</v>
      </c>
      <c r="K63" s="39">
        <f t="shared" si="6"/>
        <v>44</v>
      </c>
      <c r="L63" s="39">
        <f t="shared" si="7"/>
        <v>44</v>
      </c>
      <c r="M63" s="50">
        <f t="shared" si="8"/>
        <v>0.22</v>
      </c>
      <c r="N63" s="42">
        <v>11</v>
      </c>
      <c r="O63" s="39"/>
      <c r="P63" s="39">
        <v>4</v>
      </c>
      <c r="Q63" s="39" t="s">
        <v>186</v>
      </c>
      <c r="R63" s="43" t="s">
        <v>177</v>
      </c>
      <c r="S63" s="43" t="s">
        <v>109</v>
      </c>
    </row>
    <row r="64" spans="1:19" s="21" customFormat="1" x14ac:dyDescent="0.25">
      <c r="A64" s="39">
        <v>5</v>
      </c>
      <c r="B64" s="49" t="s">
        <v>80</v>
      </c>
      <c r="C64" s="39">
        <v>4</v>
      </c>
      <c r="D64" s="39">
        <v>12</v>
      </c>
      <c r="E64" s="39">
        <v>10</v>
      </c>
      <c r="F64" s="39">
        <v>7</v>
      </c>
      <c r="G64" s="39">
        <v>3</v>
      </c>
      <c r="H64" s="39">
        <v>3</v>
      </c>
      <c r="I64" s="39">
        <v>0</v>
      </c>
      <c r="J64" s="39">
        <v>2</v>
      </c>
      <c r="K64" s="39">
        <f t="shared" si="6"/>
        <v>41</v>
      </c>
      <c r="L64" s="39">
        <f t="shared" si="7"/>
        <v>41</v>
      </c>
      <c r="M64" s="50">
        <f t="shared" si="8"/>
        <v>0.20499999999999999</v>
      </c>
      <c r="N64" s="42">
        <v>11</v>
      </c>
      <c r="O64" s="39"/>
      <c r="P64" s="39">
        <v>5</v>
      </c>
      <c r="Q64" s="39" t="s">
        <v>186</v>
      </c>
      <c r="R64" s="43" t="s">
        <v>175</v>
      </c>
      <c r="S64" s="43" t="s">
        <v>109</v>
      </c>
    </row>
    <row r="65" spans="1:19" s="21" customFormat="1" x14ac:dyDescent="0.25">
      <c r="A65" s="23">
        <v>6</v>
      </c>
      <c r="B65" s="27" t="s">
        <v>83</v>
      </c>
      <c r="C65" s="23">
        <v>2</v>
      </c>
      <c r="D65" s="23">
        <v>6</v>
      </c>
      <c r="E65" s="23">
        <v>5</v>
      </c>
      <c r="F65" s="23">
        <v>14</v>
      </c>
      <c r="G65" s="23">
        <v>5</v>
      </c>
      <c r="H65" s="23">
        <v>0</v>
      </c>
      <c r="I65" s="28">
        <v>6</v>
      </c>
      <c r="J65" s="23">
        <v>2</v>
      </c>
      <c r="K65" s="23">
        <f t="shared" si="6"/>
        <v>40</v>
      </c>
      <c r="L65" s="23">
        <f t="shared" si="7"/>
        <v>40</v>
      </c>
      <c r="M65" s="29">
        <f t="shared" si="8"/>
        <v>0.2</v>
      </c>
      <c r="N65" s="26">
        <v>11</v>
      </c>
      <c r="O65" s="23"/>
      <c r="P65" s="23">
        <v>6</v>
      </c>
      <c r="Q65" s="23" t="s">
        <v>186</v>
      </c>
      <c r="R65" s="30" t="s">
        <v>178</v>
      </c>
      <c r="S65" s="30" t="s">
        <v>179</v>
      </c>
    </row>
    <row r="66" spans="1:19" s="21" customFormat="1" x14ac:dyDescent="0.25">
      <c r="A66" s="39">
        <v>7</v>
      </c>
      <c r="B66" s="49" t="s">
        <v>76</v>
      </c>
      <c r="C66" s="39">
        <v>2</v>
      </c>
      <c r="D66" s="39">
        <v>9</v>
      </c>
      <c r="E66" s="39">
        <v>5</v>
      </c>
      <c r="F66" s="39">
        <v>7</v>
      </c>
      <c r="G66" s="39">
        <v>0</v>
      </c>
      <c r="H66" s="39">
        <v>5</v>
      </c>
      <c r="I66" s="39">
        <v>0</v>
      </c>
      <c r="J66" s="39">
        <v>7</v>
      </c>
      <c r="K66" s="39">
        <f t="shared" si="6"/>
        <v>35</v>
      </c>
      <c r="L66" s="39">
        <f t="shared" si="7"/>
        <v>35</v>
      </c>
      <c r="M66" s="50">
        <f t="shared" si="8"/>
        <v>0.17499999999999999</v>
      </c>
      <c r="N66" s="42">
        <v>11</v>
      </c>
      <c r="O66" s="39"/>
      <c r="P66" s="39">
        <v>7</v>
      </c>
      <c r="Q66" s="39" t="s">
        <v>186</v>
      </c>
      <c r="R66" s="43" t="s">
        <v>170</v>
      </c>
      <c r="S66" s="43" t="s">
        <v>169</v>
      </c>
    </row>
    <row r="67" spans="1:19" s="21" customFormat="1" x14ac:dyDescent="0.25">
      <c r="A67" s="39">
        <v>8</v>
      </c>
      <c r="B67" s="49" t="s">
        <v>85</v>
      </c>
      <c r="C67" s="39">
        <v>3</v>
      </c>
      <c r="D67" s="39">
        <v>9</v>
      </c>
      <c r="E67" s="39">
        <v>5</v>
      </c>
      <c r="F67" s="39">
        <v>7</v>
      </c>
      <c r="G67" s="39">
        <v>3</v>
      </c>
      <c r="H67" s="39">
        <v>2</v>
      </c>
      <c r="I67" s="39">
        <v>0</v>
      </c>
      <c r="J67" s="39">
        <v>2</v>
      </c>
      <c r="K67" s="39">
        <f t="shared" si="6"/>
        <v>31</v>
      </c>
      <c r="L67" s="39">
        <f t="shared" si="7"/>
        <v>31</v>
      </c>
      <c r="M67" s="50">
        <f t="shared" si="8"/>
        <v>0.155</v>
      </c>
      <c r="N67" s="42">
        <v>11</v>
      </c>
      <c r="O67" s="39"/>
      <c r="P67" s="39">
        <v>8</v>
      </c>
      <c r="Q67" s="39" t="s">
        <v>186</v>
      </c>
      <c r="R67" s="43" t="s">
        <v>181</v>
      </c>
      <c r="S67" s="43" t="s">
        <v>94</v>
      </c>
    </row>
    <row r="68" spans="1:19" s="21" customFormat="1" x14ac:dyDescent="0.25">
      <c r="A68" s="23">
        <v>9</v>
      </c>
      <c r="B68" s="27" t="s">
        <v>69</v>
      </c>
      <c r="C68" s="23">
        <v>3</v>
      </c>
      <c r="D68" s="23">
        <v>3</v>
      </c>
      <c r="E68" s="23">
        <v>0</v>
      </c>
      <c r="F68" s="23">
        <v>21</v>
      </c>
      <c r="G68" s="23">
        <v>0</v>
      </c>
      <c r="H68" s="23">
        <v>2</v>
      </c>
      <c r="I68" s="28">
        <v>0</v>
      </c>
      <c r="J68" s="28">
        <v>0</v>
      </c>
      <c r="K68" s="23">
        <f t="shared" si="6"/>
        <v>29</v>
      </c>
      <c r="L68" s="23">
        <f t="shared" si="7"/>
        <v>29</v>
      </c>
      <c r="M68" s="29">
        <f t="shared" si="8"/>
        <v>0.14499999999999999</v>
      </c>
      <c r="N68" s="26">
        <v>11</v>
      </c>
      <c r="O68" s="23"/>
      <c r="P68" s="23">
        <v>9</v>
      </c>
      <c r="Q68" s="23" t="s">
        <v>186</v>
      </c>
      <c r="R68" s="30" t="s">
        <v>158</v>
      </c>
      <c r="S68" s="30" t="s">
        <v>159</v>
      </c>
    </row>
    <row r="69" spans="1:19" s="21" customFormat="1" x14ac:dyDescent="0.25">
      <c r="A69" s="23">
        <v>10</v>
      </c>
      <c r="B69" s="27" t="s">
        <v>71</v>
      </c>
      <c r="C69" s="23">
        <v>2</v>
      </c>
      <c r="D69" s="23">
        <v>3</v>
      </c>
      <c r="E69" s="23">
        <v>5</v>
      </c>
      <c r="F69" s="23">
        <v>14</v>
      </c>
      <c r="G69" s="23">
        <v>5</v>
      </c>
      <c r="H69" s="23">
        <v>0</v>
      </c>
      <c r="I69" s="28">
        <v>0</v>
      </c>
      <c r="J69" s="23">
        <v>0</v>
      </c>
      <c r="K69" s="23">
        <f t="shared" si="6"/>
        <v>29</v>
      </c>
      <c r="L69" s="23">
        <f t="shared" si="7"/>
        <v>29</v>
      </c>
      <c r="M69" s="29">
        <f t="shared" si="8"/>
        <v>0.14499999999999999</v>
      </c>
      <c r="N69" s="26">
        <v>11</v>
      </c>
      <c r="O69" s="23"/>
      <c r="P69" s="23">
        <v>9</v>
      </c>
      <c r="Q69" s="23" t="s">
        <v>186</v>
      </c>
      <c r="R69" s="30" t="s">
        <v>162</v>
      </c>
      <c r="S69" s="30" t="s">
        <v>163</v>
      </c>
    </row>
    <row r="70" spans="1:19" s="21" customFormat="1" x14ac:dyDescent="0.25">
      <c r="A70" s="39">
        <v>11</v>
      </c>
      <c r="B70" s="49" t="s">
        <v>73</v>
      </c>
      <c r="C70" s="39">
        <v>2</v>
      </c>
      <c r="D70" s="39">
        <v>6</v>
      </c>
      <c r="E70" s="39">
        <v>5</v>
      </c>
      <c r="F70" s="39">
        <v>14</v>
      </c>
      <c r="G70" s="39">
        <v>0</v>
      </c>
      <c r="H70" s="39">
        <v>0</v>
      </c>
      <c r="I70" s="39">
        <v>0</v>
      </c>
      <c r="J70" s="39">
        <v>2</v>
      </c>
      <c r="K70" s="39">
        <f t="shared" si="6"/>
        <v>29</v>
      </c>
      <c r="L70" s="39">
        <f t="shared" si="7"/>
        <v>29</v>
      </c>
      <c r="M70" s="50">
        <f t="shared" si="8"/>
        <v>0.14499999999999999</v>
      </c>
      <c r="N70" s="42">
        <v>11</v>
      </c>
      <c r="O70" s="39"/>
      <c r="P70" s="39">
        <v>9</v>
      </c>
      <c r="Q70" s="39" t="s">
        <v>186</v>
      </c>
      <c r="R70" s="43" t="s">
        <v>166</v>
      </c>
      <c r="S70" s="43" t="s">
        <v>102</v>
      </c>
    </row>
    <row r="71" spans="1:19" s="21" customFormat="1" x14ac:dyDescent="0.25">
      <c r="A71" s="39">
        <v>12</v>
      </c>
      <c r="B71" s="49" t="s">
        <v>84</v>
      </c>
      <c r="C71" s="39">
        <v>2</v>
      </c>
      <c r="D71" s="39">
        <v>9</v>
      </c>
      <c r="E71" s="39">
        <v>0</v>
      </c>
      <c r="F71" s="39">
        <v>14</v>
      </c>
      <c r="G71" s="39">
        <v>0</v>
      </c>
      <c r="H71" s="39">
        <v>0</v>
      </c>
      <c r="I71" s="39">
        <v>0</v>
      </c>
      <c r="J71" s="39">
        <v>0</v>
      </c>
      <c r="K71" s="39">
        <f t="shared" si="6"/>
        <v>25</v>
      </c>
      <c r="L71" s="39">
        <f t="shared" si="7"/>
        <v>25</v>
      </c>
      <c r="M71" s="50">
        <f t="shared" si="8"/>
        <v>0.125</v>
      </c>
      <c r="N71" s="42">
        <v>11</v>
      </c>
      <c r="O71" s="39"/>
      <c r="P71" s="39">
        <v>12</v>
      </c>
      <c r="Q71" s="39" t="s">
        <v>186</v>
      </c>
      <c r="R71" s="43" t="s">
        <v>180</v>
      </c>
      <c r="S71" s="43" t="s">
        <v>139</v>
      </c>
    </row>
    <row r="72" spans="1:19" s="21" customFormat="1" x14ac:dyDescent="0.25">
      <c r="A72" s="39">
        <v>13</v>
      </c>
      <c r="B72" s="49" t="s">
        <v>86</v>
      </c>
      <c r="C72" s="39">
        <v>2</v>
      </c>
      <c r="D72" s="39">
        <v>3</v>
      </c>
      <c r="E72" s="39">
        <v>10</v>
      </c>
      <c r="F72" s="39">
        <v>7</v>
      </c>
      <c r="G72" s="39">
        <v>2</v>
      </c>
      <c r="H72" s="39">
        <v>0</v>
      </c>
      <c r="I72" s="39">
        <v>0</v>
      </c>
      <c r="J72" s="39">
        <v>0</v>
      </c>
      <c r="K72" s="39">
        <f t="shared" si="6"/>
        <v>24</v>
      </c>
      <c r="L72" s="39">
        <f t="shared" si="7"/>
        <v>24</v>
      </c>
      <c r="M72" s="50">
        <f t="shared" si="8"/>
        <v>0.12</v>
      </c>
      <c r="N72" s="42">
        <v>11</v>
      </c>
      <c r="O72" s="39"/>
      <c r="P72" s="39">
        <v>13</v>
      </c>
      <c r="Q72" s="39" t="s">
        <v>186</v>
      </c>
      <c r="R72" s="43" t="s">
        <v>182</v>
      </c>
      <c r="S72" s="43" t="s">
        <v>152</v>
      </c>
    </row>
    <row r="73" spans="1:19" s="21" customFormat="1" x14ac:dyDescent="0.25">
      <c r="A73" s="39">
        <v>14</v>
      </c>
      <c r="B73" s="49" t="s">
        <v>78</v>
      </c>
      <c r="C73" s="39">
        <v>4</v>
      </c>
      <c r="D73" s="39">
        <v>6</v>
      </c>
      <c r="E73" s="39">
        <v>0</v>
      </c>
      <c r="F73" s="39">
        <v>0</v>
      </c>
      <c r="G73" s="39">
        <v>0</v>
      </c>
      <c r="H73" s="39">
        <v>3</v>
      </c>
      <c r="I73" s="39">
        <v>1</v>
      </c>
      <c r="J73" s="39">
        <v>7</v>
      </c>
      <c r="K73" s="39">
        <f t="shared" si="6"/>
        <v>21</v>
      </c>
      <c r="L73" s="39">
        <f t="shared" si="7"/>
        <v>21</v>
      </c>
      <c r="M73" s="50">
        <f t="shared" si="8"/>
        <v>0.105</v>
      </c>
      <c r="N73" s="42">
        <v>11</v>
      </c>
      <c r="O73" s="39"/>
      <c r="P73" s="39">
        <v>14</v>
      </c>
      <c r="Q73" s="39" t="s">
        <v>186</v>
      </c>
      <c r="R73" s="43" t="s">
        <v>173</v>
      </c>
      <c r="S73" s="43" t="s">
        <v>94</v>
      </c>
    </row>
    <row r="74" spans="1:19" s="21" customFormat="1" x14ac:dyDescent="0.25">
      <c r="A74" s="39">
        <v>15</v>
      </c>
      <c r="B74" s="49" t="s">
        <v>79</v>
      </c>
      <c r="C74" s="39">
        <v>2</v>
      </c>
      <c r="D74" s="39">
        <v>3</v>
      </c>
      <c r="E74" s="39">
        <v>0</v>
      </c>
      <c r="F74" s="39">
        <v>7</v>
      </c>
      <c r="G74" s="39">
        <v>0</v>
      </c>
      <c r="H74" s="39">
        <v>3</v>
      </c>
      <c r="I74" s="39">
        <v>0</v>
      </c>
      <c r="J74" s="39">
        <v>0</v>
      </c>
      <c r="K74" s="39">
        <f t="shared" si="6"/>
        <v>15</v>
      </c>
      <c r="L74" s="39">
        <f t="shared" si="7"/>
        <v>15</v>
      </c>
      <c r="M74" s="50">
        <f t="shared" si="8"/>
        <v>7.4999999999999997E-2</v>
      </c>
      <c r="N74" s="42">
        <v>11</v>
      </c>
      <c r="O74" s="39"/>
      <c r="P74" s="52">
        <v>15</v>
      </c>
      <c r="Q74" s="39" t="s">
        <v>186</v>
      </c>
      <c r="R74" s="43" t="s">
        <v>174</v>
      </c>
      <c r="S74" s="43" t="s">
        <v>111</v>
      </c>
    </row>
    <row r="75" spans="1:19" s="21" customFormat="1" x14ac:dyDescent="0.25">
      <c r="A75" s="39">
        <v>16</v>
      </c>
      <c r="B75" s="49" t="s">
        <v>87</v>
      </c>
      <c r="C75" s="39">
        <v>4</v>
      </c>
      <c r="D75" s="39">
        <v>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f t="shared" si="6"/>
        <v>13</v>
      </c>
      <c r="L75" s="39">
        <f t="shared" si="7"/>
        <v>13</v>
      </c>
      <c r="M75" s="50">
        <f t="shared" si="8"/>
        <v>6.5000000000000002E-2</v>
      </c>
      <c r="N75" s="42">
        <v>11</v>
      </c>
      <c r="O75" s="39"/>
      <c r="P75" s="53">
        <v>16</v>
      </c>
      <c r="Q75" s="39" t="s">
        <v>186</v>
      </c>
      <c r="R75" s="43" t="s">
        <v>183</v>
      </c>
      <c r="S75" s="43" t="s">
        <v>184</v>
      </c>
    </row>
    <row r="76" spans="1:19" s="21" customFormat="1" x14ac:dyDescent="0.25">
      <c r="A76" s="39">
        <v>17</v>
      </c>
      <c r="B76" s="49" t="s">
        <v>70</v>
      </c>
      <c r="C76" s="39">
        <v>2</v>
      </c>
      <c r="D76" s="39">
        <v>3</v>
      </c>
      <c r="E76" s="39">
        <v>5</v>
      </c>
      <c r="F76" s="39">
        <v>0</v>
      </c>
      <c r="G76" s="39">
        <v>0</v>
      </c>
      <c r="H76" s="39">
        <v>2</v>
      </c>
      <c r="I76" s="39">
        <v>0</v>
      </c>
      <c r="J76" s="39">
        <v>0</v>
      </c>
      <c r="K76" s="39">
        <f t="shared" si="6"/>
        <v>12</v>
      </c>
      <c r="L76" s="39">
        <f t="shared" si="7"/>
        <v>12</v>
      </c>
      <c r="M76" s="50">
        <f t="shared" si="8"/>
        <v>0.06</v>
      </c>
      <c r="N76" s="42">
        <v>11</v>
      </c>
      <c r="O76" s="39"/>
      <c r="P76" s="39">
        <v>17</v>
      </c>
      <c r="Q76" s="39" t="s">
        <v>186</v>
      </c>
      <c r="R76" s="43" t="s">
        <v>161</v>
      </c>
      <c r="S76" s="43" t="s">
        <v>111</v>
      </c>
    </row>
    <row r="77" spans="1:19" s="21" customFormat="1" x14ac:dyDescent="0.25">
      <c r="A77" s="23">
        <v>18</v>
      </c>
      <c r="B77" s="27" t="s">
        <v>72</v>
      </c>
      <c r="C77" s="23">
        <v>3</v>
      </c>
      <c r="D77" s="23">
        <v>3</v>
      </c>
      <c r="E77" s="23">
        <v>5</v>
      </c>
      <c r="F77" s="23">
        <v>0</v>
      </c>
      <c r="G77" s="23">
        <v>0</v>
      </c>
      <c r="H77" s="23">
        <v>0</v>
      </c>
      <c r="I77" s="28">
        <v>0</v>
      </c>
      <c r="J77" s="23">
        <v>0</v>
      </c>
      <c r="K77" s="23">
        <f t="shared" si="6"/>
        <v>11</v>
      </c>
      <c r="L77" s="23">
        <f t="shared" si="7"/>
        <v>11</v>
      </c>
      <c r="M77" s="29">
        <f t="shared" si="8"/>
        <v>5.5E-2</v>
      </c>
      <c r="N77" s="26">
        <v>11</v>
      </c>
      <c r="O77" s="23"/>
      <c r="P77" s="23">
        <v>18</v>
      </c>
      <c r="Q77" s="23" t="s">
        <v>186</v>
      </c>
      <c r="R77" s="30" t="s">
        <v>164</v>
      </c>
      <c r="S77" s="30" t="s">
        <v>165</v>
      </c>
    </row>
    <row r="78" spans="1:19" s="21" customFormat="1" x14ac:dyDescent="0.25">
      <c r="A78" s="23">
        <v>19</v>
      </c>
      <c r="B78" s="27" t="s">
        <v>74</v>
      </c>
      <c r="C78" s="23">
        <v>1</v>
      </c>
      <c r="D78" s="23">
        <v>3</v>
      </c>
      <c r="E78" s="23">
        <v>5</v>
      </c>
      <c r="F78" s="23">
        <v>0</v>
      </c>
      <c r="G78" s="23">
        <v>0</v>
      </c>
      <c r="H78" s="23">
        <v>0</v>
      </c>
      <c r="I78" s="28">
        <v>0</v>
      </c>
      <c r="J78" s="23">
        <v>0</v>
      </c>
      <c r="K78" s="23">
        <f t="shared" si="6"/>
        <v>9</v>
      </c>
      <c r="L78" s="23">
        <f t="shared" si="7"/>
        <v>9</v>
      </c>
      <c r="M78" s="29">
        <f t="shared" si="8"/>
        <v>4.4999999999999998E-2</v>
      </c>
      <c r="N78" s="26">
        <v>11</v>
      </c>
      <c r="O78" s="23"/>
      <c r="P78" s="23">
        <v>19</v>
      </c>
      <c r="Q78" s="23" t="s">
        <v>186</v>
      </c>
      <c r="R78" s="30" t="s">
        <v>167</v>
      </c>
      <c r="S78" s="30" t="s">
        <v>129</v>
      </c>
    </row>
    <row r="84" spans="4:18" ht="15.75" x14ac:dyDescent="0.25"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</row>
    <row r="85" spans="4:18" ht="15.75" x14ac:dyDescent="0.25"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</row>
    <row r="86" spans="4:18" ht="15.75" x14ac:dyDescent="0.25"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</row>
    <row r="87" spans="4:18" x14ac:dyDescent="0.25">
      <c r="I87"/>
      <c r="L87" s="12"/>
      <c r="O87" s="72"/>
      <c r="P87" s="72"/>
      <c r="Q87" s="72"/>
      <c r="R87" s="72"/>
    </row>
  </sheetData>
  <sheetProtection algorithmName="SHA-512" hashValue="ShVEP888BKSC+tEw5AF91lJIg7jz/9IVisePyglxAALNNxvuRYP+JbeCHSwF42z+wfhaLkkj6okKHuG+a+e2jw==" saltValue="CHZ7NP4HVY/0YDN1dXPDdg==" spinCount="100000" sheet="1" objects="1" scenarios="1" sort="0" autoFilter="0"/>
  <autoFilter ref="A7:V78"/>
  <mergeCells count="18">
    <mergeCell ref="O87:R87"/>
    <mergeCell ref="N5:N7"/>
    <mergeCell ref="O5:O7"/>
    <mergeCell ref="P5:P7"/>
    <mergeCell ref="Q5:Q7"/>
    <mergeCell ref="R5:R7"/>
    <mergeCell ref="D84:R84"/>
    <mergeCell ref="D85:R85"/>
    <mergeCell ref="D86:R86"/>
    <mergeCell ref="S5:S7"/>
    <mergeCell ref="A1:M1"/>
    <mergeCell ref="A2:M2"/>
    <mergeCell ref="A5:A7"/>
    <mergeCell ref="B5:B6"/>
    <mergeCell ref="C5:F5"/>
    <mergeCell ref="G5:J5"/>
    <mergeCell ref="L5:L6"/>
    <mergeCell ref="M5:M7"/>
  </mergeCells>
  <pageMargins left="0.25" right="0.25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zoomScale="70" zoomScaleNormal="70" workbookViewId="0">
      <selection activeCell="M2" sqref="M2:N20"/>
    </sheetView>
  </sheetViews>
  <sheetFormatPr defaultRowHeight="15" x14ac:dyDescent="0.25"/>
  <cols>
    <col min="13" max="13" width="31.7109375" bestFit="1" customWidth="1"/>
    <col min="14" max="14" width="20" bestFit="1" customWidth="1"/>
  </cols>
  <sheetData>
    <row r="2" spans="1:14" x14ac:dyDescent="0.25">
      <c r="A2" s="13" t="s">
        <v>65</v>
      </c>
      <c r="B2" s="14">
        <v>4</v>
      </c>
      <c r="C2" s="14">
        <v>6</v>
      </c>
      <c r="D2" s="14">
        <v>10</v>
      </c>
      <c r="E2" s="14">
        <v>28</v>
      </c>
      <c r="F2" s="14">
        <v>4</v>
      </c>
      <c r="G2" s="14">
        <v>17</v>
      </c>
      <c r="H2" s="15">
        <v>30</v>
      </c>
      <c r="I2" s="14">
        <v>9</v>
      </c>
      <c r="J2" s="14">
        <f t="shared" ref="J2:J20" si="0">SUM(B2:I2)</f>
        <v>108</v>
      </c>
      <c r="K2" s="14">
        <f t="shared" ref="K2:K20" si="1">SUM(B2:I2)/2</f>
        <v>54</v>
      </c>
      <c r="L2" s="16">
        <f t="shared" ref="L2:L20" si="2">K2/100</f>
        <v>0.54</v>
      </c>
      <c r="M2" s="14" t="s">
        <v>155</v>
      </c>
      <c r="N2" s="14" t="s">
        <v>109</v>
      </c>
    </row>
    <row r="3" spans="1:14" x14ac:dyDescent="0.25">
      <c r="A3" s="13" t="s">
        <v>64</v>
      </c>
      <c r="B3" s="14">
        <v>3</v>
      </c>
      <c r="C3" s="14">
        <v>3</v>
      </c>
      <c r="D3" s="14">
        <v>15</v>
      </c>
      <c r="E3" s="14">
        <v>14</v>
      </c>
      <c r="F3" s="14">
        <v>0</v>
      </c>
      <c r="G3" s="14">
        <v>0</v>
      </c>
      <c r="H3" s="15">
        <v>30</v>
      </c>
      <c r="I3" s="14">
        <v>0</v>
      </c>
      <c r="J3" s="14">
        <f t="shared" si="0"/>
        <v>65</v>
      </c>
      <c r="K3" s="14">
        <f t="shared" si="1"/>
        <v>32.5</v>
      </c>
      <c r="L3" s="16">
        <f t="shared" si="2"/>
        <v>0.32500000000000001</v>
      </c>
      <c r="M3" s="14" t="s">
        <v>154</v>
      </c>
      <c r="N3" s="14" t="s">
        <v>94</v>
      </c>
    </row>
    <row r="4" spans="1:14" x14ac:dyDescent="0.25">
      <c r="A4" s="13" t="s">
        <v>67</v>
      </c>
      <c r="B4" s="14">
        <v>5</v>
      </c>
      <c r="C4" s="14">
        <v>6</v>
      </c>
      <c r="D4" s="14">
        <v>10</v>
      </c>
      <c r="E4" s="14">
        <v>21</v>
      </c>
      <c r="F4" s="14">
        <v>3</v>
      </c>
      <c r="G4" s="14">
        <v>2</v>
      </c>
      <c r="H4" s="15">
        <v>2</v>
      </c>
      <c r="I4" s="14">
        <v>6</v>
      </c>
      <c r="J4" s="14">
        <f t="shared" si="0"/>
        <v>55</v>
      </c>
      <c r="K4" s="14">
        <f t="shared" si="1"/>
        <v>27.5</v>
      </c>
      <c r="L4" s="16">
        <f t="shared" si="2"/>
        <v>0.27500000000000002</v>
      </c>
      <c r="M4" s="14" t="s">
        <v>157</v>
      </c>
      <c r="N4" s="14" t="s">
        <v>96</v>
      </c>
    </row>
    <row r="5" spans="1:14" x14ac:dyDescent="0.25">
      <c r="A5" s="13" t="s">
        <v>66</v>
      </c>
      <c r="B5" s="14">
        <v>3</v>
      </c>
      <c r="C5" s="14">
        <v>9</v>
      </c>
      <c r="D5" s="14">
        <v>15</v>
      </c>
      <c r="E5" s="14">
        <v>14</v>
      </c>
      <c r="F5" s="14">
        <v>0</v>
      </c>
      <c r="G5" s="14">
        <v>4</v>
      </c>
      <c r="H5" s="15">
        <v>4</v>
      </c>
      <c r="I5" s="14">
        <v>2</v>
      </c>
      <c r="J5" s="14">
        <f t="shared" si="0"/>
        <v>51</v>
      </c>
      <c r="K5" s="14">
        <f t="shared" si="1"/>
        <v>25.5</v>
      </c>
      <c r="L5" s="16">
        <f t="shared" si="2"/>
        <v>0.255</v>
      </c>
      <c r="M5" s="14" t="s">
        <v>156</v>
      </c>
      <c r="N5" s="14" t="s">
        <v>96</v>
      </c>
    </row>
    <row r="6" spans="1:14" x14ac:dyDescent="0.25">
      <c r="A6" s="13" t="s">
        <v>50</v>
      </c>
      <c r="B6" s="14">
        <v>3</v>
      </c>
      <c r="C6" s="14">
        <v>6</v>
      </c>
      <c r="D6" s="14">
        <v>10</v>
      </c>
      <c r="E6" s="14">
        <v>21</v>
      </c>
      <c r="F6" s="14">
        <v>0</v>
      </c>
      <c r="G6" s="14">
        <v>5</v>
      </c>
      <c r="H6" s="15">
        <v>0</v>
      </c>
      <c r="I6" s="15">
        <v>2</v>
      </c>
      <c r="J6" s="14">
        <f t="shared" si="0"/>
        <v>47</v>
      </c>
      <c r="K6" s="14">
        <f t="shared" si="1"/>
        <v>23.5</v>
      </c>
      <c r="L6" s="16">
        <f t="shared" si="2"/>
        <v>0.23499999999999999</v>
      </c>
      <c r="M6" s="14" t="s">
        <v>135</v>
      </c>
      <c r="N6" s="14" t="s">
        <v>94</v>
      </c>
    </row>
    <row r="7" spans="1:14" x14ac:dyDescent="0.25">
      <c r="A7" s="13" t="s">
        <v>51</v>
      </c>
      <c r="B7" s="14">
        <v>3</v>
      </c>
      <c r="C7" s="14">
        <v>3</v>
      </c>
      <c r="D7" s="14">
        <v>15</v>
      </c>
      <c r="E7" s="14">
        <v>14</v>
      </c>
      <c r="F7" s="14">
        <v>0</v>
      </c>
      <c r="G7" s="14">
        <v>0</v>
      </c>
      <c r="H7" s="15">
        <v>0</v>
      </c>
      <c r="I7" s="14">
        <v>7</v>
      </c>
      <c r="J7" s="14">
        <f t="shared" si="0"/>
        <v>42</v>
      </c>
      <c r="K7" s="14">
        <f t="shared" si="1"/>
        <v>21</v>
      </c>
      <c r="L7" s="16">
        <f t="shared" si="2"/>
        <v>0.21</v>
      </c>
      <c r="M7" s="14" t="s">
        <v>138</v>
      </c>
      <c r="N7" s="14" t="s">
        <v>139</v>
      </c>
    </row>
    <row r="8" spans="1:14" x14ac:dyDescent="0.25">
      <c r="A8" s="13" t="s">
        <v>62</v>
      </c>
      <c r="B8" s="14">
        <v>2</v>
      </c>
      <c r="C8" s="14">
        <v>12</v>
      </c>
      <c r="D8" s="14">
        <v>5</v>
      </c>
      <c r="E8" s="14">
        <v>7</v>
      </c>
      <c r="F8" s="14">
        <v>3</v>
      </c>
      <c r="G8" s="14">
        <v>4</v>
      </c>
      <c r="H8" s="15">
        <v>0</v>
      </c>
      <c r="I8" s="14">
        <v>0</v>
      </c>
      <c r="J8" s="14">
        <f t="shared" si="0"/>
        <v>33</v>
      </c>
      <c r="K8" s="14">
        <f t="shared" si="1"/>
        <v>16.5</v>
      </c>
      <c r="L8" s="16">
        <f t="shared" si="2"/>
        <v>0.16500000000000001</v>
      </c>
      <c r="M8" s="14" t="s">
        <v>151</v>
      </c>
      <c r="N8" s="14" t="s">
        <v>152</v>
      </c>
    </row>
    <row r="9" spans="1:14" x14ac:dyDescent="0.25">
      <c r="A9" s="13" t="s">
        <v>58</v>
      </c>
      <c r="B9" s="14">
        <v>2</v>
      </c>
      <c r="C9" s="14">
        <v>6</v>
      </c>
      <c r="D9" s="14">
        <v>10</v>
      </c>
      <c r="E9" s="14">
        <v>7</v>
      </c>
      <c r="F9" s="14">
        <v>5</v>
      </c>
      <c r="G9" s="14">
        <v>0</v>
      </c>
      <c r="H9" s="15">
        <v>0</v>
      </c>
      <c r="I9" s="14">
        <v>0</v>
      </c>
      <c r="J9" s="14">
        <f t="shared" si="0"/>
        <v>30</v>
      </c>
      <c r="K9" s="14">
        <f t="shared" si="1"/>
        <v>15</v>
      </c>
      <c r="L9" s="16">
        <f t="shared" si="2"/>
        <v>0.15</v>
      </c>
      <c r="M9" s="14" t="s">
        <v>146</v>
      </c>
      <c r="N9" s="14" t="s">
        <v>94</v>
      </c>
    </row>
    <row r="10" spans="1:14" x14ac:dyDescent="0.25">
      <c r="A10" s="13" t="s">
        <v>61</v>
      </c>
      <c r="B10" s="14">
        <v>4</v>
      </c>
      <c r="C10" s="14">
        <v>6</v>
      </c>
      <c r="D10" s="14">
        <v>0</v>
      </c>
      <c r="E10" s="14">
        <v>7</v>
      </c>
      <c r="F10" s="14">
        <v>3</v>
      </c>
      <c r="G10" s="14">
        <v>4</v>
      </c>
      <c r="H10" s="15">
        <v>0</v>
      </c>
      <c r="I10" s="14">
        <v>2</v>
      </c>
      <c r="J10" s="14">
        <f t="shared" si="0"/>
        <v>26</v>
      </c>
      <c r="K10" s="14">
        <f t="shared" si="1"/>
        <v>13</v>
      </c>
      <c r="L10" s="16">
        <f t="shared" si="2"/>
        <v>0.13</v>
      </c>
      <c r="M10" s="14" t="s">
        <v>149</v>
      </c>
      <c r="N10" s="14" t="s">
        <v>150</v>
      </c>
    </row>
    <row r="11" spans="1:14" x14ac:dyDescent="0.25">
      <c r="A11" s="13" t="s">
        <v>49</v>
      </c>
      <c r="B11" s="14">
        <v>2</v>
      </c>
      <c r="C11" s="14">
        <v>9</v>
      </c>
      <c r="D11" s="14">
        <v>5</v>
      </c>
      <c r="E11" s="14">
        <v>7</v>
      </c>
      <c r="F11" s="14">
        <v>0</v>
      </c>
      <c r="G11" s="14">
        <v>0</v>
      </c>
      <c r="H11" s="15">
        <v>0</v>
      </c>
      <c r="I11" s="14">
        <v>2</v>
      </c>
      <c r="J11" s="14">
        <f t="shared" si="0"/>
        <v>25</v>
      </c>
      <c r="K11" s="14">
        <f t="shared" si="1"/>
        <v>12.5</v>
      </c>
      <c r="L11" s="16">
        <f t="shared" si="2"/>
        <v>0.125</v>
      </c>
      <c r="M11" s="14" t="s">
        <v>136</v>
      </c>
      <c r="N11" s="14" t="s">
        <v>137</v>
      </c>
    </row>
    <row r="12" spans="1:14" x14ac:dyDescent="0.25">
      <c r="A12" s="13" t="s">
        <v>57</v>
      </c>
      <c r="B12" s="14">
        <v>4</v>
      </c>
      <c r="C12" s="14">
        <v>15</v>
      </c>
      <c r="D12" s="14">
        <v>5</v>
      </c>
      <c r="E12" s="14">
        <v>0</v>
      </c>
      <c r="F12" s="14">
        <v>0</v>
      </c>
      <c r="G12" s="14">
        <v>0</v>
      </c>
      <c r="H12" s="15">
        <v>0</v>
      </c>
      <c r="I12" s="14">
        <v>0</v>
      </c>
      <c r="J12" s="14">
        <f t="shared" si="0"/>
        <v>24</v>
      </c>
      <c r="K12" s="14">
        <f t="shared" si="1"/>
        <v>12</v>
      </c>
      <c r="L12" s="16">
        <f t="shared" si="2"/>
        <v>0.12</v>
      </c>
      <c r="M12" s="14" t="s">
        <v>145</v>
      </c>
      <c r="N12" s="14" t="s">
        <v>109</v>
      </c>
    </row>
    <row r="13" spans="1:14" x14ac:dyDescent="0.25">
      <c r="A13" s="13" t="s">
        <v>63</v>
      </c>
      <c r="B13" s="14">
        <v>3</v>
      </c>
      <c r="C13" s="14">
        <v>6</v>
      </c>
      <c r="D13" s="14">
        <v>5</v>
      </c>
      <c r="E13" s="14">
        <v>7</v>
      </c>
      <c r="F13" s="14">
        <v>0</v>
      </c>
      <c r="G13" s="14">
        <v>2</v>
      </c>
      <c r="H13" s="15">
        <v>0</v>
      </c>
      <c r="I13" s="14">
        <v>0</v>
      </c>
      <c r="J13" s="14">
        <f t="shared" si="0"/>
        <v>23</v>
      </c>
      <c r="K13" s="14">
        <f t="shared" si="1"/>
        <v>11.5</v>
      </c>
      <c r="L13" s="16">
        <f t="shared" si="2"/>
        <v>0.115</v>
      </c>
      <c r="M13" s="14" t="s">
        <v>153</v>
      </c>
      <c r="N13" s="14" t="s">
        <v>94</v>
      </c>
    </row>
    <row r="14" spans="1:14" x14ac:dyDescent="0.25">
      <c r="A14" s="13" t="s">
        <v>52</v>
      </c>
      <c r="B14" s="14">
        <v>3</v>
      </c>
      <c r="C14" s="14">
        <v>6</v>
      </c>
      <c r="D14" s="14">
        <v>5</v>
      </c>
      <c r="E14" s="14">
        <v>7</v>
      </c>
      <c r="F14" s="14">
        <v>0</v>
      </c>
      <c r="G14" s="14">
        <v>0</v>
      </c>
      <c r="H14" s="15">
        <v>0</v>
      </c>
      <c r="I14" s="14">
        <v>0</v>
      </c>
      <c r="J14" s="14">
        <f t="shared" si="0"/>
        <v>21</v>
      </c>
      <c r="K14" s="14">
        <f t="shared" si="1"/>
        <v>10.5</v>
      </c>
      <c r="L14" s="16">
        <f t="shared" si="2"/>
        <v>0.105</v>
      </c>
      <c r="M14" s="14" t="s">
        <v>140</v>
      </c>
      <c r="N14" s="14" t="s">
        <v>102</v>
      </c>
    </row>
    <row r="15" spans="1:14" x14ac:dyDescent="0.25">
      <c r="A15" s="13" t="s">
        <v>53</v>
      </c>
      <c r="B15" s="14">
        <v>3</v>
      </c>
      <c r="C15" s="14">
        <v>3</v>
      </c>
      <c r="D15" s="14">
        <v>5</v>
      </c>
      <c r="E15" s="14">
        <v>0</v>
      </c>
      <c r="F15" s="14">
        <v>5</v>
      </c>
      <c r="G15" s="14">
        <v>0</v>
      </c>
      <c r="H15" s="15">
        <v>0</v>
      </c>
      <c r="I15" s="14">
        <v>0</v>
      </c>
      <c r="J15" s="14">
        <f t="shared" si="0"/>
        <v>16</v>
      </c>
      <c r="K15" s="14">
        <f t="shared" si="1"/>
        <v>8</v>
      </c>
      <c r="L15" s="16">
        <f t="shared" si="2"/>
        <v>0.08</v>
      </c>
      <c r="M15" s="14" t="s">
        <v>141</v>
      </c>
      <c r="N15" s="14" t="s">
        <v>109</v>
      </c>
    </row>
    <row r="16" spans="1:14" x14ac:dyDescent="0.25">
      <c r="A16" s="13" t="s">
        <v>55</v>
      </c>
      <c r="B16" s="14">
        <v>2</v>
      </c>
      <c r="C16" s="14">
        <v>6</v>
      </c>
      <c r="D16" s="14">
        <v>5</v>
      </c>
      <c r="E16" s="14">
        <v>0</v>
      </c>
      <c r="F16" s="14">
        <v>0</v>
      </c>
      <c r="G16" s="14">
        <v>2</v>
      </c>
      <c r="H16" s="15">
        <v>0</v>
      </c>
      <c r="I16" s="14">
        <v>0</v>
      </c>
      <c r="J16" s="14">
        <f t="shared" si="0"/>
        <v>15</v>
      </c>
      <c r="K16" s="14">
        <f t="shared" si="1"/>
        <v>7.5</v>
      </c>
      <c r="L16" s="16">
        <f t="shared" si="2"/>
        <v>7.4999999999999997E-2</v>
      </c>
      <c r="M16" s="14" t="s">
        <v>143</v>
      </c>
      <c r="N16" s="14" t="s">
        <v>94</v>
      </c>
    </row>
    <row r="17" spans="1:14" x14ac:dyDescent="0.25">
      <c r="A17" s="13" t="s">
        <v>60</v>
      </c>
      <c r="B17" s="14">
        <v>3</v>
      </c>
      <c r="C17" s="14">
        <v>3</v>
      </c>
      <c r="D17" s="14">
        <v>5</v>
      </c>
      <c r="E17" s="14">
        <v>0</v>
      </c>
      <c r="F17" s="14">
        <v>0</v>
      </c>
      <c r="G17" s="14">
        <v>0</v>
      </c>
      <c r="H17" s="15">
        <v>0</v>
      </c>
      <c r="I17" s="14">
        <v>2</v>
      </c>
      <c r="J17" s="14">
        <f t="shared" si="0"/>
        <v>13</v>
      </c>
      <c r="K17" s="14">
        <f t="shared" si="1"/>
        <v>6.5</v>
      </c>
      <c r="L17" s="16">
        <f t="shared" si="2"/>
        <v>6.5000000000000002E-2</v>
      </c>
      <c r="M17" s="14" t="s">
        <v>148</v>
      </c>
      <c r="N17" s="14" t="s">
        <v>139</v>
      </c>
    </row>
    <row r="18" spans="1:14" x14ac:dyDescent="0.25">
      <c r="A18" s="13" t="s">
        <v>54</v>
      </c>
      <c r="B18" s="14">
        <v>4</v>
      </c>
      <c r="C18" s="14">
        <v>3</v>
      </c>
      <c r="D18" s="14">
        <v>5</v>
      </c>
      <c r="E18" s="14">
        <v>0</v>
      </c>
      <c r="F18" s="14">
        <v>0</v>
      </c>
      <c r="G18" s="14">
        <v>0</v>
      </c>
      <c r="H18" s="15">
        <v>0</v>
      </c>
      <c r="I18" s="14">
        <v>0</v>
      </c>
      <c r="J18" s="14">
        <f t="shared" si="0"/>
        <v>12</v>
      </c>
      <c r="K18" s="14">
        <f t="shared" si="1"/>
        <v>6</v>
      </c>
      <c r="L18" s="16">
        <f t="shared" si="2"/>
        <v>0.06</v>
      </c>
      <c r="M18" s="14" t="s">
        <v>142</v>
      </c>
      <c r="N18" s="14" t="s">
        <v>109</v>
      </c>
    </row>
    <row r="19" spans="1:14" x14ac:dyDescent="0.25">
      <c r="A19" s="13" t="s">
        <v>59</v>
      </c>
      <c r="B19" s="14">
        <v>1</v>
      </c>
      <c r="C19" s="14">
        <v>6</v>
      </c>
      <c r="D19" s="14">
        <v>3</v>
      </c>
      <c r="E19" s="14">
        <v>0</v>
      </c>
      <c r="F19" s="14">
        <v>2</v>
      </c>
      <c r="G19" s="14">
        <v>0</v>
      </c>
      <c r="H19" s="15">
        <v>0</v>
      </c>
      <c r="I19" s="14">
        <v>0</v>
      </c>
      <c r="J19" s="14">
        <f t="shared" si="0"/>
        <v>12</v>
      </c>
      <c r="K19" s="14">
        <f t="shared" si="1"/>
        <v>6</v>
      </c>
      <c r="L19" s="16">
        <f t="shared" si="2"/>
        <v>0.06</v>
      </c>
      <c r="M19" s="14" t="s">
        <v>147</v>
      </c>
      <c r="N19" s="14" t="s">
        <v>139</v>
      </c>
    </row>
    <row r="20" spans="1:14" x14ac:dyDescent="0.25">
      <c r="A20" s="13" t="s">
        <v>56</v>
      </c>
      <c r="B20" s="14">
        <v>3</v>
      </c>
      <c r="C20" s="14">
        <v>6</v>
      </c>
      <c r="D20" s="14">
        <v>0</v>
      </c>
      <c r="E20" s="14">
        <v>0</v>
      </c>
      <c r="F20" s="14">
        <v>0</v>
      </c>
      <c r="G20" s="14">
        <v>0</v>
      </c>
      <c r="H20" s="15">
        <v>0</v>
      </c>
      <c r="I20" s="14">
        <v>0</v>
      </c>
      <c r="J20" s="14">
        <f t="shared" si="0"/>
        <v>9</v>
      </c>
      <c r="K20" s="14">
        <f t="shared" si="1"/>
        <v>4.5</v>
      </c>
      <c r="L20" s="16">
        <f t="shared" si="2"/>
        <v>4.4999999999999998E-2</v>
      </c>
      <c r="M20" s="14" t="s">
        <v>144</v>
      </c>
      <c r="N20" s="14" t="s">
        <v>94</v>
      </c>
    </row>
  </sheetData>
  <sortState ref="A2:N20">
    <sortCondition descending="1" ref="J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opLeftCell="A5" workbookViewId="0">
      <selection activeCell="E1" sqref="E1:E33"/>
    </sheetView>
  </sheetViews>
  <sheetFormatPr defaultRowHeight="15" x14ac:dyDescent="0.25"/>
  <cols>
    <col min="1" max="1" width="8.85546875" style="18"/>
    <col min="5" max="5" width="8.85546875" customWidth="1"/>
    <col min="8" max="8" width="8.85546875" customWidth="1"/>
  </cols>
  <sheetData>
    <row r="1" spans="1:26" x14ac:dyDescent="0.25">
      <c r="A1" s="18" t="s">
        <v>16</v>
      </c>
      <c r="B1" t="s">
        <v>190</v>
      </c>
      <c r="C1" t="str">
        <f>CONCATENATE(A1,B1)</f>
        <v>9-1_1п</v>
      </c>
      <c r="D1" t="s">
        <v>191</v>
      </c>
      <c r="E1" t="str">
        <f>CONCATENATE(C1,D1)</f>
        <v>9-1_1п.pdf</v>
      </c>
      <c r="X1" t="s">
        <v>192</v>
      </c>
      <c r="Y1" t="s">
        <v>193</v>
      </c>
      <c r="Z1" t="s">
        <v>194</v>
      </c>
    </row>
    <row r="2" spans="1:26" x14ac:dyDescent="0.25">
      <c r="A2" s="18" t="s">
        <v>17</v>
      </c>
      <c r="B2" t="s">
        <v>190</v>
      </c>
      <c r="C2" t="str">
        <f t="shared" ref="C2:C33" si="0">CONCATENATE(A2,B2)</f>
        <v>9-2_1п</v>
      </c>
      <c r="D2" t="s">
        <v>191</v>
      </c>
      <c r="E2" t="str">
        <f t="shared" ref="E2:E20" si="1">CONCATENATE(C2,D2)</f>
        <v>9-2_1п.pdf</v>
      </c>
    </row>
    <row r="3" spans="1:26" x14ac:dyDescent="0.25">
      <c r="A3" s="18" t="s">
        <v>18</v>
      </c>
      <c r="B3" t="s">
        <v>190</v>
      </c>
      <c r="C3" t="str">
        <f t="shared" si="0"/>
        <v>9-3_1п</v>
      </c>
      <c r="D3" t="s">
        <v>191</v>
      </c>
      <c r="E3" t="str">
        <f t="shared" si="1"/>
        <v>9-3_1п.pdf</v>
      </c>
    </row>
    <row r="4" spans="1:26" x14ac:dyDescent="0.25">
      <c r="A4" s="18" t="s">
        <v>19</v>
      </c>
      <c r="B4" t="s">
        <v>190</v>
      </c>
      <c r="C4" t="str">
        <f t="shared" si="0"/>
        <v>9-4_1п</v>
      </c>
      <c r="D4" t="s">
        <v>191</v>
      </c>
      <c r="E4" t="str">
        <f t="shared" si="1"/>
        <v>9-4_1п.pdf</v>
      </c>
    </row>
    <row r="5" spans="1:26" x14ac:dyDescent="0.25">
      <c r="A5" s="18" t="s">
        <v>20</v>
      </c>
      <c r="B5" t="s">
        <v>190</v>
      </c>
      <c r="C5" t="str">
        <f t="shared" si="0"/>
        <v>9-5_1п</v>
      </c>
      <c r="D5" t="s">
        <v>191</v>
      </c>
      <c r="E5" t="str">
        <f t="shared" si="1"/>
        <v>9-5_1п.pdf</v>
      </c>
    </row>
    <row r="6" spans="1:26" x14ac:dyDescent="0.25">
      <c r="A6" s="18" t="s">
        <v>21</v>
      </c>
      <c r="B6" t="s">
        <v>190</v>
      </c>
      <c r="C6" t="str">
        <f t="shared" si="0"/>
        <v>9-6_1п</v>
      </c>
      <c r="D6" t="s">
        <v>191</v>
      </c>
      <c r="E6" t="str">
        <f t="shared" si="1"/>
        <v>9-6_1п.pdf</v>
      </c>
    </row>
    <row r="7" spans="1:26" x14ac:dyDescent="0.25">
      <c r="A7" s="18" t="s">
        <v>22</v>
      </c>
      <c r="B7" t="s">
        <v>190</v>
      </c>
      <c r="C7" t="str">
        <f t="shared" si="0"/>
        <v>9-7_1п</v>
      </c>
      <c r="D7" t="s">
        <v>191</v>
      </c>
      <c r="E7" t="str">
        <f t="shared" si="1"/>
        <v>9-7_1п.pdf</v>
      </c>
    </row>
    <row r="8" spans="1:26" x14ac:dyDescent="0.25">
      <c r="A8" s="18" t="s">
        <v>23</v>
      </c>
      <c r="B8" t="s">
        <v>190</v>
      </c>
      <c r="C8" t="str">
        <f t="shared" si="0"/>
        <v>9-8_1п</v>
      </c>
      <c r="D8" t="s">
        <v>191</v>
      </c>
      <c r="E8" t="str">
        <f t="shared" si="1"/>
        <v>9-8_1п.pdf</v>
      </c>
    </row>
    <row r="9" spans="1:26" x14ac:dyDescent="0.25">
      <c r="A9" s="18" t="s">
        <v>24</v>
      </c>
      <c r="B9" t="s">
        <v>190</v>
      </c>
      <c r="C9" t="str">
        <f t="shared" si="0"/>
        <v>9-9_1п</v>
      </c>
      <c r="D9" t="s">
        <v>191</v>
      </c>
      <c r="E9" t="str">
        <f t="shared" si="1"/>
        <v>9-9_1п.pdf</v>
      </c>
    </row>
    <row r="10" spans="1:26" x14ac:dyDescent="0.25">
      <c r="A10" s="18" t="s">
        <v>25</v>
      </c>
      <c r="B10" t="s">
        <v>190</v>
      </c>
      <c r="C10" t="str">
        <f t="shared" si="0"/>
        <v>9-10_1п</v>
      </c>
      <c r="D10" t="s">
        <v>191</v>
      </c>
      <c r="E10" t="str">
        <f t="shared" si="1"/>
        <v>9-10_1п.pdf</v>
      </c>
    </row>
    <row r="11" spans="1:26" x14ac:dyDescent="0.25">
      <c r="A11" s="18" t="s">
        <v>26</v>
      </c>
      <c r="B11" t="s">
        <v>190</v>
      </c>
      <c r="C11" t="str">
        <f t="shared" si="0"/>
        <v>9-11_1п</v>
      </c>
      <c r="D11" t="s">
        <v>191</v>
      </c>
      <c r="E11" t="str">
        <f t="shared" si="1"/>
        <v>9-11_1п.pdf</v>
      </c>
    </row>
    <row r="12" spans="1:26" x14ac:dyDescent="0.25">
      <c r="A12" s="18" t="s">
        <v>27</v>
      </c>
      <c r="B12" t="s">
        <v>190</v>
      </c>
      <c r="C12" t="str">
        <f t="shared" si="0"/>
        <v>9-12_1п</v>
      </c>
      <c r="D12" t="s">
        <v>191</v>
      </c>
      <c r="E12" t="str">
        <f t="shared" si="1"/>
        <v>9-12_1п.pdf</v>
      </c>
    </row>
    <row r="13" spans="1:26" x14ac:dyDescent="0.25">
      <c r="A13" s="18" t="s">
        <v>28</v>
      </c>
      <c r="B13" t="s">
        <v>190</v>
      </c>
      <c r="C13" t="str">
        <f t="shared" si="0"/>
        <v>9-13_1п</v>
      </c>
      <c r="D13" t="s">
        <v>191</v>
      </c>
      <c r="E13" t="str">
        <f t="shared" si="1"/>
        <v>9-13_1п.pdf</v>
      </c>
    </row>
    <row r="14" spans="1:26" x14ac:dyDescent="0.25">
      <c r="A14" s="18" t="s">
        <v>29</v>
      </c>
      <c r="B14" t="s">
        <v>190</v>
      </c>
      <c r="C14" t="str">
        <f t="shared" si="0"/>
        <v>9-14_1п</v>
      </c>
      <c r="D14" t="s">
        <v>191</v>
      </c>
      <c r="E14" t="str">
        <f t="shared" si="1"/>
        <v>9-14_1п.pdf</v>
      </c>
    </row>
    <row r="15" spans="1:26" x14ac:dyDescent="0.25">
      <c r="A15" s="18" t="s">
        <v>30</v>
      </c>
      <c r="B15" t="s">
        <v>190</v>
      </c>
      <c r="C15" t="str">
        <f t="shared" si="0"/>
        <v>9-15_1п</v>
      </c>
      <c r="D15" t="s">
        <v>191</v>
      </c>
      <c r="E15" t="str">
        <f t="shared" si="1"/>
        <v>9-15_1п.pdf</v>
      </c>
    </row>
    <row r="16" spans="1:26" x14ac:dyDescent="0.25">
      <c r="A16" s="18" t="s">
        <v>31</v>
      </c>
      <c r="B16" t="s">
        <v>190</v>
      </c>
      <c r="C16" t="str">
        <f t="shared" si="0"/>
        <v>9-16_1п</v>
      </c>
      <c r="D16" t="s">
        <v>191</v>
      </c>
      <c r="E16" t="str">
        <f t="shared" si="1"/>
        <v>9-16_1п.pdf</v>
      </c>
    </row>
    <row r="17" spans="1:5" x14ac:dyDescent="0.25">
      <c r="A17" s="18" t="s">
        <v>32</v>
      </c>
      <c r="B17" t="s">
        <v>190</v>
      </c>
      <c r="C17" t="str">
        <f t="shared" si="0"/>
        <v>9-17_1п</v>
      </c>
      <c r="D17" t="s">
        <v>191</v>
      </c>
      <c r="E17" t="str">
        <f t="shared" si="1"/>
        <v>9-17_1п.pdf</v>
      </c>
    </row>
    <row r="18" spans="1:5" x14ac:dyDescent="0.25">
      <c r="A18" s="18" t="s">
        <v>33</v>
      </c>
      <c r="B18" t="s">
        <v>190</v>
      </c>
      <c r="C18" t="str">
        <f t="shared" si="0"/>
        <v>9-18_1п</v>
      </c>
      <c r="D18" t="s">
        <v>191</v>
      </c>
      <c r="E18" t="str">
        <f t="shared" si="1"/>
        <v>9-18_1п.pdf</v>
      </c>
    </row>
    <row r="19" spans="1:5" x14ac:dyDescent="0.25">
      <c r="A19" s="18" t="s">
        <v>34</v>
      </c>
      <c r="B19" t="s">
        <v>190</v>
      </c>
      <c r="C19" t="str">
        <f t="shared" si="0"/>
        <v>9-19_1п</v>
      </c>
      <c r="D19" t="s">
        <v>191</v>
      </c>
      <c r="E19" t="str">
        <f t="shared" si="1"/>
        <v>9-19_1п.pdf</v>
      </c>
    </row>
    <row r="20" spans="1:5" x14ac:dyDescent="0.25">
      <c r="A20" s="18" t="s">
        <v>35</v>
      </c>
      <c r="B20" t="s">
        <v>190</v>
      </c>
      <c r="C20" t="str">
        <f t="shared" si="0"/>
        <v>9-20_1п</v>
      </c>
      <c r="D20" t="s">
        <v>191</v>
      </c>
      <c r="E20" t="str">
        <f t="shared" si="1"/>
        <v>9-20_1п.pdf</v>
      </c>
    </row>
    <row r="21" spans="1:5" x14ac:dyDescent="0.25">
      <c r="A21" s="18" t="s">
        <v>36</v>
      </c>
      <c r="B21" t="s">
        <v>190</v>
      </c>
      <c r="C21" t="str">
        <f t="shared" si="0"/>
        <v>9-21_1п</v>
      </c>
      <c r="D21" t="s">
        <v>191</v>
      </c>
      <c r="E21" t="str">
        <f t="shared" ref="E21:E33" si="2">CONCATENATE(C21,D21)</f>
        <v>9-21_1п.pdf</v>
      </c>
    </row>
    <row r="22" spans="1:5" x14ac:dyDescent="0.25">
      <c r="A22" s="18" t="s">
        <v>37</v>
      </c>
      <c r="B22" t="s">
        <v>190</v>
      </c>
      <c r="C22" t="str">
        <f t="shared" si="0"/>
        <v>9-22_1п</v>
      </c>
      <c r="D22" t="s">
        <v>191</v>
      </c>
      <c r="E22" t="str">
        <f t="shared" si="2"/>
        <v>9-22_1п.pdf</v>
      </c>
    </row>
    <row r="23" spans="1:5" x14ac:dyDescent="0.25">
      <c r="A23" s="18" t="s">
        <v>38</v>
      </c>
      <c r="B23" t="s">
        <v>190</v>
      </c>
      <c r="C23" t="str">
        <f t="shared" si="0"/>
        <v>9-23_1п</v>
      </c>
      <c r="D23" t="s">
        <v>191</v>
      </c>
      <c r="E23" t="str">
        <f t="shared" si="2"/>
        <v>9-23_1п.pdf</v>
      </c>
    </row>
    <row r="24" spans="1:5" x14ac:dyDescent="0.25">
      <c r="A24" s="18" t="s">
        <v>39</v>
      </c>
      <c r="B24" t="s">
        <v>190</v>
      </c>
      <c r="C24" t="str">
        <f t="shared" si="0"/>
        <v>9-24_1п</v>
      </c>
      <c r="D24" t="s">
        <v>191</v>
      </c>
      <c r="E24" t="str">
        <f t="shared" si="2"/>
        <v>9-24_1п.pdf</v>
      </c>
    </row>
    <row r="25" spans="1:5" x14ac:dyDescent="0.25">
      <c r="A25" s="18" t="s">
        <v>40</v>
      </c>
      <c r="B25" t="s">
        <v>190</v>
      </c>
      <c r="C25" t="str">
        <f t="shared" si="0"/>
        <v>9-25_1п</v>
      </c>
      <c r="D25" t="s">
        <v>191</v>
      </c>
      <c r="E25" t="str">
        <f t="shared" si="2"/>
        <v>9-25_1п.pdf</v>
      </c>
    </row>
    <row r="26" spans="1:5" x14ac:dyDescent="0.25">
      <c r="A26" s="18" t="s">
        <v>41</v>
      </c>
      <c r="B26" t="s">
        <v>190</v>
      </c>
      <c r="C26" t="str">
        <f t="shared" si="0"/>
        <v>9-26_1п</v>
      </c>
      <c r="D26" t="s">
        <v>191</v>
      </c>
      <c r="E26" t="str">
        <f t="shared" si="2"/>
        <v>9-26_1п.pdf</v>
      </c>
    </row>
    <row r="27" spans="1:5" x14ac:dyDescent="0.25">
      <c r="A27" s="18" t="s">
        <v>42</v>
      </c>
      <c r="B27" t="s">
        <v>190</v>
      </c>
      <c r="C27" t="str">
        <f t="shared" si="0"/>
        <v>9-27_1п</v>
      </c>
      <c r="D27" t="s">
        <v>191</v>
      </c>
      <c r="E27" t="str">
        <f t="shared" si="2"/>
        <v>9-27_1п.pdf</v>
      </c>
    </row>
    <row r="28" spans="1:5" x14ac:dyDescent="0.25">
      <c r="A28" s="18" t="s">
        <v>43</v>
      </c>
      <c r="B28" t="s">
        <v>190</v>
      </c>
      <c r="C28" t="str">
        <f t="shared" si="0"/>
        <v>9-28_1п</v>
      </c>
      <c r="D28" t="s">
        <v>191</v>
      </c>
      <c r="E28" t="str">
        <f t="shared" si="2"/>
        <v>9-28_1п.pdf</v>
      </c>
    </row>
    <row r="29" spans="1:5" x14ac:dyDescent="0.25">
      <c r="A29" s="18" t="s">
        <v>44</v>
      </c>
      <c r="B29" t="s">
        <v>190</v>
      </c>
      <c r="C29" t="str">
        <f t="shared" si="0"/>
        <v>9-29_1п</v>
      </c>
      <c r="D29" t="s">
        <v>191</v>
      </c>
      <c r="E29" t="str">
        <f t="shared" si="2"/>
        <v>9-29_1п.pdf</v>
      </c>
    </row>
    <row r="30" spans="1:5" x14ac:dyDescent="0.25">
      <c r="A30" s="18" t="s">
        <v>45</v>
      </c>
      <c r="B30" t="s">
        <v>190</v>
      </c>
      <c r="C30" t="str">
        <f t="shared" si="0"/>
        <v>9-30_1п</v>
      </c>
      <c r="D30" t="s">
        <v>191</v>
      </c>
      <c r="E30" t="str">
        <f t="shared" si="2"/>
        <v>9-30_1п.pdf</v>
      </c>
    </row>
    <row r="31" spans="1:5" x14ac:dyDescent="0.25">
      <c r="A31" s="18" t="s">
        <v>46</v>
      </c>
      <c r="B31" t="s">
        <v>190</v>
      </c>
      <c r="C31" t="str">
        <f t="shared" si="0"/>
        <v>9-31_1п</v>
      </c>
      <c r="D31" t="s">
        <v>191</v>
      </c>
      <c r="E31" t="str">
        <f t="shared" si="2"/>
        <v>9-31_1п.pdf</v>
      </c>
    </row>
    <row r="32" spans="1:5" x14ac:dyDescent="0.25">
      <c r="A32" s="18" t="s">
        <v>47</v>
      </c>
      <c r="B32" t="s">
        <v>190</v>
      </c>
      <c r="C32" t="str">
        <f t="shared" si="0"/>
        <v>9-32_1п</v>
      </c>
      <c r="D32" t="s">
        <v>191</v>
      </c>
      <c r="E32" t="str">
        <f t="shared" si="2"/>
        <v>9-32_1п.pdf</v>
      </c>
    </row>
    <row r="33" spans="1:5" x14ac:dyDescent="0.25">
      <c r="A33" s="18" t="s">
        <v>48</v>
      </c>
      <c r="B33" t="s">
        <v>190</v>
      </c>
      <c r="C33" t="str">
        <f t="shared" si="0"/>
        <v>9-33_1п</v>
      </c>
      <c r="D33" t="s">
        <v>191</v>
      </c>
      <c r="E33" t="str">
        <f t="shared" si="2"/>
        <v>9-33_1п.pdf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M2" sqref="M2:N20"/>
    </sheetView>
  </sheetViews>
  <sheetFormatPr defaultRowHeight="15" x14ac:dyDescent="0.25"/>
  <cols>
    <col min="13" max="13" width="33.7109375" bestFit="1" customWidth="1"/>
    <col min="14" max="14" width="44.7109375" bestFit="1" customWidth="1"/>
  </cols>
  <sheetData>
    <row r="2" spans="1:14" x14ac:dyDescent="0.25">
      <c r="A2" s="13" t="s">
        <v>81</v>
      </c>
      <c r="B2" s="14">
        <v>3</v>
      </c>
      <c r="C2" s="14">
        <v>9</v>
      </c>
      <c r="D2" s="14">
        <v>5</v>
      </c>
      <c r="E2" s="14">
        <v>35</v>
      </c>
      <c r="F2" s="14">
        <v>26</v>
      </c>
      <c r="G2" s="14">
        <v>30</v>
      </c>
      <c r="H2" s="15">
        <v>30</v>
      </c>
      <c r="I2" s="14">
        <v>8</v>
      </c>
      <c r="J2" s="14">
        <f t="shared" ref="J2:J20" si="0">SUM(B2:I2)</f>
        <v>146</v>
      </c>
      <c r="K2" s="14">
        <f t="shared" ref="K2:K20" si="1">SUM(B2:I2)/2</f>
        <v>73</v>
      </c>
      <c r="L2" s="16">
        <f t="shared" ref="L2:L20" si="2">K2/100</f>
        <v>0.73</v>
      </c>
      <c r="M2" s="14" t="s">
        <v>176</v>
      </c>
      <c r="N2" s="14" t="s">
        <v>94</v>
      </c>
    </row>
    <row r="3" spans="1:14" x14ac:dyDescent="0.25">
      <c r="A3" s="13" t="s">
        <v>75</v>
      </c>
      <c r="B3" s="14">
        <v>2</v>
      </c>
      <c r="C3" s="14">
        <v>12</v>
      </c>
      <c r="D3" s="14">
        <v>5</v>
      </c>
      <c r="E3" s="14">
        <v>21</v>
      </c>
      <c r="F3" s="14">
        <v>3</v>
      </c>
      <c r="G3" s="14">
        <v>5</v>
      </c>
      <c r="H3" s="15">
        <v>0</v>
      </c>
      <c r="I3" s="14">
        <v>0</v>
      </c>
      <c r="J3" s="14">
        <f t="shared" si="0"/>
        <v>48</v>
      </c>
      <c r="K3" s="14">
        <f t="shared" si="1"/>
        <v>24</v>
      </c>
      <c r="L3" s="16">
        <f t="shared" si="2"/>
        <v>0.24</v>
      </c>
      <c r="M3" s="14" t="s">
        <v>168</v>
      </c>
      <c r="N3" s="14" t="s">
        <v>169</v>
      </c>
    </row>
    <row r="4" spans="1:14" x14ac:dyDescent="0.25">
      <c r="A4" s="13" t="s">
        <v>77</v>
      </c>
      <c r="B4" s="14">
        <v>3</v>
      </c>
      <c r="C4" s="14">
        <v>6</v>
      </c>
      <c r="D4" s="14">
        <v>5</v>
      </c>
      <c r="E4" s="14">
        <v>14</v>
      </c>
      <c r="F4" s="14">
        <v>0</v>
      </c>
      <c r="G4" s="14">
        <v>2</v>
      </c>
      <c r="H4" s="15">
        <v>10</v>
      </c>
      <c r="I4" s="14">
        <v>6</v>
      </c>
      <c r="J4" s="14">
        <f t="shared" si="0"/>
        <v>46</v>
      </c>
      <c r="K4" s="14">
        <f t="shared" si="1"/>
        <v>23</v>
      </c>
      <c r="L4" s="16">
        <f t="shared" si="2"/>
        <v>0.23</v>
      </c>
      <c r="M4" s="14" t="s">
        <v>171</v>
      </c>
      <c r="N4" s="14" t="s">
        <v>172</v>
      </c>
    </row>
    <row r="5" spans="1:14" x14ac:dyDescent="0.25">
      <c r="A5" s="13" t="s">
        <v>82</v>
      </c>
      <c r="B5" s="14">
        <v>3</v>
      </c>
      <c r="C5" s="14">
        <v>12</v>
      </c>
      <c r="D5" s="14">
        <v>15</v>
      </c>
      <c r="E5" s="14">
        <v>14</v>
      </c>
      <c r="F5" s="14">
        <v>0</v>
      </c>
      <c r="G5" s="14">
        <v>0</v>
      </c>
      <c r="H5" s="15">
        <v>0</v>
      </c>
      <c r="I5" s="14">
        <v>0</v>
      </c>
      <c r="J5" s="14">
        <f t="shared" si="0"/>
        <v>44</v>
      </c>
      <c r="K5" s="14">
        <f t="shared" si="1"/>
        <v>22</v>
      </c>
      <c r="L5" s="16">
        <f t="shared" si="2"/>
        <v>0.22</v>
      </c>
      <c r="M5" s="14" t="s">
        <v>177</v>
      </c>
      <c r="N5" s="14" t="s">
        <v>109</v>
      </c>
    </row>
    <row r="6" spans="1:14" x14ac:dyDescent="0.25">
      <c r="A6" s="13" t="s">
        <v>80</v>
      </c>
      <c r="B6" s="14">
        <v>4</v>
      </c>
      <c r="C6" s="14">
        <v>12</v>
      </c>
      <c r="D6" s="14">
        <v>10</v>
      </c>
      <c r="E6" s="14">
        <v>7</v>
      </c>
      <c r="F6" s="14">
        <v>3</v>
      </c>
      <c r="G6" s="14">
        <v>3</v>
      </c>
      <c r="H6" s="15">
        <v>0</v>
      </c>
      <c r="I6" s="14">
        <v>2</v>
      </c>
      <c r="J6" s="14">
        <f t="shared" si="0"/>
        <v>41</v>
      </c>
      <c r="K6" s="14">
        <f t="shared" si="1"/>
        <v>20.5</v>
      </c>
      <c r="L6" s="16">
        <f t="shared" si="2"/>
        <v>0.20499999999999999</v>
      </c>
      <c r="M6" s="14" t="s">
        <v>175</v>
      </c>
      <c r="N6" s="14" t="s">
        <v>109</v>
      </c>
    </row>
    <row r="7" spans="1:14" x14ac:dyDescent="0.25">
      <c r="A7" s="13" t="s">
        <v>83</v>
      </c>
      <c r="B7" s="14">
        <v>2</v>
      </c>
      <c r="C7" s="14">
        <v>6</v>
      </c>
      <c r="D7" s="14">
        <v>5</v>
      </c>
      <c r="E7" s="14">
        <v>14</v>
      </c>
      <c r="F7" s="14">
        <v>5</v>
      </c>
      <c r="G7" s="14">
        <v>0</v>
      </c>
      <c r="H7" s="15">
        <v>6</v>
      </c>
      <c r="I7" s="14">
        <v>2</v>
      </c>
      <c r="J7" s="14">
        <f t="shared" si="0"/>
        <v>40</v>
      </c>
      <c r="K7" s="14">
        <f t="shared" si="1"/>
        <v>20</v>
      </c>
      <c r="L7" s="16">
        <f t="shared" si="2"/>
        <v>0.2</v>
      </c>
      <c r="M7" s="14" t="s">
        <v>178</v>
      </c>
      <c r="N7" s="14" t="s">
        <v>179</v>
      </c>
    </row>
    <row r="8" spans="1:14" x14ac:dyDescent="0.25">
      <c r="A8" s="13" t="s">
        <v>76</v>
      </c>
      <c r="B8" s="14">
        <v>2</v>
      </c>
      <c r="C8" s="14">
        <v>9</v>
      </c>
      <c r="D8" s="14">
        <v>5</v>
      </c>
      <c r="E8" s="14">
        <v>7</v>
      </c>
      <c r="F8" s="14">
        <v>0</v>
      </c>
      <c r="G8" s="14">
        <v>5</v>
      </c>
      <c r="H8" s="15">
        <v>0</v>
      </c>
      <c r="I8" s="14">
        <v>7</v>
      </c>
      <c r="J8" s="14">
        <f t="shared" si="0"/>
        <v>35</v>
      </c>
      <c r="K8" s="14">
        <f t="shared" si="1"/>
        <v>17.5</v>
      </c>
      <c r="L8" s="16">
        <f t="shared" si="2"/>
        <v>0.17499999999999999</v>
      </c>
      <c r="M8" s="14" t="s">
        <v>170</v>
      </c>
      <c r="N8" s="14" t="s">
        <v>169</v>
      </c>
    </row>
    <row r="9" spans="1:14" x14ac:dyDescent="0.25">
      <c r="A9" s="13" t="s">
        <v>85</v>
      </c>
      <c r="B9" s="14">
        <v>3</v>
      </c>
      <c r="C9" s="14">
        <v>9</v>
      </c>
      <c r="D9" s="14">
        <v>5</v>
      </c>
      <c r="E9" s="14">
        <v>7</v>
      </c>
      <c r="F9" s="14">
        <v>3</v>
      </c>
      <c r="G9" s="14">
        <v>2</v>
      </c>
      <c r="H9" s="15">
        <v>0</v>
      </c>
      <c r="I9" s="14">
        <v>2</v>
      </c>
      <c r="J9" s="14">
        <f t="shared" si="0"/>
        <v>31</v>
      </c>
      <c r="K9" s="14">
        <f t="shared" si="1"/>
        <v>15.5</v>
      </c>
      <c r="L9" s="16">
        <f t="shared" si="2"/>
        <v>0.155</v>
      </c>
      <c r="M9" s="14" t="s">
        <v>181</v>
      </c>
      <c r="N9" s="14" t="s">
        <v>94</v>
      </c>
    </row>
    <row r="10" spans="1:14" x14ac:dyDescent="0.25">
      <c r="A10" s="13" t="s">
        <v>69</v>
      </c>
      <c r="B10" s="14">
        <v>3</v>
      </c>
      <c r="C10" s="14">
        <v>3</v>
      </c>
      <c r="D10" s="14">
        <v>0</v>
      </c>
      <c r="E10" s="14">
        <v>21</v>
      </c>
      <c r="F10" s="14">
        <v>0</v>
      </c>
      <c r="G10" s="14">
        <v>2</v>
      </c>
      <c r="H10" s="15">
        <v>0</v>
      </c>
      <c r="I10" s="15">
        <v>0</v>
      </c>
      <c r="J10" s="14">
        <f t="shared" si="0"/>
        <v>29</v>
      </c>
      <c r="K10" s="14">
        <f t="shared" si="1"/>
        <v>14.5</v>
      </c>
      <c r="L10" s="16">
        <f t="shared" si="2"/>
        <v>0.14499999999999999</v>
      </c>
      <c r="M10" s="14" t="s">
        <v>158</v>
      </c>
      <c r="N10" s="14" t="s">
        <v>159</v>
      </c>
    </row>
    <row r="11" spans="1:14" x14ac:dyDescent="0.25">
      <c r="A11" s="13" t="s">
        <v>71</v>
      </c>
      <c r="B11" s="14">
        <v>2</v>
      </c>
      <c r="C11" s="14">
        <v>3</v>
      </c>
      <c r="D11" s="14">
        <v>5</v>
      </c>
      <c r="E11" s="14">
        <v>14</v>
      </c>
      <c r="F11" s="14">
        <v>5</v>
      </c>
      <c r="G11" s="14">
        <v>0</v>
      </c>
      <c r="H11" s="15">
        <v>0</v>
      </c>
      <c r="I11" s="14">
        <v>0</v>
      </c>
      <c r="J11" s="14">
        <f t="shared" si="0"/>
        <v>29</v>
      </c>
      <c r="K11" s="14">
        <f t="shared" si="1"/>
        <v>14.5</v>
      </c>
      <c r="L11" s="16">
        <f t="shared" si="2"/>
        <v>0.14499999999999999</v>
      </c>
      <c r="M11" s="14" t="s">
        <v>162</v>
      </c>
      <c r="N11" s="14" t="s">
        <v>163</v>
      </c>
    </row>
    <row r="12" spans="1:14" x14ac:dyDescent="0.25">
      <c r="A12" s="13" t="s">
        <v>73</v>
      </c>
      <c r="B12" s="14">
        <v>2</v>
      </c>
      <c r="C12" s="14">
        <v>6</v>
      </c>
      <c r="D12" s="14">
        <v>5</v>
      </c>
      <c r="E12" s="14">
        <v>14</v>
      </c>
      <c r="F12" s="14">
        <v>0</v>
      </c>
      <c r="G12" s="14">
        <v>0</v>
      </c>
      <c r="H12" s="15">
        <v>0</v>
      </c>
      <c r="I12" s="14">
        <v>2</v>
      </c>
      <c r="J12" s="14">
        <f t="shared" si="0"/>
        <v>29</v>
      </c>
      <c r="K12" s="14">
        <f t="shared" si="1"/>
        <v>14.5</v>
      </c>
      <c r="L12" s="16">
        <f t="shared" si="2"/>
        <v>0.14499999999999999</v>
      </c>
      <c r="M12" s="14" t="s">
        <v>166</v>
      </c>
      <c r="N12" s="14" t="s">
        <v>102</v>
      </c>
    </row>
    <row r="13" spans="1:14" x14ac:dyDescent="0.25">
      <c r="A13" s="13" t="s">
        <v>84</v>
      </c>
      <c r="B13" s="14">
        <v>2</v>
      </c>
      <c r="C13" s="14">
        <v>9</v>
      </c>
      <c r="D13" s="14">
        <v>0</v>
      </c>
      <c r="E13" s="14">
        <v>14</v>
      </c>
      <c r="F13" s="14">
        <v>0</v>
      </c>
      <c r="G13" s="14">
        <v>0</v>
      </c>
      <c r="H13" s="15">
        <v>0</v>
      </c>
      <c r="I13" s="14">
        <v>0</v>
      </c>
      <c r="J13" s="14">
        <f t="shared" si="0"/>
        <v>25</v>
      </c>
      <c r="K13" s="14">
        <f t="shared" si="1"/>
        <v>12.5</v>
      </c>
      <c r="L13" s="16">
        <f t="shared" si="2"/>
        <v>0.125</v>
      </c>
      <c r="M13" s="14" t="s">
        <v>180</v>
      </c>
      <c r="N13" s="14" t="s">
        <v>139</v>
      </c>
    </row>
    <row r="14" spans="1:14" x14ac:dyDescent="0.25">
      <c r="A14" s="13" t="s">
        <v>86</v>
      </c>
      <c r="B14" s="14">
        <v>2</v>
      </c>
      <c r="C14" s="14">
        <v>3</v>
      </c>
      <c r="D14" s="14">
        <v>10</v>
      </c>
      <c r="E14" s="14">
        <v>7</v>
      </c>
      <c r="F14" s="14">
        <v>2</v>
      </c>
      <c r="G14" s="14">
        <v>0</v>
      </c>
      <c r="H14" s="15">
        <v>0</v>
      </c>
      <c r="I14" s="14">
        <v>0</v>
      </c>
      <c r="J14" s="14">
        <f t="shared" si="0"/>
        <v>24</v>
      </c>
      <c r="K14" s="14">
        <f t="shared" si="1"/>
        <v>12</v>
      </c>
      <c r="L14" s="16">
        <f t="shared" si="2"/>
        <v>0.12</v>
      </c>
      <c r="M14" s="14" t="s">
        <v>182</v>
      </c>
      <c r="N14" s="14" t="s">
        <v>152</v>
      </c>
    </row>
    <row r="15" spans="1:14" x14ac:dyDescent="0.25">
      <c r="A15" s="13" t="s">
        <v>78</v>
      </c>
      <c r="B15" s="14">
        <v>4</v>
      </c>
      <c r="C15" s="14">
        <v>6</v>
      </c>
      <c r="D15" s="14">
        <v>0</v>
      </c>
      <c r="E15" s="14">
        <v>0</v>
      </c>
      <c r="F15" s="14">
        <v>0</v>
      </c>
      <c r="G15" s="14">
        <v>3</v>
      </c>
      <c r="H15" s="15">
        <v>1</v>
      </c>
      <c r="I15" s="14">
        <v>7</v>
      </c>
      <c r="J15" s="14">
        <f t="shared" si="0"/>
        <v>21</v>
      </c>
      <c r="K15" s="14">
        <f t="shared" si="1"/>
        <v>10.5</v>
      </c>
      <c r="L15" s="16">
        <f t="shared" si="2"/>
        <v>0.105</v>
      </c>
      <c r="M15" s="14" t="s">
        <v>173</v>
      </c>
      <c r="N15" s="14" t="s">
        <v>94</v>
      </c>
    </row>
    <row r="16" spans="1:14" x14ac:dyDescent="0.25">
      <c r="A16" s="13" t="s">
        <v>79</v>
      </c>
      <c r="B16" s="14">
        <v>2</v>
      </c>
      <c r="C16" s="14">
        <v>3</v>
      </c>
      <c r="D16" s="14">
        <v>0</v>
      </c>
      <c r="E16" s="14">
        <v>7</v>
      </c>
      <c r="F16" s="14">
        <v>0</v>
      </c>
      <c r="G16" s="14">
        <v>3</v>
      </c>
      <c r="H16" s="15">
        <v>0</v>
      </c>
      <c r="I16" s="14">
        <v>0</v>
      </c>
      <c r="J16" s="14">
        <f t="shared" si="0"/>
        <v>15</v>
      </c>
      <c r="K16" s="14">
        <f t="shared" si="1"/>
        <v>7.5</v>
      </c>
      <c r="L16" s="16">
        <f t="shared" si="2"/>
        <v>7.4999999999999997E-2</v>
      </c>
      <c r="M16" s="14" t="s">
        <v>174</v>
      </c>
      <c r="N16" s="14" t="s">
        <v>111</v>
      </c>
    </row>
    <row r="17" spans="1:14" x14ac:dyDescent="0.25">
      <c r="A17" s="13" t="s">
        <v>87</v>
      </c>
      <c r="B17" s="14">
        <v>4</v>
      </c>
      <c r="C17" s="14">
        <v>9</v>
      </c>
      <c r="D17" s="14">
        <v>0</v>
      </c>
      <c r="E17" s="14">
        <v>0</v>
      </c>
      <c r="F17" s="14">
        <v>0</v>
      </c>
      <c r="G17" s="14">
        <v>0</v>
      </c>
      <c r="H17" s="15">
        <v>0</v>
      </c>
      <c r="I17" s="14">
        <v>0</v>
      </c>
      <c r="J17" s="14">
        <f t="shared" si="0"/>
        <v>13</v>
      </c>
      <c r="K17" s="14">
        <f t="shared" si="1"/>
        <v>6.5</v>
      </c>
      <c r="L17" s="16">
        <f t="shared" si="2"/>
        <v>6.5000000000000002E-2</v>
      </c>
      <c r="M17" s="14" t="s">
        <v>183</v>
      </c>
      <c r="N17" s="14" t="s">
        <v>184</v>
      </c>
    </row>
    <row r="18" spans="1:14" x14ac:dyDescent="0.25">
      <c r="A18" s="13" t="s">
        <v>70</v>
      </c>
      <c r="B18" s="14">
        <v>2</v>
      </c>
      <c r="C18" s="14">
        <v>3</v>
      </c>
      <c r="D18" s="14">
        <v>5</v>
      </c>
      <c r="E18" s="14">
        <v>0</v>
      </c>
      <c r="F18" s="14">
        <v>0</v>
      </c>
      <c r="G18" s="14">
        <v>2</v>
      </c>
      <c r="H18" s="15">
        <v>0</v>
      </c>
      <c r="I18" s="14">
        <v>0</v>
      </c>
      <c r="J18" s="14">
        <f t="shared" si="0"/>
        <v>12</v>
      </c>
      <c r="K18" s="14">
        <f t="shared" si="1"/>
        <v>6</v>
      </c>
      <c r="L18" s="16">
        <f t="shared" si="2"/>
        <v>0.06</v>
      </c>
      <c r="M18" s="14" t="s">
        <v>161</v>
      </c>
      <c r="N18" s="14" t="s">
        <v>111</v>
      </c>
    </row>
    <row r="19" spans="1:14" x14ac:dyDescent="0.25">
      <c r="A19" s="13" t="s">
        <v>72</v>
      </c>
      <c r="B19" s="14">
        <v>3</v>
      </c>
      <c r="C19" s="14">
        <v>3</v>
      </c>
      <c r="D19" s="14">
        <v>5</v>
      </c>
      <c r="E19" s="14">
        <v>0</v>
      </c>
      <c r="F19" s="14">
        <v>0</v>
      </c>
      <c r="G19" s="14">
        <v>0</v>
      </c>
      <c r="H19" s="15">
        <v>0</v>
      </c>
      <c r="I19" s="14">
        <v>0</v>
      </c>
      <c r="J19" s="14">
        <f t="shared" si="0"/>
        <v>11</v>
      </c>
      <c r="K19" s="14">
        <f t="shared" si="1"/>
        <v>5.5</v>
      </c>
      <c r="L19" s="16">
        <f t="shared" si="2"/>
        <v>5.5E-2</v>
      </c>
      <c r="M19" s="14" t="s">
        <v>164</v>
      </c>
      <c r="N19" s="14" t="s">
        <v>165</v>
      </c>
    </row>
    <row r="20" spans="1:14" x14ac:dyDescent="0.25">
      <c r="A20" s="13" t="s">
        <v>74</v>
      </c>
      <c r="B20" s="14">
        <v>1</v>
      </c>
      <c r="C20" s="14">
        <v>3</v>
      </c>
      <c r="D20" s="14">
        <v>5</v>
      </c>
      <c r="E20" s="14">
        <v>0</v>
      </c>
      <c r="F20" s="14">
        <v>0</v>
      </c>
      <c r="G20" s="14">
        <v>0</v>
      </c>
      <c r="H20" s="15">
        <v>0</v>
      </c>
      <c r="I20" s="14">
        <v>0</v>
      </c>
      <c r="J20" s="14">
        <f t="shared" si="0"/>
        <v>9</v>
      </c>
      <c r="K20" s="14">
        <f t="shared" si="1"/>
        <v>4.5</v>
      </c>
      <c r="L20" s="16">
        <f t="shared" si="2"/>
        <v>4.4999999999999998E-2</v>
      </c>
      <c r="M20" s="14" t="s">
        <v>167</v>
      </c>
      <c r="N20" s="14" t="s">
        <v>129</v>
      </c>
    </row>
  </sheetData>
  <sortState ref="A2:N20">
    <sortCondition descending="1" ref="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Лист3</vt:lpstr>
      <vt:lpstr>свод</vt:lpstr>
      <vt:lpstr>Лист2</vt:lpstr>
      <vt:lpstr>Лист4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МетодЦентр</cp:lastModifiedBy>
  <cp:lastPrinted>2023-01-24T13:15:55Z</cp:lastPrinted>
  <dcterms:created xsi:type="dcterms:W3CDTF">2015-06-05T18:17:20Z</dcterms:created>
  <dcterms:modified xsi:type="dcterms:W3CDTF">2023-01-31T15:39:26Z</dcterms:modified>
</cp:coreProperties>
</file>