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повЕН\AppData\Local\Programs\EosDesktopService\temp\batch\{C16B7024-2829-4CFA-885B-E39DB8CDAB84}\"/>
    </mc:Choice>
  </mc:AlternateContent>
  <xr:revisionPtr revIDLastSave="0" documentId="13_ncr:1_{EAFE485C-3AC6-4332-82D6-DB6DD5FE066F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Раздел 1" sheetId="1" r:id="rId1"/>
    <sheet name="Раздел 2" sheetId="2" r:id="rId2"/>
    <sheet name="Раздел 3" sheetId="3" r:id="rId3"/>
    <sheet name="Раздел 4" sheetId="10" r:id="rId4"/>
    <sheet name="Раздел 5" sheetId="5" r:id="rId5"/>
    <sheet name="Раздел 6" sheetId="6" r:id="rId6"/>
    <sheet name="Раздел 7" sheetId="7" r:id="rId7"/>
    <sheet name="Раздел 8" sheetId="8" r:id="rId8"/>
    <sheet name="Раздел 9" sheetId="9" r:id="rId9"/>
  </sheets>
  <definedNames>
    <definedName name="_xlnm._FilterDatabase" localSheetId="2" hidden="1">'Раздел 3'!$A$2:$J$10</definedName>
    <definedName name="_xlnm._FilterDatabase" localSheetId="5" hidden="1">'Раздел 6'!$A$2:$J$9</definedName>
    <definedName name="_xlnm.Print_Area" localSheetId="0">'Раздел 1'!$A$1:$J$16</definedName>
    <definedName name="_xlnm.Print_Area" localSheetId="1">'Раздел 2'!$A$1:$J$5</definedName>
    <definedName name="_xlnm.Print_Area" localSheetId="2">'Раздел 3'!$A$1:$J$9</definedName>
    <definedName name="_xlnm.Print_Area" localSheetId="3">'Раздел 4'!$A$1:$J$8</definedName>
    <definedName name="_xlnm.Print_Area" localSheetId="5">'Раздел 6'!$A$1:$J$9</definedName>
    <definedName name="_xlnm.Print_Area" localSheetId="6">'Раздел 7'!$A$1:$J$6</definedName>
    <definedName name="_xlnm.Print_Area" localSheetId="7">'Раздел 8'!$A$1:$J$10</definedName>
    <definedName name="_xlnm.Print_Area" localSheetId="8">'Раздел 9'!$A$1:$J$21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G5" i="1"/>
  <c r="F5" i="1"/>
  <c r="F6" i="6" l="1"/>
  <c r="F5" i="6"/>
  <c r="F5" i="8" l="1"/>
  <c r="E5" i="8" l="1"/>
</calcChain>
</file>

<file path=xl/sharedStrings.xml><?xml version="1.0" encoding="utf-8"?>
<sst xmlns="http://schemas.openxmlformats.org/spreadsheetml/2006/main" count="408" uniqueCount="185">
  <si>
    <t>1</t>
  </si>
  <si>
    <t>Число субъектов малого и среднего предпринимательства в расчете на 10 тыс. человек населения</t>
  </si>
  <si>
    <t>ед</t>
  </si>
  <si>
    <t>2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</si>
  <si>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 </t>
  </si>
  <si>
    <t>%</t>
  </si>
  <si>
    <t>3</t>
  </si>
  <si>
    <t>Объем инвестиций в основной капитал (за исключением бюджетных средств) в расчете на 1 жителя</t>
  </si>
  <si>
    <t>руб</t>
  </si>
  <si>
    <t>4</t>
  </si>
  <si>
    <t xml:space="preserve"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 </t>
  </si>
  <si>
    <t>5</t>
  </si>
  <si>
    <t>Доля прибыльных сельскохозяйственных организаций в общем их числе</t>
  </si>
  <si>
    <t>6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</si>
  <si>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</si>
  <si>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7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</si>
  <si>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</si>
  <si>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8</t>
  </si>
  <si>
    <t>Среднемесячная номинальная начисленная заработная плата работников</t>
  </si>
  <si>
    <t>8.1</t>
  </si>
  <si>
    <t>крупных и средних предприятий и некоммерческих организаций</t>
  </si>
  <si>
    <t>8.2</t>
  </si>
  <si>
    <t>муниципальных дошкольных образовательных учреждений</t>
  </si>
  <si>
    <t>8.3</t>
  </si>
  <si>
    <t>муниципальных общеобразовательных учреждений</t>
  </si>
  <si>
    <t>8.4</t>
  </si>
  <si>
    <t>учителей муниципальных общеобразовательных учреждений</t>
  </si>
  <si>
    <t>8.5</t>
  </si>
  <si>
    <t>муниципальных учреждений культуры и искусства</t>
  </si>
  <si>
    <t>8.6</t>
  </si>
  <si>
    <t>муниципальных учреждений физической культуры и спорта</t>
  </si>
  <si>
    <t>Наименование показателей</t>
  </si>
  <si>
    <t>Ед. изм.</t>
  </si>
  <si>
    <t>Примечание</t>
  </si>
  <si>
    <t>Раздел 2. Дошкольное образование</t>
  </si>
  <si>
    <t>9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</si>
  <si>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</si>
  <si>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10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</si>
  <si>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</si>
  <si>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11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</si>
  <si>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</si>
  <si>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№ п/п</t>
  </si>
  <si>
    <t>Раздел 3. Общее и дополнительное образование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</si>
  <si>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</si>
  <si>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</si>
  <si>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</si>
  <si>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</si>
  <si>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 xml:space="preserve"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 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</si>
  <si>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</si>
  <si>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 руб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</si>
  <si>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</si>
  <si>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Раздел 4. Культура</t>
  </si>
  <si>
    <t>Уровень фактической обеспеченности учреждениями культуры от нормативной потребности:</t>
  </si>
  <si>
    <t>клубами и учреждениями клубного типа</t>
  </si>
  <si>
    <t>библиотеками</t>
  </si>
  <si>
    <t>парками культуры и отдыха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</si>
  <si>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</si>
  <si>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</si>
  <si>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Раздел 5. Физическая культура и спорт</t>
  </si>
  <si>
    <t xml:space="preserve">Доля населения, систематически занимающегося физической культурой и спортом </t>
  </si>
  <si>
    <t>Доля обучающихся, систематически занимающихся физической культурой и спортом, в общей численности обучающихся</t>
  </si>
  <si>
    <t>Раздел 6. Жилищное строительство и обеспечение граждан жильем</t>
  </si>
  <si>
    <t>Общая площадь жилых помещений, приходящаяся в среднем на одного жителя, - всего</t>
  </si>
  <si>
    <t>24.1</t>
  </si>
  <si>
    <t xml:space="preserve">в том числе введенная в действие за один год </t>
  </si>
  <si>
    <t>Площадь земельных участков, предоставленных для строительства в расчете на 10 тыс. человек населения, - всего</t>
  </si>
  <si>
    <t>га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</si>
  <si>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</si>
  <si>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</t>
  </si>
  <si>
    <t>26.1</t>
  </si>
  <si>
    <t>объектов жилищного строительства - в течение 3 лет</t>
  </si>
  <si>
    <t>26.2</t>
  </si>
  <si>
    <t>иных объектов капитального строительства - в течение 5 лет</t>
  </si>
  <si>
    <t>Раздел 7. Жилищно-коммунальное хозяйство</t>
  </si>
  <si>
    <t>27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</si>
  <si>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</si>
  <si>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28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</si>
  <si>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</si>
  <si>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29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</si>
  <si>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</si>
  <si>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30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</si>
  <si>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</si>
  <si>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Раздел 8. Организация муниципального управления</t>
  </si>
  <si>
    <t>31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</si>
  <si>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</si>
  <si>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32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</si>
  <si>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</si>
  <si>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33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</si>
  <si>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</si>
  <si>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34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</si>
  <si>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</si>
  <si>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35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</si>
  <si>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</si>
  <si>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</si>
  <si>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</si>
  <si>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37</t>
  </si>
  <si>
    <t>Удовлетворенность населения деятельностью органов местного самоуправления городского округа (муниципального района), процентов от числа опрошенных</t>
  </si>
  <si>
    <t>38</t>
  </si>
  <si>
    <t>Среднегодовая численность постоянного населения</t>
  </si>
  <si>
    <t>тыс чел</t>
  </si>
  <si>
    <t>Раздел 9. Энергосбережение и повышение энергетической</t>
  </si>
  <si>
    <t>39</t>
  </si>
  <si>
    <t>Удельная величина потребления энергетических ресурсов в многоквартирных домах:</t>
  </si>
  <si>
    <t>39.1</t>
  </si>
  <si>
    <t xml:space="preserve"> электрическая энергия, кВт/ч на 1 проживающего </t>
  </si>
  <si>
    <t>кВт.ч</t>
  </si>
  <si>
    <t>39.2</t>
  </si>
  <si>
    <t>тепловая энергия, Гкал на 1 кв. метр общей площади</t>
  </si>
  <si>
    <t>Гкал</t>
  </si>
  <si>
    <t>39.3</t>
  </si>
  <si>
    <t>горячая вода, куб. метров на 1 проживающего</t>
  </si>
  <si>
    <t>м3</t>
  </si>
  <si>
    <t>39.4</t>
  </si>
  <si>
    <t>холодная вода, куб. метров на 1 проживающего</t>
  </si>
  <si>
    <t>39.5</t>
  </si>
  <si>
    <t>природный газ, куб. метров на 1 проживающего</t>
  </si>
  <si>
    <t>40</t>
  </si>
  <si>
    <t>Удельная величина потребления энергетических ресурсов муниципальными бюджетными учреждениями:</t>
  </si>
  <si>
    <t>40.1</t>
  </si>
  <si>
    <t>электрическая энергия, кВт/ч на 1 человека населения</t>
  </si>
  <si>
    <t>40.2</t>
  </si>
  <si>
    <t>40.3</t>
  </si>
  <si>
    <t>горячая вода, куб. метров на 1 человека населения</t>
  </si>
  <si>
    <t>40.4</t>
  </si>
  <si>
    <t>холодная вода, куб. метров на 1 человека населения</t>
  </si>
  <si>
    <t>40.5</t>
  </si>
  <si>
    <t>природный газ, куб. метров на 1 человека населения</t>
  </si>
  <si>
    <t>41</t>
  </si>
  <si>
    <t>Результаты независимой оценки 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 для размещения информации о государственных и муниципальных учреждениях в информационнотелекоммуникационной сети "Интернет") (при наличии)</t>
  </si>
  <si>
    <t>41.1</t>
  </si>
  <si>
    <t xml:space="preserve">в сфере культуры </t>
  </si>
  <si>
    <t>балл</t>
  </si>
  <si>
    <t>41.2</t>
  </si>
  <si>
    <t>в сфере образования</t>
  </si>
  <si>
    <t xml:space="preserve"> - </t>
  </si>
  <si>
    <t>Показатель согласован с Министерством развития инфраструктуры Калининградской области.</t>
  </si>
  <si>
    <t>Показатель согласован с Министерством образования Калининградской области.</t>
  </si>
  <si>
    <t>Согласование показателя с Правительством Калининградской области не требуется.</t>
  </si>
  <si>
    <t>да</t>
  </si>
  <si>
    <t>Показатель согласован с Министерством финансов Калининградской области.</t>
  </si>
  <si>
    <t>Показатель согласован с Министерством экономического развития, промышленности и торговли Калининградской области.</t>
  </si>
  <si>
    <t xml:space="preserve">Согласование показателя с Правительством Калининградской области не требуется                          </t>
  </si>
  <si>
    <t>×</t>
  </si>
  <si>
    <t>в сфере социального обслуживания</t>
  </si>
  <si>
    <t>*Результаты независимой оценки качества условий оказания услуг медицинскими организациями муниципальной системы здравоохранения учитываются в случае передачи органами государственной власти субъектов Российской Федерации полномочий в сфере охраны здоровья органам местного самоуправления городских округов и муниципальных районов в соответствии с частью 2 статьи 16 Федерального закона "Об основах охраны здоровья граждан в Российской Федерации".</t>
  </si>
  <si>
    <t>Показатель согласован с Министерством строительства и жилищно-коммунального хозяйства Калининградской области.</t>
  </si>
  <si>
    <t>х</t>
  </si>
  <si>
    <t>41.3</t>
  </si>
  <si>
    <t>41.4</t>
  </si>
  <si>
    <t>-</t>
  </si>
  <si>
    <t>в сфере охраны здоровья*</t>
  </si>
  <si>
    <t xml:space="preserve">Согласование показателя с Правительством Калининградской области не требуется. </t>
  </si>
  <si>
    <t>Показатель согласован с Министерством образования Калининградской области</t>
  </si>
  <si>
    <t>Показатели согласованы с Министерством образования Калининградской области</t>
  </si>
  <si>
    <t>Госполномочия Калининградской области по поддержке сельского хозяйства ГО "Город Калининград" прекращены с 01.05.2014 (закон Калининградской области от 25.04.2014 № 316), в связи с чем данные показателя за 2020-2025 гг. не заполняются. Показатель согласован с Министерством сельского хозяйства Калининградской области</t>
  </si>
  <si>
    <t>Показатель согласован с Министерством  по  культуре и туризму Калининградской области</t>
  </si>
  <si>
    <t>Показатели согласованы с Министерством  по  культуре и туризму Калининградской области</t>
  </si>
  <si>
    <t>Да/Нет</t>
  </si>
  <si>
    <r>
      <t>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</si>
  <si>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Показатели согласованы с Министерством строительства и жилищно-коммунального хозяйства Калининградской области</t>
  </si>
  <si>
    <t xml:space="preserve">Показатель согласован с Министерством по культуре и туризму Калининградской области. </t>
  </si>
  <si>
    <t>Показатель  согласован с Министерством экономического развития, промышленности и торговли Калининградской.</t>
  </si>
  <si>
    <t xml:space="preserve">Показатель согласован с Министерством строительства и жилищно-коммунального хозяйства Калининградской области. </t>
  </si>
  <si>
    <t>2026 г. (плановый период)</t>
  </si>
  <si>
    <t>Показателдь согласован с Министерством спорта Калининградской области</t>
  </si>
  <si>
    <t>19.1</t>
  </si>
  <si>
    <t>19.2</t>
  </si>
  <si>
    <t>19.3</t>
  </si>
  <si>
    <t>25</t>
  </si>
  <si>
    <t>25.1</t>
  </si>
  <si>
    <t>26</t>
  </si>
  <si>
    <t>23</t>
  </si>
  <si>
    <t>Показатели оценки эффективности деятельности органов местного самоуправления 
Раздел 1. Экономическое развитие</t>
  </si>
  <si>
    <t>Данные за 2021 - 2023 годы париведены в соотвествие данным статистического отчета по форме № З-ДГ(мо) «Сведения об автомобильных дорогах общего пользования местного значения и искусственных сооружениях на них»
Показатель согласован с Министерством развития инфраструктуры Калининградской области.</t>
  </si>
  <si>
    <t>2027 г. (плановый период)</t>
  </si>
  <si>
    <t xml:space="preserve">2023 г. (предыдущий период) </t>
  </si>
  <si>
    <t>руб.</t>
  </si>
  <si>
    <t>Показатели согласованы с Министерством спорта Калининградской области</t>
  </si>
  <si>
    <t>Показатели согласованы со Службой государственной охраны объектов культурного наследия Калининградской области</t>
  </si>
  <si>
    <t>Показатель согласован с Министерством здавоохранения Калининградской области.</t>
  </si>
  <si>
    <t>Показатели согласованы с Министерством развития инфраструктуры Калининградской области.</t>
  </si>
  <si>
    <t>2028 г. (плановый период)</t>
  </si>
  <si>
    <t>2025 г. (отчетный период)</t>
  </si>
  <si>
    <t xml:space="preserve">2024 г. (предыдущий период) </t>
  </si>
  <si>
    <t>Данные за 2024 год уточнены в соответствии с уточнением Калининградстата
Показатель согласован с Министерством экономического развития, промышленности и торговли Калининградской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</si>
</sst>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/>
    <xf numFmtId="0" fontId="10" fillId="0" borderId="0"/>
    <xf numFmtId="0" fontId="7" fillId="0" borderId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165" fontId="3" fillId="0" borderId="0" xfId="2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2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4" applyFont="1"/>
    <xf numFmtId="0" fontId="2" fillId="2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left" vertical="center" wrapText="1"/>
    </xf>
    <xf numFmtId="0" fontId="2" fillId="2" borderId="4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6" fillId="0" borderId="0" xfId="4" applyFont="1"/>
    <xf numFmtId="0" fontId="2" fillId="3" borderId="3" xfId="1" applyFont="1" applyFill="1" applyBorder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0" fontId="2" fillId="3" borderId="4" xfId="3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5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0" fontId="2" fillId="0" borderId="11" xfId="3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 applyProtection="1">
      <alignment vertical="center" wrapText="1"/>
      <protection locked="0"/>
    </xf>
    <xf numFmtId="0" fontId="2" fillId="0" borderId="16" xfId="1" applyFont="1" applyFill="1" applyBorder="1" applyAlignment="1" applyProtection="1">
      <alignment horizontal="left" vertical="center" wrapText="1"/>
      <protection locked="0"/>
    </xf>
    <xf numFmtId="0" fontId="2" fillId="0" borderId="11" xfId="1" applyFont="1" applyFill="1" applyBorder="1" applyAlignment="1" applyProtection="1">
      <alignment horizontal="left" vertical="center" wrapText="1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2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3" xfId="7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 applyProtection="1">
      <alignment horizontal="left" vertical="center" wrapText="1"/>
      <protection locked="0"/>
    </xf>
    <xf numFmtId="0" fontId="2" fillId="2" borderId="5" xfId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65" fontId="3" fillId="0" borderId="0" xfId="2" applyNumberFormat="1" applyFont="1"/>
    <xf numFmtId="0" fontId="2" fillId="2" borderId="10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/>
    </xf>
    <xf numFmtId="165" fontId="3" fillId="0" borderId="0" xfId="2" applyNumberFormat="1" applyFont="1" applyAlignment="1">
      <alignment vertical="center"/>
    </xf>
    <xf numFmtId="9" fontId="3" fillId="0" borderId="0" xfId="2" applyFont="1" applyAlignment="1">
      <alignment vertical="center"/>
    </xf>
    <xf numFmtId="9" fontId="3" fillId="0" borderId="0" xfId="2" applyFont="1"/>
    <xf numFmtId="9" fontId="0" fillId="0" borderId="0" xfId="2" applyFont="1"/>
    <xf numFmtId="165" fontId="0" fillId="0" borderId="0" xfId="2" applyNumberFormat="1" applyFont="1" applyAlignment="1">
      <alignment vertical="center"/>
    </xf>
    <xf numFmtId="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3" fillId="0" borderId="0" xfId="2" applyNumberFormat="1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166" fontId="3" fillId="0" borderId="0" xfId="0" applyNumberFormat="1" applyFont="1"/>
    <xf numFmtId="165" fontId="0" fillId="0" borderId="0" xfId="2" applyNumberFormat="1" applyFont="1"/>
    <xf numFmtId="10" fontId="0" fillId="0" borderId="0" xfId="2" applyNumberFormat="1" applyFont="1"/>
    <xf numFmtId="2" fontId="0" fillId="0" borderId="0" xfId="2" applyNumberFormat="1" applyFont="1"/>
    <xf numFmtId="0" fontId="2" fillId="3" borderId="3" xfId="1" applyFont="1" applyFill="1" applyBorder="1" applyAlignment="1" applyProtection="1">
      <alignment horizontal="left" vertical="center" wrapText="1"/>
      <protection locked="0"/>
    </xf>
    <xf numFmtId="0" fontId="9" fillId="3" borderId="3" xfId="1" applyFont="1" applyFill="1" applyBorder="1" applyAlignment="1" applyProtection="1">
      <alignment horizontal="left" vertical="center" wrapText="1"/>
      <protection locked="0"/>
    </xf>
    <xf numFmtId="0" fontId="2" fillId="3" borderId="3" xfId="1" applyFont="1" applyFill="1" applyBorder="1" applyAlignment="1" applyProtection="1">
      <alignment horizontal="righ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9" fillId="3" borderId="10" xfId="1" applyFont="1" applyFill="1" applyBorder="1" applyAlignment="1" applyProtection="1">
      <alignment vertical="center" wrapText="1"/>
      <protection locked="0"/>
    </xf>
    <xf numFmtId="0" fontId="9" fillId="3" borderId="11" xfId="1" applyFont="1" applyFill="1" applyBorder="1" applyAlignment="1" applyProtection="1">
      <alignment horizontal="left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7" applyNumberFormat="1" applyFont="1" applyFill="1" applyBorder="1" applyAlignment="1" applyProtection="1">
      <alignment horizontal="center" vertical="center" wrapText="1"/>
      <protection locked="0"/>
    </xf>
    <xf numFmtId="2" fontId="2" fillId="3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9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2" fillId="3" borderId="11" xfId="1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5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3" xfId="4" applyNumberFormat="1" applyFont="1" applyFill="1" applyBorder="1" applyAlignment="1">
      <alignment horizontal="center" vertical="center"/>
    </xf>
    <xf numFmtId="2" fontId="3" fillId="3" borderId="3" xfId="4" applyNumberFormat="1" applyFont="1" applyFill="1" applyBorder="1" applyAlignment="1">
      <alignment horizontal="center" vertical="center"/>
    </xf>
    <xf numFmtId="2" fontId="3" fillId="3" borderId="8" xfId="4" applyNumberFormat="1" applyFont="1" applyFill="1" applyBorder="1" applyAlignment="1">
      <alignment horizontal="center" vertical="center"/>
    </xf>
    <xf numFmtId="2" fontId="2" fillId="0" borderId="9" xfId="3" applyNumberFormat="1" applyFont="1" applyFill="1" applyBorder="1" applyAlignment="1" applyProtection="1">
      <alignment horizontal="center" vertical="center" wrapText="1"/>
      <protection locked="0"/>
    </xf>
    <xf numFmtId="2" fontId="2" fillId="3" borderId="3" xfId="3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1" applyNumberFormat="1" applyFont="1" applyFill="1" applyBorder="1" applyAlignment="1">
      <alignment horizontal="center" vertical="center" wrapText="1"/>
    </xf>
    <xf numFmtId="2" fontId="3" fillId="3" borderId="1" xfId="7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0" fontId="4" fillId="0" borderId="13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2" fillId="0" borderId="14" xfId="1" applyFont="1" applyFill="1" applyBorder="1" applyAlignment="1" applyProtection="1">
      <alignment horizontal="left" vertical="center" wrapText="1"/>
      <protection locked="0"/>
    </xf>
    <xf numFmtId="0" fontId="2" fillId="0" borderId="15" xfId="1" applyFont="1" applyFill="1" applyBorder="1" applyAlignment="1" applyProtection="1">
      <alignment horizontal="left" vertical="center" wrapText="1"/>
      <protection locked="0"/>
    </xf>
    <xf numFmtId="0" fontId="2" fillId="0" borderId="12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5" fillId="3" borderId="5" xfId="1" applyFont="1" applyFill="1" applyBorder="1" applyAlignment="1" applyProtection="1">
      <alignment horizontal="left" vertical="center" wrapText="1"/>
      <protection locked="0"/>
    </xf>
    <xf numFmtId="0" fontId="5" fillId="3" borderId="7" xfId="1" applyFont="1" applyFill="1" applyBorder="1" applyAlignment="1" applyProtection="1">
      <alignment horizontal="left" vertical="center" wrapText="1"/>
      <protection locked="0"/>
    </xf>
    <xf numFmtId="0" fontId="5" fillId="3" borderId="6" xfId="1" applyFont="1" applyFill="1" applyBorder="1" applyAlignment="1" applyProtection="1">
      <alignment horizontal="left" vertical="center" wrapText="1"/>
      <protection locked="0"/>
    </xf>
    <xf numFmtId="0" fontId="2" fillId="0" borderId="14" xfId="1" applyFont="1" applyFill="1" applyBorder="1" applyAlignment="1" applyProtection="1">
      <alignment vertical="center" wrapText="1"/>
      <protection locked="0"/>
    </xf>
    <xf numFmtId="0" fontId="2" fillId="0" borderId="15" xfId="1" applyFont="1" applyFill="1" applyBorder="1" applyAlignment="1" applyProtection="1">
      <alignment vertical="center" wrapText="1"/>
      <protection locked="0"/>
    </xf>
    <xf numFmtId="0" fontId="2" fillId="0" borderId="12" xfId="1" applyFont="1" applyFill="1" applyBorder="1" applyAlignment="1" applyProtection="1">
      <alignment vertical="center" wrapText="1"/>
      <protection locked="0"/>
    </xf>
    <xf numFmtId="0" fontId="3" fillId="0" borderId="15" xfId="1" applyFont="1" applyFill="1" applyBorder="1" applyAlignment="1" applyProtection="1">
      <alignment vertical="center" wrapText="1"/>
      <protection locked="0"/>
    </xf>
  </cellXfs>
  <cellStyles count="12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4" xr:uid="{00000000-0005-0000-0000-000003000000}"/>
    <cellStyle name="Обычный 2 4" xfId="5" xr:uid="{00000000-0005-0000-0000-000004000000}"/>
    <cellStyle name="Обычный 2 5" xfId="10" xr:uid="{18E542C9-E491-4B58-8A50-16C035360F9C}"/>
    <cellStyle name="Обычный 3" xfId="6" xr:uid="{00000000-0005-0000-0000-000005000000}"/>
    <cellStyle name="Обычный 4" xfId="7" xr:uid="{00000000-0005-0000-0000-000006000000}"/>
    <cellStyle name="Обычный 5" xfId="8" xr:uid="{906B38C8-0703-484C-B473-AE9E7CBE0DD9}"/>
    <cellStyle name="Процентный" xfId="2" builtinId="5"/>
    <cellStyle name="Процентный 2" xfId="9" xr:uid="{F62FC16F-7482-410E-B539-671561D932FF}"/>
    <cellStyle name="Финансовый 2" xfId="11" xr:uid="{A7E9A04F-7CF2-4436-8B25-01F3957A5BEA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tabSelected="1" zoomScaleSheetLayoutView="100" workbookViewId="0">
      <pane xSplit="3" ySplit="2" topLeftCell="D9" activePane="bottomRight" state="frozen"/>
      <selection activeCell="D20" sqref="D20"/>
      <selection pane="topRight" activeCell="D20" sqref="D20"/>
      <selection pane="bottomLeft" activeCell="D20" sqref="D20"/>
      <selection pane="bottomRight" activeCell="I12" sqref="I12"/>
    </sheetView>
  </sheetViews>
  <sheetFormatPr defaultColWidth="9.140625" defaultRowHeight="15" x14ac:dyDescent="0.25"/>
  <cols>
    <col min="1" max="1" width="9.140625" style="3"/>
    <col min="2" max="2" width="52" style="2" customWidth="1"/>
    <col min="3" max="3" width="9.140625" style="3"/>
    <col min="4" max="8" width="15.7109375" style="2" customWidth="1"/>
    <col min="9" max="9" width="15.7109375" style="49" customWidth="1"/>
    <col min="10" max="10" width="37" style="2" customWidth="1"/>
    <col min="11" max="11" width="10.5703125" style="2" bestFit="1" customWidth="1"/>
    <col min="12" max="16384" width="9.140625" style="2"/>
  </cols>
  <sheetData>
    <row r="1" spans="1:15" ht="36" customHeight="1" x14ac:dyDescent="0.25">
      <c r="A1" s="109" t="s">
        <v>172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45" x14ac:dyDescent="0.25">
      <c r="A2" s="9" t="s">
        <v>41</v>
      </c>
      <c r="B2" s="9" t="s">
        <v>31</v>
      </c>
      <c r="C2" s="9" t="s">
        <v>32</v>
      </c>
      <c r="D2" s="9" t="s">
        <v>175</v>
      </c>
      <c r="E2" s="9" t="s">
        <v>183</v>
      </c>
      <c r="F2" s="9" t="s">
        <v>182</v>
      </c>
      <c r="G2" s="9" t="s">
        <v>163</v>
      </c>
      <c r="H2" s="9" t="s">
        <v>174</v>
      </c>
      <c r="I2" s="46" t="s">
        <v>181</v>
      </c>
      <c r="J2" s="9" t="s">
        <v>33</v>
      </c>
    </row>
    <row r="3" spans="1:15" ht="60" x14ac:dyDescent="0.25">
      <c r="A3" s="46" t="s">
        <v>0</v>
      </c>
      <c r="B3" s="10" t="s">
        <v>1</v>
      </c>
      <c r="C3" s="21" t="s">
        <v>2</v>
      </c>
      <c r="D3" s="66">
        <v>764.20373320263002</v>
      </c>
      <c r="E3" s="66">
        <v>779.1</v>
      </c>
      <c r="F3" s="73">
        <v>811.3</v>
      </c>
      <c r="G3" s="73">
        <v>848.2</v>
      </c>
      <c r="H3" s="73">
        <v>886.8</v>
      </c>
      <c r="I3" s="73">
        <v>940.2</v>
      </c>
      <c r="J3" s="80" t="s">
        <v>140</v>
      </c>
      <c r="K3" s="68"/>
      <c r="L3" s="68"/>
      <c r="M3" s="68"/>
      <c r="N3" s="68"/>
    </row>
    <row r="4" spans="1:15" ht="66.75" customHeight="1" x14ac:dyDescent="0.25">
      <c r="A4" s="46" t="s">
        <v>3</v>
      </c>
      <c r="B4" s="10" t="s">
        <v>4</v>
      </c>
      <c r="C4" s="21" t="s">
        <v>5</v>
      </c>
      <c r="D4" s="55">
        <v>39.700000000000003</v>
      </c>
      <c r="E4" s="55">
        <v>41.4</v>
      </c>
      <c r="F4" s="55">
        <v>42.8</v>
      </c>
      <c r="G4" s="55">
        <v>44.4</v>
      </c>
      <c r="H4" s="55">
        <v>46.1</v>
      </c>
      <c r="I4" s="55">
        <v>48.2</v>
      </c>
      <c r="J4" s="80" t="s">
        <v>140</v>
      </c>
      <c r="K4" s="68"/>
      <c r="L4" s="68"/>
      <c r="M4" s="68"/>
      <c r="N4" s="68"/>
      <c r="O4" s="16"/>
    </row>
    <row r="5" spans="1:15" ht="105" x14ac:dyDescent="0.25">
      <c r="A5" s="46" t="s">
        <v>6</v>
      </c>
      <c r="B5" s="10" t="s">
        <v>7</v>
      </c>
      <c r="C5" s="21" t="s">
        <v>8</v>
      </c>
      <c r="D5" s="73">
        <v>182046.6</v>
      </c>
      <c r="E5" s="73">
        <v>197212</v>
      </c>
      <c r="F5" s="73">
        <f>86405773/'Раздел 8'!F10</f>
        <v>176811.01107041273</v>
      </c>
      <c r="G5" s="73">
        <f>F5*1.15</f>
        <v>203332.66273097461</v>
      </c>
      <c r="H5" s="73">
        <f>G5*1.17</f>
        <v>237899.21539524029</v>
      </c>
      <c r="I5" s="73">
        <f>H5*1.19</f>
        <v>283100.06632033596</v>
      </c>
      <c r="J5" s="80" t="s">
        <v>184</v>
      </c>
      <c r="K5" s="68"/>
      <c r="L5" s="68"/>
      <c r="M5" s="68"/>
      <c r="N5" s="68"/>
    </row>
    <row r="6" spans="1:15" ht="60" x14ac:dyDescent="0.25">
      <c r="A6" s="9" t="s">
        <v>9</v>
      </c>
      <c r="B6" s="10" t="s">
        <v>10</v>
      </c>
      <c r="C6" s="21" t="s">
        <v>5</v>
      </c>
      <c r="D6" s="86">
        <v>61</v>
      </c>
      <c r="E6" s="86">
        <v>61.3</v>
      </c>
      <c r="F6" s="86">
        <v>61.5</v>
      </c>
      <c r="G6" s="86">
        <v>61.8</v>
      </c>
      <c r="H6" s="86">
        <v>62.1</v>
      </c>
      <c r="I6" s="94">
        <v>62.4</v>
      </c>
      <c r="J6" s="80" t="s">
        <v>137</v>
      </c>
      <c r="K6" s="67"/>
      <c r="L6" s="67"/>
      <c r="M6" s="67"/>
      <c r="N6" s="67"/>
    </row>
    <row r="7" spans="1:15" ht="150" x14ac:dyDescent="0.25">
      <c r="A7" s="9" t="s">
        <v>11</v>
      </c>
      <c r="B7" s="10" t="s">
        <v>12</v>
      </c>
      <c r="C7" s="21" t="s">
        <v>5</v>
      </c>
      <c r="D7" s="66" t="s">
        <v>134</v>
      </c>
      <c r="E7" s="66" t="s">
        <v>134</v>
      </c>
      <c r="F7" s="66" t="s">
        <v>134</v>
      </c>
      <c r="G7" s="66" t="s">
        <v>134</v>
      </c>
      <c r="H7" s="66" t="s">
        <v>134</v>
      </c>
      <c r="I7" s="66" t="s">
        <v>134</v>
      </c>
      <c r="J7" s="80" t="s">
        <v>154</v>
      </c>
      <c r="L7" s="49"/>
      <c r="M7" s="49"/>
    </row>
    <row r="8" spans="1:15" ht="151.5" customHeight="1" x14ac:dyDescent="0.25">
      <c r="A8" s="9" t="s">
        <v>13</v>
      </c>
      <c r="B8" s="10" t="s">
        <v>14</v>
      </c>
      <c r="C8" s="21" t="s">
        <v>5</v>
      </c>
      <c r="D8" s="55">
        <v>47.12</v>
      </c>
      <c r="E8" s="55">
        <v>46.6</v>
      </c>
      <c r="F8" s="55">
        <v>45.6</v>
      </c>
      <c r="G8" s="55">
        <v>44.2</v>
      </c>
      <c r="H8" s="55">
        <v>42.4</v>
      </c>
      <c r="I8" s="55">
        <v>40</v>
      </c>
      <c r="J8" s="81" t="s">
        <v>173</v>
      </c>
      <c r="K8" s="67"/>
      <c r="L8" s="67"/>
      <c r="M8" s="67"/>
      <c r="N8" s="67"/>
    </row>
    <row r="9" spans="1:15" ht="90" x14ac:dyDescent="0.25">
      <c r="A9" s="9" t="s">
        <v>15</v>
      </c>
      <c r="B9" s="10" t="s">
        <v>16</v>
      </c>
      <c r="C9" s="21" t="s">
        <v>5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81" t="s">
        <v>135</v>
      </c>
    </row>
    <row r="10" spans="1:15" ht="29.25" customHeight="1" x14ac:dyDescent="0.25">
      <c r="A10" s="9" t="s">
        <v>17</v>
      </c>
      <c r="B10" s="10" t="s">
        <v>18</v>
      </c>
      <c r="C10" s="21" t="s">
        <v>142</v>
      </c>
      <c r="D10" s="21" t="s">
        <v>142</v>
      </c>
      <c r="E10" s="21" t="s">
        <v>142</v>
      </c>
      <c r="F10" s="21" t="s">
        <v>142</v>
      </c>
      <c r="G10" s="21" t="s">
        <v>142</v>
      </c>
      <c r="H10" s="21" t="s">
        <v>142</v>
      </c>
      <c r="I10" s="21" t="s">
        <v>142</v>
      </c>
      <c r="J10" s="82"/>
    </row>
    <row r="11" spans="1:15" ht="57" customHeight="1" x14ac:dyDescent="0.25">
      <c r="A11" s="9" t="s">
        <v>19</v>
      </c>
      <c r="B11" s="10" t="s">
        <v>20</v>
      </c>
      <c r="C11" s="21" t="s">
        <v>176</v>
      </c>
      <c r="D11" s="89">
        <v>67801.2</v>
      </c>
      <c r="E11" s="89">
        <v>80296</v>
      </c>
      <c r="F11" s="73">
        <v>94555</v>
      </c>
      <c r="G11" s="73">
        <v>101169</v>
      </c>
      <c r="H11" s="73">
        <v>111690</v>
      </c>
      <c r="I11" s="73">
        <v>122413</v>
      </c>
      <c r="J11" s="83" t="s">
        <v>161</v>
      </c>
      <c r="K11" s="68"/>
      <c r="L11" s="68"/>
      <c r="M11" s="68"/>
      <c r="N11" s="68"/>
    </row>
    <row r="12" spans="1:15" ht="30" customHeight="1" x14ac:dyDescent="0.25">
      <c r="A12" s="9" t="s">
        <v>21</v>
      </c>
      <c r="B12" s="10" t="s">
        <v>22</v>
      </c>
      <c r="C12" s="21" t="s">
        <v>176</v>
      </c>
      <c r="D12" s="73">
        <v>41562</v>
      </c>
      <c r="E12" s="90">
        <v>48067</v>
      </c>
      <c r="F12" s="90">
        <v>54828</v>
      </c>
      <c r="G12" s="90">
        <v>59214</v>
      </c>
      <c r="H12" s="90">
        <v>63951</v>
      </c>
      <c r="I12" s="90">
        <v>69067</v>
      </c>
      <c r="J12" s="84" t="s">
        <v>153</v>
      </c>
      <c r="K12" s="68"/>
      <c r="L12" s="68"/>
      <c r="M12" s="68"/>
      <c r="N12" s="68"/>
    </row>
    <row r="13" spans="1:15" ht="51" customHeight="1" x14ac:dyDescent="0.25">
      <c r="A13" s="9" t="s">
        <v>23</v>
      </c>
      <c r="B13" s="10" t="s">
        <v>24</v>
      </c>
      <c r="C13" s="21" t="s">
        <v>176</v>
      </c>
      <c r="D13" s="73">
        <v>52200</v>
      </c>
      <c r="E13" s="90">
        <v>57331</v>
      </c>
      <c r="F13" s="90">
        <v>65496</v>
      </c>
      <c r="G13" s="90">
        <v>70736</v>
      </c>
      <c r="H13" s="90">
        <v>76395</v>
      </c>
      <c r="I13" s="90">
        <v>82506</v>
      </c>
      <c r="J13" s="84" t="s">
        <v>153</v>
      </c>
      <c r="K13" s="68"/>
      <c r="L13" s="68"/>
      <c r="M13" s="68"/>
      <c r="N13" s="68"/>
    </row>
    <row r="14" spans="1:15" ht="45" x14ac:dyDescent="0.25">
      <c r="A14" s="9" t="s">
        <v>25</v>
      </c>
      <c r="B14" s="10" t="s">
        <v>26</v>
      </c>
      <c r="C14" s="21" t="s">
        <v>176</v>
      </c>
      <c r="D14" s="73">
        <v>52796</v>
      </c>
      <c r="E14" s="90">
        <v>57489</v>
      </c>
      <c r="F14" s="90">
        <v>65173</v>
      </c>
      <c r="G14" s="90">
        <v>70387</v>
      </c>
      <c r="H14" s="90">
        <v>76018</v>
      </c>
      <c r="I14" s="90">
        <v>82099</v>
      </c>
      <c r="J14" s="84" t="s">
        <v>153</v>
      </c>
      <c r="K14" s="68"/>
      <c r="L14" s="68"/>
      <c r="M14" s="68"/>
      <c r="N14" s="68"/>
    </row>
    <row r="15" spans="1:15" ht="53.25" customHeight="1" x14ac:dyDescent="0.25">
      <c r="A15" s="9" t="s">
        <v>27</v>
      </c>
      <c r="B15" s="10" t="s">
        <v>28</v>
      </c>
      <c r="C15" s="21" t="s">
        <v>176</v>
      </c>
      <c r="D15" s="73">
        <v>43389.32</v>
      </c>
      <c r="E15" s="73">
        <v>51651.9</v>
      </c>
      <c r="F15" s="73">
        <v>65436.6</v>
      </c>
      <c r="G15" s="73">
        <v>67700</v>
      </c>
      <c r="H15" s="73">
        <v>67700</v>
      </c>
      <c r="I15" s="91">
        <v>73650</v>
      </c>
      <c r="J15" s="85" t="s">
        <v>155</v>
      </c>
      <c r="K15" s="68"/>
      <c r="L15" s="68"/>
      <c r="M15" s="68"/>
      <c r="N15" s="68"/>
    </row>
    <row r="16" spans="1:15" ht="45.75" customHeight="1" x14ac:dyDescent="0.25">
      <c r="A16" s="9" t="s">
        <v>29</v>
      </c>
      <c r="B16" s="10" t="s">
        <v>30</v>
      </c>
      <c r="C16" s="21" t="s">
        <v>176</v>
      </c>
      <c r="D16" s="73">
        <v>47151</v>
      </c>
      <c r="E16" s="58">
        <v>51310</v>
      </c>
      <c r="F16" s="58">
        <v>62050</v>
      </c>
      <c r="G16" s="58">
        <v>66766</v>
      </c>
      <c r="H16" s="58">
        <v>66766</v>
      </c>
      <c r="I16" s="58">
        <v>66766</v>
      </c>
      <c r="J16" s="85" t="s">
        <v>164</v>
      </c>
      <c r="K16" s="68"/>
      <c r="L16" s="68"/>
      <c r="M16" s="68"/>
      <c r="N16" s="68"/>
    </row>
    <row r="18" spans="4:9" x14ac:dyDescent="0.25">
      <c r="D18" s="15"/>
      <c r="E18" s="15"/>
      <c r="F18" s="15"/>
      <c r="G18" s="15"/>
      <c r="H18" s="15"/>
      <c r="I18" s="15"/>
    </row>
    <row r="19" spans="4:9" x14ac:dyDescent="0.25">
      <c r="D19" s="15"/>
      <c r="E19" s="15"/>
      <c r="F19" s="15"/>
      <c r="G19" s="15"/>
      <c r="H19" s="15"/>
      <c r="I19" s="15"/>
    </row>
    <row r="20" spans="4:9" x14ac:dyDescent="0.25">
      <c r="D20" s="15"/>
      <c r="E20" s="15"/>
      <c r="F20" s="15"/>
      <c r="G20" s="15"/>
      <c r="H20" s="15"/>
      <c r="I20" s="15"/>
    </row>
    <row r="21" spans="4:9" x14ac:dyDescent="0.25">
      <c r="D21" s="15"/>
      <c r="E21" s="15"/>
      <c r="F21" s="15"/>
      <c r="G21" s="15"/>
      <c r="H21" s="15"/>
      <c r="I21" s="15"/>
    </row>
    <row r="22" spans="4:9" x14ac:dyDescent="0.25">
      <c r="D22" s="15"/>
      <c r="E22" s="15"/>
      <c r="F22" s="15"/>
      <c r="G22" s="15"/>
      <c r="H22" s="15"/>
      <c r="I22" s="15"/>
    </row>
    <row r="23" spans="4:9" x14ac:dyDescent="0.25">
      <c r="D23" s="16"/>
      <c r="E23" s="16"/>
      <c r="F23" s="16"/>
      <c r="G23" s="16"/>
      <c r="H23" s="16"/>
      <c r="I23" s="16"/>
    </row>
    <row r="24" spans="4:9" x14ac:dyDescent="0.25">
      <c r="D24" s="16"/>
      <c r="E24" s="16"/>
      <c r="F24" s="16"/>
      <c r="G24" s="16"/>
      <c r="H24" s="16"/>
      <c r="I24" s="16"/>
    </row>
    <row r="25" spans="4:9" x14ac:dyDescent="0.25">
      <c r="D25" s="16"/>
      <c r="E25" s="16"/>
      <c r="F25" s="16"/>
      <c r="G25" s="16"/>
      <c r="H25" s="16"/>
      <c r="I25" s="16"/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64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4"/>
  <sheetViews>
    <sheetView topLeftCell="A4" zoomScaleSheetLayoutView="100" workbookViewId="0">
      <selection activeCell="F5" sqref="F5"/>
    </sheetView>
  </sheetViews>
  <sheetFormatPr defaultColWidth="9.140625" defaultRowHeight="15" x14ac:dyDescent="0.25"/>
  <cols>
    <col min="1" max="1" width="9.140625" style="2"/>
    <col min="2" max="2" width="50.7109375" style="2" customWidth="1"/>
    <col min="3" max="3" width="9.140625" style="4"/>
    <col min="4" max="8" width="15.7109375" style="2" customWidth="1"/>
    <col min="9" max="9" width="15.7109375" style="49" customWidth="1"/>
    <col min="10" max="10" width="20.7109375" style="2" customWidth="1"/>
    <col min="11" max="16384" width="9.140625" style="2"/>
  </cols>
  <sheetData>
    <row r="1" spans="1:15" x14ac:dyDescent="0.25">
      <c r="A1" s="111" t="s">
        <v>34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5" ht="45" x14ac:dyDescent="0.25">
      <c r="A2" s="5" t="s">
        <v>41</v>
      </c>
      <c r="B2" s="5" t="s">
        <v>31</v>
      </c>
      <c r="C2" s="5" t="s">
        <v>32</v>
      </c>
      <c r="D2" s="46" t="s">
        <v>175</v>
      </c>
      <c r="E2" s="46" t="s">
        <v>183</v>
      </c>
      <c r="F2" s="46" t="s">
        <v>182</v>
      </c>
      <c r="G2" s="46" t="s">
        <v>163</v>
      </c>
      <c r="H2" s="46" t="s">
        <v>174</v>
      </c>
      <c r="I2" s="46" t="s">
        <v>181</v>
      </c>
      <c r="J2" s="5" t="s">
        <v>33</v>
      </c>
    </row>
    <row r="3" spans="1:15" ht="75" x14ac:dyDescent="0.25">
      <c r="A3" s="5" t="s">
        <v>35</v>
      </c>
      <c r="B3" s="6" t="s">
        <v>36</v>
      </c>
      <c r="C3" s="8" t="s">
        <v>5</v>
      </c>
      <c r="D3" s="52">
        <v>87.7</v>
      </c>
      <c r="E3" s="52">
        <v>89.8</v>
      </c>
      <c r="F3" s="52">
        <v>90.6</v>
      </c>
      <c r="G3" s="95">
        <v>91.3</v>
      </c>
      <c r="H3" s="55">
        <v>92</v>
      </c>
      <c r="I3" s="55">
        <v>92</v>
      </c>
      <c r="J3" s="112" t="s">
        <v>153</v>
      </c>
      <c r="K3" s="68"/>
      <c r="L3" s="69"/>
      <c r="M3" s="69"/>
      <c r="N3" s="69"/>
    </row>
    <row r="4" spans="1:15" ht="60" x14ac:dyDescent="0.25">
      <c r="A4" s="5" t="s">
        <v>37</v>
      </c>
      <c r="B4" s="6" t="s">
        <v>38</v>
      </c>
      <c r="C4" s="8" t="s">
        <v>5</v>
      </c>
      <c r="D4" s="52">
        <v>22.1</v>
      </c>
      <c r="E4" s="52">
        <v>19.399999999999999</v>
      </c>
      <c r="F4" s="52">
        <v>19.2</v>
      </c>
      <c r="G4" s="95">
        <v>19</v>
      </c>
      <c r="H4" s="55">
        <v>18.8</v>
      </c>
      <c r="I4" s="55">
        <v>18.8</v>
      </c>
      <c r="J4" s="113"/>
      <c r="K4" s="74"/>
      <c r="L4" s="69"/>
      <c r="M4" s="69"/>
      <c r="N4" s="69"/>
    </row>
    <row r="5" spans="1:15" ht="75" customHeight="1" x14ac:dyDescent="0.25">
      <c r="A5" s="5" t="s">
        <v>39</v>
      </c>
      <c r="B5" s="6" t="s">
        <v>40</v>
      </c>
      <c r="C5" s="8" t="s">
        <v>5</v>
      </c>
      <c r="D5" s="52">
        <v>19.2</v>
      </c>
      <c r="E5" s="52">
        <v>19.7</v>
      </c>
      <c r="F5" s="52">
        <v>21.4</v>
      </c>
      <c r="G5" s="95">
        <v>22.4</v>
      </c>
      <c r="H5" s="55">
        <v>22.4</v>
      </c>
      <c r="I5" s="55">
        <v>22.4</v>
      </c>
      <c r="J5" s="114"/>
      <c r="K5" s="69"/>
      <c r="L5" s="69"/>
      <c r="M5" s="69"/>
      <c r="N5" s="69"/>
      <c r="O5" s="16"/>
    </row>
    <row r="7" spans="1:15" x14ac:dyDescent="0.25">
      <c r="D7" s="16"/>
    </row>
    <row r="8" spans="1:15" x14ac:dyDescent="0.25">
      <c r="D8" s="16"/>
    </row>
    <row r="9" spans="1:15" x14ac:dyDescent="0.25">
      <c r="D9" s="16"/>
    </row>
    <row r="11" spans="1:15" x14ac:dyDescent="0.25">
      <c r="J11" s="22"/>
    </row>
    <row r="12" spans="1:15" x14ac:dyDescent="0.25">
      <c r="D12" s="16"/>
      <c r="E12" s="16"/>
      <c r="F12" s="16"/>
      <c r="G12" s="16"/>
      <c r="H12" s="16"/>
      <c r="I12" s="16"/>
    </row>
    <row r="13" spans="1:15" x14ac:dyDescent="0.25">
      <c r="D13" s="16"/>
      <c r="E13" s="16"/>
      <c r="F13" s="16"/>
      <c r="G13" s="16"/>
      <c r="H13" s="16"/>
      <c r="I13" s="16"/>
    </row>
    <row r="14" spans="1:15" x14ac:dyDescent="0.25">
      <c r="D14" s="16"/>
      <c r="E14" s="16"/>
      <c r="F14" s="16"/>
      <c r="G14" s="16"/>
      <c r="H14" s="16"/>
      <c r="I14" s="16"/>
      <c r="K14" s="16"/>
    </row>
  </sheetData>
  <mergeCells count="2">
    <mergeCell ref="A1:J1"/>
    <mergeCell ref="J3:J5"/>
  </mergeCells>
  <pageMargins left="0.78740157480314965" right="0.78740157480314965" top="0.78740157480314965" bottom="0.39370078740157483" header="0.31496062992125984" footer="0.31496062992125984"/>
  <pageSetup paperSize="9" scale="70" fitToHeight="0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6"/>
  <sheetViews>
    <sheetView zoomScaleSheetLayoutView="100" workbookViewId="0">
      <selection activeCell="K8" sqref="K8"/>
    </sheetView>
  </sheetViews>
  <sheetFormatPr defaultColWidth="9.140625" defaultRowHeight="15" x14ac:dyDescent="0.25"/>
  <cols>
    <col min="1" max="1" width="9.140625" style="3"/>
    <col min="2" max="2" width="50.5703125" style="2" customWidth="1"/>
    <col min="3" max="3" width="9.140625" style="3"/>
    <col min="4" max="9" width="15.7109375" style="3" customWidth="1"/>
    <col min="10" max="10" width="26.140625" style="2" customWidth="1"/>
    <col min="11" max="11" width="11.28515625" style="2" bestFit="1" customWidth="1"/>
    <col min="12" max="16384" width="9.140625" style="2"/>
  </cols>
  <sheetData>
    <row r="1" spans="1:14" x14ac:dyDescent="0.25">
      <c r="A1" s="115" t="s">
        <v>42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4" ht="45" x14ac:dyDescent="0.25">
      <c r="A2" s="9" t="s">
        <v>41</v>
      </c>
      <c r="B2" s="9" t="s">
        <v>31</v>
      </c>
      <c r="C2" s="9" t="s">
        <v>32</v>
      </c>
      <c r="D2" s="46" t="s">
        <v>175</v>
      </c>
      <c r="E2" s="46" t="s">
        <v>183</v>
      </c>
      <c r="F2" s="46" t="s">
        <v>182</v>
      </c>
      <c r="G2" s="46" t="s">
        <v>163</v>
      </c>
      <c r="H2" s="46" t="s">
        <v>174</v>
      </c>
      <c r="I2" s="46" t="s">
        <v>181</v>
      </c>
      <c r="J2" s="9" t="s">
        <v>33</v>
      </c>
    </row>
    <row r="3" spans="1:14" ht="75" x14ac:dyDescent="0.25">
      <c r="A3" s="9">
        <v>12</v>
      </c>
      <c r="B3" s="10" t="s">
        <v>43</v>
      </c>
      <c r="C3" s="30" t="s">
        <v>5</v>
      </c>
      <c r="D3" s="96">
        <v>0.2</v>
      </c>
      <c r="E3" s="55">
        <v>0.1</v>
      </c>
      <c r="F3" s="55">
        <v>0.03</v>
      </c>
      <c r="G3" s="55">
        <v>1</v>
      </c>
      <c r="H3" s="55">
        <v>1</v>
      </c>
      <c r="I3" s="55">
        <v>1</v>
      </c>
      <c r="J3" s="48" t="s">
        <v>152</v>
      </c>
      <c r="K3" s="75"/>
      <c r="L3" s="75"/>
      <c r="M3" s="75"/>
      <c r="N3" s="75"/>
    </row>
    <row r="4" spans="1:14" ht="60" x14ac:dyDescent="0.25">
      <c r="A4" s="9">
        <v>13</v>
      </c>
      <c r="B4" s="10" t="s">
        <v>44</v>
      </c>
      <c r="C4" s="30" t="s">
        <v>5</v>
      </c>
      <c r="D4" s="96">
        <v>95.5</v>
      </c>
      <c r="E4" s="55">
        <v>97.5</v>
      </c>
      <c r="F4" s="55">
        <v>97.6</v>
      </c>
      <c r="G4" s="55">
        <v>97.7</v>
      </c>
      <c r="H4" s="55">
        <v>97.8</v>
      </c>
      <c r="I4" s="55">
        <v>97.8</v>
      </c>
      <c r="J4" s="48" t="s">
        <v>152</v>
      </c>
      <c r="K4" s="75"/>
      <c r="L4" s="75"/>
      <c r="M4" s="75"/>
      <c r="N4" s="75"/>
    </row>
    <row r="5" spans="1:14" ht="135" customHeight="1" x14ac:dyDescent="0.25">
      <c r="A5" s="9">
        <v>14</v>
      </c>
      <c r="B5" s="10" t="s">
        <v>45</v>
      </c>
      <c r="C5" s="30" t="s">
        <v>5</v>
      </c>
      <c r="D5" s="55">
        <v>64.400000000000006</v>
      </c>
      <c r="E5" s="55">
        <v>62.2</v>
      </c>
      <c r="F5" s="55">
        <v>22.2</v>
      </c>
      <c r="G5" s="55">
        <v>22.2</v>
      </c>
      <c r="H5" s="55">
        <v>20</v>
      </c>
      <c r="I5" s="55">
        <v>11.1</v>
      </c>
      <c r="J5" s="48" t="s">
        <v>152</v>
      </c>
      <c r="K5" s="75"/>
      <c r="L5" s="75"/>
      <c r="M5" s="75"/>
      <c r="N5" s="75"/>
    </row>
    <row r="6" spans="1:14" ht="60" x14ac:dyDescent="0.25">
      <c r="A6" s="9">
        <v>15</v>
      </c>
      <c r="B6" s="10" t="s">
        <v>46</v>
      </c>
      <c r="C6" s="30" t="s">
        <v>5</v>
      </c>
      <c r="D6" s="97">
        <v>77.900000000000006</v>
      </c>
      <c r="E6" s="73">
        <v>79.5</v>
      </c>
      <c r="F6" s="73">
        <v>81.400000000000006</v>
      </c>
      <c r="G6" s="73">
        <v>81.8</v>
      </c>
      <c r="H6" s="73">
        <v>81.900000000000006</v>
      </c>
      <c r="I6" s="73">
        <v>82</v>
      </c>
      <c r="J6" s="54" t="s">
        <v>179</v>
      </c>
      <c r="K6" s="75"/>
      <c r="L6" s="75"/>
      <c r="M6" s="75"/>
      <c r="N6" s="75"/>
    </row>
    <row r="7" spans="1:14" ht="75" x14ac:dyDescent="0.25">
      <c r="A7" s="9">
        <v>16</v>
      </c>
      <c r="B7" s="10" t="s">
        <v>47</v>
      </c>
      <c r="C7" s="30" t="s">
        <v>5</v>
      </c>
      <c r="D7" s="97">
        <v>27.1</v>
      </c>
      <c r="E7" s="73">
        <v>25.5</v>
      </c>
      <c r="F7" s="73">
        <v>22.6</v>
      </c>
      <c r="G7" s="73">
        <v>22.2</v>
      </c>
      <c r="H7" s="73">
        <v>22</v>
      </c>
      <c r="I7" s="73">
        <v>21.1</v>
      </c>
      <c r="J7" s="48" t="s">
        <v>152</v>
      </c>
      <c r="K7" s="75"/>
      <c r="L7" s="75"/>
      <c r="M7" s="75"/>
      <c r="N7" s="75"/>
    </row>
    <row r="8" spans="1:14" ht="60" x14ac:dyDescent="0.25">
      <c r="A8" s="9">
        <v>17</v>
      </c>
      <c r="B8" s="10" t="s">
        <v>48</v>
      </c>
      <c r="C8" s="30" t="s">
        <v>49</v>
      </c>
      <c r="D8" s="97">
        <v>90.1</v>
      </c>
      <c r="E8" s="73">
        <v>90.7</v>
      </c>
      <c r="F8" s="73">
        <v>105.61</v>
      </c>
      <c r="G8" s="73">
        <v>111.26</v>
      </c>
      <c r="H8" s="73">
        <v>116.82</v>
      </c>
      <c r="I8" s="73">
        <v>122.66</v>
      </c>
      <c r="J8" s="48" t="s">
        <v>152</v>
      </c>
      <c r="K8" s="75"/>
      <c r="L8" s="108"/>
      <c r="M8" s="75"/>
      <c r="N8" s="75"/>
    </row>
    <row r="9" spans="1:14" ht="75" x14ac:dyDescent="0.25">
      <c r="A9" s="9">
        <v>18</v>
      </c>
      <c r="B9" s="10" t="s">
        <v>50</v>
      </c>
      <c r="C9" s="30" t="s">
        <v>5</v>
      </c>
      <c r="D9" s="96">
        <v>83.5</v>
      </c>
      <c r="E9" s="55">
        <v>85.8</v>
      </c>
      <c r="F9" s="55">
        <v>87.9</v>
      </c>
      <c r="G9" s="55">
        <v>92</v>
      </c>
      <c r="H9" s="55">
        <v>92.1</v>
      </c>
      <c r="I9" s="55">
        <v>92.2</v>
      </c>
      <c r="J9" s="48" t="s">
        <v>152</v>
      </c>
      <c r="K9" s="75"/>
      <c r="L9" s="75"/>
      <c r="M9" s="75"/>
      <c r="N9" s="75"/>
    </row>
    <row r="10" spans="1:14" x14ac:dyDescent="0.25">
      <c r="J10" s="22"/>
    </row>
    <row r="20" spans="4:9" x14ac:dyDescent="0.25">
      <c r="D20" s="17"/>
      <c r="E20" s="17"/>
      <c r="F20" s="17"/>
      <c r="G20" s="17"/>
      <c r="H20" s="17"/>
      <c r="I20" s="17"/>
    </row>
    <row r="21" spans="4:9" x14ac:dyDescent="0.25">
      <c r="D21" s="17"/>
      <c r="E21" s="17"/>
      <c r="F21" s="17"/>
      <c r="G21" s="17"/>
      <c r="H21" s="17"/>
      <c r="I21" s="17"/>
    </row>
    <row r="22" spans="4:9" x14ac:dyDescent="0.25">
      <c r="D22" s="17"/>
      <c r="E22" s="17"/>
      <c r="F22" s="17"/>
      <c r="G22" s="17"/>
      <c r="H22" s="17"/>
      <c r="I22" s="17"/>
    </row>
    <row r="23" spans="4:9" x14ac:dyDescent="0.25">
      <c r="D23" s="17"/>
      <c r="E23" s="17"/>
      <c r="F23" s="17"/>
      <c r="G23" s="17"/>
      <c r="H23" s="17"/>
      <c r="I23" s="17"/>
    </row>
    <row r="24" spans="4:9" x14ac:dyDescent="0.25">
      <c r="D24" s="17"/>
      <c r="E24" s="17"/>
      <c r="F24" s="17"/>
      <c r="G24" s="17"/>
      <c r="H24" s="17"/>
      <c r="I24" s="17"/>
    </row>
    <row r="25" spans="4:9" x14ac:dyDescent="0.25">
      <c r="D25" s="17"/>
      <c r="E25" s="17"/>
      <c r="F25" s="17"/>
      <c r="G25" s="17"/>
      <c r="H25" s="17"/>
      <c r="I25" s="17"/>
    </row>
    <row r="26" spans="4:9" x14ac:dyDescent="0.25">
      <c r="D26" s="17"/>
      <c r="E26" s="17"/>
      <c r="F26" s="17"/>
      <c r="G26" s="17"/>
      <c r="H26" s="17"/>
      <c r="I26" s="17"/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70" fitToHeight="0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1"/>
  <sheetViews>
    <sheetView zoomScaleSheetLayoutView="100" workbookViewId="0">
      <selection activeCell="D8" sqref="D8:I8"/>
    </sheetView>
  </sheetViews>
  <sheetFormatPr defaultColWidth="9.140625" defaultRowHeight="15" x14ac:dyDescent="0.25"/>
  <cols>
    <col min="1" max="1" width="8" style="28" customWidth="1"/>
    <col min="2" max="2" width="50.7109375" style="23" customWidth="1"/>
    <col min="3" max="3" width="8.5703125" style="28" customWidth="1"/>
    <col min="4" max="4" width="13.42578125" style="23" customWidth="1"/>
    <col min="5" max="5" width="13.5703125" style="23" customWidth="1"/>
    <col min="6" max="9" width="15.7109375" style="23" customWidth="1"/>
    <col min="10" max="10" width="41.85546875" style="23" customWidth="1"/>
    <col min="11" max="16384" width="9.140625" style="23"/>
  </cols>
  <sheetData>
    <row r="1" spans="1:14" x14ac:dyDescent="0.25">
      <c r="A1" s="116" t="s">
        <v>51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4" ht="45" x14ac:dyDescent="0.25">
      <c r="A2" s="24" t="s">
        <v>41</v>
      </c>
      <c r="B2" s="24" t="s">
        <v>31</v>
      </c>
      <c r="C2" s="24" t="s">
        <v>32</v>
      </c>
      <c r="D2" s="46" t="s">
        <v>175</v>
      </c>
      <c r="E2" s="46" t="s">
        <v>183</v>
      </c>
      <c r="F2" s="46" t="s">
        <v>182</v>
      </c>
      <c r="G2" s="46" t="s">
        <v>163</v>
      </c>
      <c r="H2" s="46" t="s">
        <v>174</v>
      </c>
      <c r="I2" s="46" t="s">
        <v>181</v>
      </c>
      <c r="J2" s="24" t="s">
        <v>33</v>
      </c>
    </row>
    <row r="3" spans="1:14" ht="30" x14ac:dyDescent="0.25">
      <c r="A3" s="24">
        <v>19</v>
      </c>
      <c r="B3" s="25" t="s">
        <v>52</v>
      </c>
      <c r="C3" s="24" t="s">
        <v>146</v>
      </c>
      <c r="D3" s="26" t="s">
        <v>146</v>
      </c>
      <c r="E3" s="26" t="s">
        <v>146</v>
      </c>
      <c r="F3" s="26" t="s">
        <v>146</v>
      </c>
      <c r="G3" s="26" t="s">
        <v>146</v>
      </c>
      <c r="H3" s="26" t="s">
        <v>146</v>
      </c>
      <c r="I3" s="26" t="s">
        <v>146</v>
      </c>
      <c r="J3" s="32"/>
    </row>
    <row r="4" spans="1:14" ht="48" customHeight="1" x14ac:dyDescent="0.25">
      <c r="A4" s="27" t="s">
        <v>165</v>
      </c>
      <c r="B4" s="25" t="s">
        <v>53</v>
      </c>
      <c r="C4" s="36" t="s">
        <v>5</v>
      </c>
      <c r="D4" s="98">
        <v>100</v>
      </c>
      <c r="E4" s="98">
        <v>100</v>
      </c>
      <c r="F4" s="99">
        <v>25</v>
      </c>
      <c r="G4" s="99">
        <v>37.5</v>
      </c>
      <c r="H4" s="100">
        <v>37.5</v>
      </c>
      <c r="I4" s="100">
        <v>37.5</v>
      </c>
      <c r="J4" s="59" t="s">
        <v>156</v>
      </c>
      <c r="K4" s="64"/>
      <c r="L4" s="64"/>
      <c r="M4" s="64"/>
      <c r="N4" s="64"/>
    </row>
    <row r="5" spans="1:14" ht="48" customHeight="1" x14ac:dyDescent="0.25">
      <c r="A5" s="27" t="s">
        <v>166</v>
      </c>
      <c r="B5" s="25" t="s">
        <v>54</v>
      </c>
      <c r="C5" s="36" t="s">
        <v>5</v>
      </c>
      <c r="D5" s="98">
        <v>53.06</v>
      </c>
      <c r="E5" s="98">
        <v>53.06</v>
      </c>
      <c r="F5" s="99">
        <v>100</v>
      </c>
      <c r="G5" s="99">
        <v>100</v>
      </c>
      <c r="H5" s="99">
        <v>100</v>
      </c>
      <c r="I5" s="99">
        <v>100</v>
      </c>
      <c r="J5" s="40" t="s">
        <v>156</v>
      </c>
      <c r="K5" s="64"/>
      <c r="L5" s="64"/>
      <c r="M5" s="64"/>
      <c r="N5" s="64"/>
    </row>
    <row r="6" spans="1:14" ht="43.5" customHeight="1" x14ac:dyDescent="0.25">
      <c r="A6" s="27" t="s">
        <v>167</v>
      </c>
      <c r="B6" s="25" t="s">
        <v>55</v>
      </c>
      <c r="C6" s="36" t="s">
        <v>5</v>
      </c>
      <c r="D6" s="98">
        <v>56.25</v>
      </c>
      <c r="E6" s="98">
        <v>56.25</v>
      </c>
      <c r="F6" s="99">
        <v>100</v>
      </c>
      <c r="G6" s="99">
        <v>100</v>
      </c>
      <c r="H6" s="99">
        <v>100</v>
      </c>
      <c r="I6" s="99">
        <v>100</v>
      </c>
      <c r="J6" s="59" t="s">
        <v>156</v>
      </c>
      <c r="K6" s="64"/>
      <c r="L6" s="64"/>
      <c r="M6" s="64"/>
      <c r="N6" s="64"/>
    </row>
    <row r="7" spans="1:14" ht="65.25" customHeight="1" x14ac:dyDescent="0.25">
      <c r="A7" s="24">
        <v>20</v>
      </c>
      <c r="B7" s="25" t="s">
        <v>56</v>
      </c>
      <c r="C7" s="37" t="s">
        <v>5</v>
      </c>
      <c r="D7" s="101">
        <v>13.3</v>
      </c>
      <c r="E7" s="101">
        <v>13.3</v>
      </c>
      <c r="F7" s="102">
        <v>6.6</v>
      </c>
      <c r="G7" s="102">
        <v>6.6</v>
      </c>
      <c r="H7" s="102">
        <v>6.6</v>
      </c>
      <c r="I7" s="102">
        <v>6.6</v>
      </c>
      <c r="J7" s="59" t="s">
        <v>156</v>
      </c>
      <c r="K7" s="64"/>
      <c r="L7" s="64"/>
      <c r="M7" s="64"/>
      <c r="N7" s="64"/>
    </row>
    <row r="8" spans="1:14" ht="79.5" customHeight="1" x14ac:dyDescent="0.25">
      <c r="A8" s="24">
        <v>21</v>
      </c>
      <c r="B8" s="25" t="s">
        <v>57</v>
      </c>
      <c r="C8" s="37" t="s">
        <v>5</v>
      </c>
      <c r="D8" s="103">
        <v>1.3</v>
      </c>
      <c r="E8" s="103">
        <v>1.3</v>
      </c>
      <c r="F8" s="104">
        <v>1.3</v>
      </c>
      <c r="G8" s="104">
        <v>1.3</v>
      </c>
      <c r="H8" s="104">
        <v>1.3</v>
      </c>
      <c r="I8" s="104">
        <v>0</v>
      </c>
      <c r="J8" s="40" t="s">
        <v>178</v>
      </c>
      <c r="K8" s="64"/>
      <c r="L8" s="64"/>
      <c r="M8" s="64"/>
      <c r="N8" s="64"/>
    </row>
    <row r="11" spans="1:14" x14ac:dyDescent="0.25">
      <c r="J11" s="29"/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60" fitToHeight="0" orientation="landscape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1"/>
  <sheetViews>
    <sheetView zoomScaleSheetLayoutView="100" workbookViewId="0">
      <selection activeCell="D3" sqref="D3:I4"/>
    </sheetView>
  </sheetViews>
  <sheetFormatPr defaultRowHeight="15" x14ac:dyDescent="0.25"/>
  <cols>
    <col min="1" max="1" width="8.28515625" customWidth="1"/>
    <col min="2" max="2" width="50.7109375" customWidth="1"/>
    <col min="4" max="9" width="15.7109375" customWidth="1"/>
    <col min="10" max="10" width="20.7109375" customWidth="1"/>
  </cols>
  <sheetData>
    <row r="1" spans="1:12" x14ac:dyDescent="0.25">
      <c r="A1" s="117" t="s">
        <v>58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2" ht="45" x14ac:dyDescent="0.25">
      <c r="A2" s="5" t="s">
        <v>41</v>
      </c>
      <c r="B2" s="5" t="s">
        <v>31</v>
      </c>
      <c r="C2" s="5" t="s">
        <v>32</v>
      </c>
      <c r="D2" s="46" t="s">
        <v>175</v>
      </c>
      <c r="E2" s="46" t="s">
        <v>183</v>
      </c>
      <c r="F2" s="65" t="s">
        <v>182</v>
      </c>
      <c r="G2" s="65" t="s">
        <v>163</v>
      </c>
      <c r="H2" s="65" t="s">
        <v>174</v>
      </c>
      <c r="I2" s="65" t="s">
        <v>181</v>
      </c>
      <c r="J2" s="5" t="s">
        <v>33</v>
      </c>
    </row>
    <row r="3" spans="1:12" ht="37.5" customHeight="1" x14ac:dyDescent="0.25">
      <c r="A3" s="5">
        <v>22</v>
      </c>
      <c r="B3" s="6" t="s">
        <v>59</v>
      </c>
      <c r="C3" s="8" t="s">
        <v>5</v>
      </c>
      <c r="D3" s="52">
        <v>53.3</v>
      </c>
      <c r="E3" s="52">
        <v>56.2</v>
      </c>
      <c r="F3" s="52">
        <v>58.2</v>
      </c>
      <c r="G3" s="52">
        <v>60.5</v>
      </c>
      <c r="H3" s="52">
        <v>62.9</v>
      </c>
      <c r="I3" s="52">
        <v>62.9</v>
      </c>
      <c r="J3" s="118" t="s">
        <v>177</v>
      </c>
      <c r="L3" s="76"/>
    </row>
    <row r="4" spans="1:12" ht="51.75" customHeight="1" x14ac:dyDescent="0.25">
      <c r="A4" s="13" t="s">
        <v>171</v>
      </c>
      <c r="B4" s="6" t="s">
        <v>60</v>
      </c>
      <c r="C4" s="8" t="s">
        <v>5</v>
      </c>
      <c r="D4" s="52">
        <v>97.5</v>
      </c>
      <c r="E4" s="52">
        <v>97.5</v>
      </c>
      <c r="F4" s="52">
        <v>97.5</v>
      </c>
      <c r="G4" s="52">
        <v>97.5</v>
      </c>
      <c r="H4" s="52">
        <v>97.5</v>
      </c>
      <c r="I4" s="52">
        <v>97.5</v>
      </c>
      <c r="J4" s="119"/>
      <c r="L4" s="16"/>
    </row>
    <row r="10" spans="1:12" x14ac:dyDescent="0.25">
      <c r="D10" s="19"/>
    </row>
    <row r="11" spans="1:12" x14ac:dyDescent="0.25">
      <c r="J11" s="22"/>
    </row>
  </sheetData>
  <mergeCells count="2">
    <mergeCell ref="A1:J1"/>
    <mergeCell ref="J3:J4"/>
  </mergeCells>
  <pageMargins left="0.78740157480314965" right="0.78740157480314965" top="0.78740157480314965" bottom="0.39370078740157483" header="0.31496062992125984" footer="0.31496062992125984"/>
  <pageSetup paperSize="9" scale="70" fitToHeight="0" orientation="landscape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9"/>
  <sheetViews>
    <sheetView topLeftCell="A7" zoomScaleSheetLayoutView="100" workbookViewId="0">
      <selection activeCell="D17" sqref="D17:D27"/>
    </sheetView>
  </sheetViews>
  <sheetFormatPr defaultColWidth="9.140625" defaultRowHeight="15" x14ac:dyDescent="0.25"/>
  <cols>
    <col min="1" max="1" width="9.140625" style="3"/>
    <col min="2" max="2" width="50.7109375" style="2" customWidth="1"/>
    <col min="3" max="3" width="9.140625" style="3"/>
    <col min="4" max="8" width="15.7109375" style="2" customWidth="1"/>
    <col min="9" max="9" width="15.7109375" style="49" customWidth="1"/>
    <col min="10" max="10" width="25" style="2" customWidth="1"/>
    <col min="11" max="11" width="9.140625" style="2"/>
    <col min="12" max="12" width="8.140625" style="2" customWidth="1"/>
    <col min="13" max="16384" width="9.140625" style="2"/>
  </cols>
  <sheetData>
    <row r="1" spans="1:14" ht="19.5" customHeight="1" x14ac:dyDescent="0.25">
      <c r="A1" s="117" t="s">
        <v>61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4" ht="45" x14ac:dyDescent="0.25">
      <c r="A2" s="5" t="s">
        <v>41</v>
      </c>
      <c r="B2" s="5" t="s">
        <v>31</v>
      </c>
      <c r="C2" s="5" t="s">
        <v>32</v>
      </c>
      <c r="D2" s="46" t="s">
        <v>175</v>
      </c>
      <c r="E2" s="46" t="s">
        <v>183</v>
      </c>
      <c r="F2" s="46" t="s">
        <v>182</v>
      </c>
      <c r="G2" s="46" t="s">
        <v>163</v>
      </c>
      <c r="H2" s="46" t="s">
        <v>174</v>
      </c>
      <c r="I2" s="46" t="s">
        <v>181</v>
      </c>
      <c r="J2" s="5" t="s">
        <v>33</v>
      </c>
    </row>
    <row r="3" spans="1:14" ht="90" x14ac:dyDescent="0.25">
      <c r="A3" s="13">
        <v>24</v>
      </c>
      <c r="B3" s="6" t="s">
        <v>62</v>
      </c>
      <c r="C3" s="38" t="s">
        <v>158</v>
      </c>
      <c r="D3" s="52">
        <v>33.299999999999997</v>
      </c>
      <c r="E3" s="52">
        <v>39.1</v>
      </c>
      <c r="F3" s="52">
        <v>39.76</v>
      </c>
      <c r="G3" s="52">
        <v>39.9</v>
      </c>
      <c r="H3" s="52">
        <v>40</v>
      </c>
      <c r="I3" s="52">
        <v>40.200000000000003</v>
      </c>
      <c r="J3" s="34" t="s">
        <v>162</v>
      </c>
      <c r="K3" s="64"/>
      <c r="L3" s="64"/>
      <c r="M3" s="64"/>
      <c r="N3" s="64"/>
    </row>
    <row r="4" spans="1:14" ht="60" customHeight="1" x14ac:dyDescent="0.25">
      <c r="A4" s="13" t="s">
        <v>63</v>
      </c>
      <c r="B4" s="6" t="s">
        <v>64</v>
      </c>
      <c r="C4" s="38" t="s">
        <v>158</v>
      </c>
      <c r="D4" s="56">
        <v>0.99</v>
      </c>
      <c r="E4" s="56">
        <v>0.99</v>
      </c>
      <c r="F4" s="56">
        <v>0.68</v>
      </c>
      <c r="G4" s="57">
        <v>0.7</v>
      </c>
      <c r="H4" s="57">
        <v>0.7</v>
      </c>
      <c r="I4" s="57">
        <v>0.7</v>
      </c>
      <c r="J4" s="34" t="s">
        <v>162</v>
      </c>
      <c r="K4" s="70"/>
      <c r="L4" s="70"/>
      <c r="M4" s="70"/>
      <c r="N4" s="70"/>
    </row>
    <row r="5" spans="1:14" ht="90" customHeight="1" x14ac:dyDescent="0.25">
      <c r="A5" s="13" t="s">
        <v>168</v>
      </c>
      <c r="B5" s="6" t="s">
        <v>65</v>
      </c>
      <c r="C5" s="38" t="s">
        <v>66</v>
      </c>
      <c r="D5" s="56">
        <v>0.14000000000000001</v>
      </c>
      <c r="E5" s="50">
        <v>1.1399999999999999</v>
      </c>
      <c r="F5" s="86">
        <f>13.3172/'Раздел 8'!F10*10</f>
        <v>0.27250813399087354</v>
      </c>
      <c r="G5" s="50">
        <v>0.32</v>
      </c>
      <c r="H5" s="50">
        <v>0.33</v>
      </c>
      <c r="I5" s="50">
        <v>0.34</v>
      </c>
      <c r="J5" s="34" t="s">
        <v>140</v>
      </c>
      <c r="K5" s="64"/>
      <c r="L5" s="70"/>
      <c r="M5" s="70"/>
      <c r="N5" s="70"/>
    </row>
    <row r="6" spans="1:14" ht="91.5" customHeight="1" x14ac:dyDescent="0.25">
      <c r="A6" s="13" t="s">
        <v>169</v>
      </c>
      <c r="B6" s="6" t="s">
        <v>67</v>
      </c>
      <c r="C6" s="38" t="s">
        <v>66</v>
      </c>
      <c r="D6" s="56">
        <v>0.05</v>
      </c>
      <c r="E6" s="50">
        <v>0.28000000000000003</v>
      </c>
      <c r="F6" s="86">
        <f>9.9391/'Раздел 8'!F10*10</f>
        <v>0.2033825124311936</v>
      </c>
      <c r="G6" s="50">
        <v>0.28000000000000003</v>
      </c>
      <c r="H6" s="50">
        <v>0.28000000000000003</v>
      </c>
      <c r="I6" s="50">
        <v>0.28000000000000003</v>
      </c>
      <c r="J6" s="34" t="s">
        <v>140</v>
      </c>
      <c r="K6" s="64"/>
      <c r="L6" s="64"/>
      <c r="M6" s="70"/>
      <c r="N6" s="70"/>
    </row>
    <row r="7" spans="1:14" ht="90" x14ac:dyDescent="0.25">
      <c r="A7" s="13" t="s">
        <v>170</v>
      </c>
      <c r="B7" s="6" t="s">
        <v>68</v>
      </c>
      <c r="C7" s="14" t="s">
        <v>142</v>
      </c>
      <c r="D7" s="14" t="s">
        <v>142</v>
      </c>
      <c r="E7" s="14" t="s">
        <v>142</v>
      </c>
      <c r="F7" s="14" t="s">
        <v>142</v>
      </c>
      <c r="G7" s="14" t="s">
        <v>142</v>
      </c>
      <c r="H7" s="14" t="s">
        <v>142</v>
      </c>
      <c r="I7" s="14" t="s">
        <v>142</v>
      </c>
      <c r="J7" s="14" t="s">
        <v>142</v>
      </c>
    </row>
    <row r="8" spans="1:14" ht="60" x14ac:dyDescent="0.25">
      <c r="A8" s="13" t="s">
        <v>69</v>
      </c>
      <c r="B8" s="6" t="s">
        <v>70</v>
      </c>
      <c r="C8" s="8" t="s">
        <v>158</v>
      </c>
      <c r="D8" s="105">
        <v>140928</v>
      </c>
      <c r="E8" s="57">
        <v>120928</v>
      </c>
      <c r="F8" s="57">
        <v>201056</v>
      </c>
      <c r="G8" s="57">
        <v>201056</v>
      </c>
      <c r="H8" s="57">
        <v>176204</v>
      </c>
      <c r="I8" s="57">
        <v>180929</v>
      </c>
      <c r="J8" s="34" t="s">
        <v>141</v>
      </c>
    </row>
    <row r="9" spans="1:14" ht="60" x14ac:dyDescent="0.25">
      <c r="A9" s="13" t="s">
        <v>71</v>
      </c>
      <c r="B9" s="6" t="s">
        <v>72</v>
      </c>
      <c r="C9" s="8" t="s">
        <v>158</v>
      </c>
      <c r="D9" s="57">
        <v>273092</v>
      </c>
      <c r="E9" s="57">
        <v>154796</v>
      </c>
      <c r="F9" s="57">
        <v>155725</v>
      </c>
      <c r="G9" s="57">
        <v>145026</v>
      </c>
      <c r="H9" s="57">
        <v>129648</v>
      </c>
      <c r="I9" s="57">
        <v>191812</v>
      </c>
      <c r="J9" s="34" t="s">
        <v>141</v>
      </c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69" fitToHeight="0" orientation="landscape" r:id="rId1"/>
  <headerFooter differentFirst="1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6"/>
  <sheetViews>
    <sheetView zoomScaleSheetLayoutView="115" workbookViewId="0">
      <selection activeCell="D6" sqref="D6"/>
    </sheetView>
  </sheetViews>
  <sheetFormatPr defaultRowHeight="15" x14ac:dyDescent="0.25"/>
  <cols>
    <col min="1" max="1" width="9.140625" style="1"/>
    <col min="2" max="2" width="50.7109375" customWidth="1"/>
    <col min="3" max="3" width="9.140625" style="1"/>
    <col min="4" max="9" width="15.7109375" customWidth="1"/>
    <col min="10" max="10" width="24.140625" customWidth="1"/>
  </cols>
  <sheetData>
    <row r="1" spans="1:14" x14ac:dyDescent="0.25">
      <c r="A1" s="115" t="s">
        <v>73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4" ht="45" x14ac:dyDescent="0.25">
      <c r="A2" s="9" t="s">
        <v>41</v>
      </c>
      <c r="B2" s="9" t="s">
        <v>31</v>
      </c>
      <c r="C2" s="9" t="s">
        <v>32</v>
      </c>
      <c r="D2" s="46" t="s">
        <v>175</v>
      </c>
      <c r="E2" s="46" t="s">
        <v>183</v>
      </c>
      <c r="F2" s="46" t="s">
        <v>182</v>
      </c>
      <c r="G2" s="46" t="s">
        <v>163</v>
      </c>
      <c r="H2" s="46" t="s">
        <v>174</v>
      </c>
      <c r="I2" s="46" t="s">
        <v>181</v>
      </c>
      <c r="J2" s="9" t="s">
        <v>33</v>
      </c>
    </row>
    <row r="3" spans="1:14" ht="90.75" customHeight="1" x14ac:dyDescent="0.25">
      <c r="A3" s="39" t="s">
        <v>74</v>
      </c>
      <c r="B3" s="10" t="s">
        <v>75</v>
      </c>
      <c r="C3" s="30" t="s">
        <v>5</v>
      </c>
      <c r="D3" s="55">
        <v>96.2</v>
      </c>
      <c r="E3" s="55">
        <v>95.6</v>
      </c>
      <c r="F3" s="55">
        <v>92.3</v>
      </c>
      <c r="G3" s="55">
        <v>98.6</v>
      </c>
      <c r="H3" s="55">
        <v>98.6</v>
      </c>
      <c r="I3" s="55">
        <v>98.6</v>
      </c>
      <c r="J3" s="33" t="s">
        <v>145</v>
      </c>
      <c r="K3" s="72"/>
      <c r="L3" s="72"/>
      <c r="M3" s="72"/>
      <c r="N3" s="72"/>
    </row>
    <row r="4" spans="1:14" ht="210" x14ac:dyDescent="0.25">
      <c r="A4" s="39" t="s">
        <v>76</v>
      </c>
      <c r="B4" s="10" t="s">
        <v>77</v>
      </c>
      <c r="C4" s="30" t="s">
        <v>5</v>
      </c>
      <c r="D4" s="55">
        <v>90.9</v>
      </c>
      <c r="E4" s="55">
        <v>90.3</v>
      </c>
      <c r="F4" s="55">
        <v>89.3</v>
      </c>
      <c r="G4" s="55">
        <v>89.3</v>
      </c>
      <c r="H4" s="55">
        <v>88.9</v>
      </c>
      <c r="I4" s="55">
        <v>88.9</v>
      </c>
      <c r="J4" s="33" t="s">
        <v>145</v>
      </c>
      <c r="K4" s="72"/>
      <c r="L4" s="72"/>
      <c r="M4" s="72"/>
      <c r="N4" s="72"/>
    </row>
    <row r="5" spans="1:14" ht="60.75" customHeight="1" x14ac:dyDescent="0.25">
      <c r="A5" s="39" t="s">
        <v>78</v>
      </c>
      <c r="B5" s="10" t="s">
        <v>79</v>
      </c>
      <c r="C5" s="30" t="s">
        <v>5</v>
      </c>
      <c r="D5" s="55">
        <v>99.2</v>
      </c>
      <c r="E5" s="55">
        <v>99.3</v>
      </c>
      <c r="F5" s="55">
        <v>99.4</v>
      </c>
      <c r="G5" s="55">
        <v>99.5</v>
      </c>
      <c r="H5" s="55">
        <v>99.6</v>
      </c>
      <c r="I5" s="55">
        <v>99.7</v>
      </c>
      <c r="J5" s="33" t="s">
        <v>137</v>
      </c>
      <c r="K5" s="72"/>
      <c r="L5" s="72"/>
      <c r="M5" s="72"/>
      <c r="N5" s="72"/>
    </row>
    <row r="6" spans="1:14" ht="70.5" customHeight="1" x14ac:dyDescent="0.25">
      <c r="A6" s="39" t="s">
        <v>80</v>
      </c>
      <c r="B6" s="10" t="s">
        <v>81</v>
      </c>
      <c r="C6" s="30" t="s">
        <v>5</v>
      </c>
      <c r="D6" s="55">
        <v>0.14000000000000001</v>
      </c>
      <c r="E6" s="55">
        <v>0.09</v>
      </c>
      <c r="F6" s="55">
        <v>0.08</v>
      </c>
      <c r="G6" s="55">
        <v>0.2</v>
      </c>
      <c r="H6" s="55">
        <v>0.25</v>
      </c>
      <c r="I6" s="55">
        <v>0.3</v>
      </c>
      <c r="J6" s="33" t="s">
        <v>151</v>
      </c>
      <c r="K6" s="72"/>
      <c r="L6" s="72"/>
      <c r="M6" s="72"/>
      <c r="N6" s="72"/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69" fitToHeight="0" orientation="landscape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"/>
  <sheetViews>
    <sheetView zoomScale="90" zoomScaleNormal="90" zoomScaleSheetLayoutView="85" workbookViewId="0">
      <selection activeCell="D7" sqref="D7:I7"/>
    </sheetView>
  </sheetViews>
  <sheetFormatPr defaultColWidth="9.140625" defaultRowHeight="15" x14ac:dyDescent="0.25"/>
  <cols>
    <col min="1" max="1" width="7.28515625" style="7" customWidth="1"/>
    <col min="2" max="2" width="50.7109375" style="2" customWidth="1"/>
    <col min="3" max="3" width="9.140625" style="3"/>
    <col min="4" max="7" width="15.7109375" style="2" customWidth="1"/>
    <col min="8" max="9" width="15.7109375" customWidth="1"/>
    <col min="10" max="10" width="31.5703125" style="2" customWidth="1"/>
    <col min="11" max="11" width="9.140625" style="2"/>
    <col min="12" max="12" width="11.42578125" style="2" bestFit="1" customWidth="1"/>
    <col min="13" max="16384" width="9.140625" style="2"/>
  </cols>
  <sheetData>
    <row r="1" spans="1:15" x14ac:dyDescent="0.25">
      <c r="A1" s="117" t="s">
        <v>82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45" x14ac:dyDescent="0.25">
      <c r="A2" s="5" t="s">
        <v>41</v>
      </c>
      <c r="B2" s="5" t="s">
        <v>31</v>
      </c>
      <c r="C2" s="5" t="s">
        <v>32</v>
      </c>
      <c r="D2" s="5" t="s">
        <v>175</v>
      </c>
      <c r="E2" s="5" t="s">
        <v>183</v>
      </c>
      <c r="F2" s="5" t="s">
        <v>182</v>
      </c>
      <c r="G2" s="5" t="s">
        <v>163</v>
      </c>
      <c r="H2" s="5" t="s">
        <v>174</v>
      </c>
      <c r="I2" s="5" t="s">
        <v>181</v>
      </c>
      <c r="J2" s="5" t="s">
        <v>33</v>
      </c>
    </row>
    <row r="3" spans="1:15" ht="78.75" customHeight="1" x14ac:dyDescent="0.25">
      <c r="A3" s="5" t="s">
        <v>83</v>
      </c>
      <c r="B3" s="6" t="s">
        <v>84</v>
      </c>
      <c r="C3" s="8" t="s">
        <v>5</v>
      </c>
      <c r="D3" s="106">
        <v>63.7</v>
      </c>
      <c r="E3" s="106">
        <v>72.8</v>
      </c>
      <c r="F3" s="106">
        <v>80.900000000000006</v>
      </c>
      <c r="G3" s="106">
        <v>75.900000000000006</v>
      </c>
      <c r="H3" s="106">
        <v>76.900000000000006</v>
      </c>
      <c r="I3" s="106">
        <v>75.5</v>
      </c>
      <c r="J3" s="35" t="s">
        <v>139</v>
      </c>
      <c r="K3" s="69"/>
      <c r="L3" s="69"/>
      <c r="M3" s="69"/>
      <c r="N3" s="69"/>
    </row>
    <row r="4" spans="1:15" ht="72" customHeight="1" x14ac:dyDescent="0.25">
      <c r="A4" s="5" t="s">
        <v>85</v>
      </c>
      <c r="B4" s="6" t="s">
        <v>86</v>
      </c>
      <c r="C4" s="8" t="s">
        <v>5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35" t="s">
        <v>137</v>
      </c>
      <c r="K4" s="69"/>
      <c r="L4" s="69"/>
      <c r="M4" s="69"/>
      <c r="N4" s="69"/>
    </row>
    <row r="5" spans="1:15" ht="60" customHeight="1" x14ac:dyDescent="0.25">
      <c r="A5" s="5" t="s">
        <v>87</v>
      </c>
      <c r="B5" s="6" t="s">
        <v>88</v>
      </c>
      <c r="C5" s="8" t="s">
        <v>49</v>
      </c>
      <c r="D5" s="57">
        <v>287471.52</v>
      </c>
      <c r="E5" s="57">
        <f>163101.397+16346.4</f>
        <v>179447.79699999999</v>
      </c>
      <c r="F5" s="57">
        <f>163101.397+15136.3</f>
        <v>178237.69699999999</v>
      </c>
      <c r="G5" s="52">
        <v>0</v>
      </c>
      <c r="H5" s="52">
        <v>0</v>
      </c>
      <c r="I5" s="52">
        <v>0</v>
      </c>
      <c r="J5" s="35" t="s">
        <v>137</v>
      </c>
      <c r="K5" s="69"/>
      <c r="L5" s="69"/>
      <c r="M5" s="69"/>
      <c r="N5" s="69"/>
    </row>
    <row r="6" spans="1:15" ht="75" x14ac:dyDescent="0.25">
      <c r="A6" s="5" t="s">
        <v>89</v>
      </c>
      <c r="B6" s="6" t="s">
        <v>90</v>
      </c>
      <c r="C6" s="8" t="s">
        <v>5</v>
      </c>
      <c r="D6" s="106">
        <v>0</v>
      </c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47" t="s">
        <v>139</v>
      </c>
      <c r="K6" s="69"/>
      <c r="L6" s="69"/>
      <c r="M6" s="69"/>
      <c r="N6" s="69"/>
      <c r="O6" s="69"/>
    </row>
    <row r="7" spans="1:15" ht="60" x14ac:dyDescent="0.25">
      <c r="A7" s="5" t="s">
        <v>91</v>
      </c>
      <c r="B7" s="6" t="s">
        <v>92</v>
      </c>
      <c r="C7" s="8" t="s">
        <v>8</v>
      </c>
      <c r="D7" s="87">
        <v>2421</v>
      </c>
      <c r="E7" s="87">
        <v>2760</v>
      </c>
      <c r="F7" s="87">
        <v>3347.05</v>
      </c>
      <c r="G7" s="87">
        <v>3666.03</v>
      </c>
      <c r="H7" s="87">
        <v>3664.44</v>
      </c>
      <c r="I7" s="87">
        <v>3662.71</v>
      </c>
      <c r="J7" s="47" t="s">
        <v>139</v>
      </c>
      <c r="K7" s="69"/>
      <c r="L7" s="69"/>
      <c r="M7" s="69"/>
      <c r="N7" s="69"/>
    </row>
    <row r="8" spans="1:15" ht="60" x14ac:dyDescent="0.25">
      <c r="A8" s="5" t="s">
        <v>93</v>
      </c>
      <c r="B8" s="6" t="s">
        <v>94</v>
      </c>
      <c r="C8" s="8" t="s">
        <v>157</v>
      </c>
      <c r="D8" s="52" t="s">
        <v>138</v>
      </c>
      <c r="E8" s="52" t="s">
        <v>138</v>
      </c>
      <c r="F8" s="52" t="s">
        <v>138</v>
      </c>
      <c r="G8" s="52" t="s">
        <v>138</v>
      </c>
      <c r="H8" s="52" t="s">
        <v>138</v>
      </c>
      <c r="I8" s="52" t="s">
        <v>138</v>
      </c>
      <c r="J8" s="35" t="s">
        <v>137</v>
      </c>
    </row>
    <row r="9" spans="1:15" ht="60" x14ac:dyDescent="0.25">
      <c r="A9" s="5" t="s">
        <v>95</v>
      </c>
      <c r="B9" s="6" t="s">
        <v>96</v>
      </c>
      <c r="C9" s="8" t="s">
        <v>5</v>
      </c>
      <c r="D9" s="52">
        <v>75.099999999999994</v>
      </c>
      <c r="E9" s="52">
        <v>78.5</v>
      </c>
      <c r="F9" s="52">
        <v>83.2</v>
      </c>
      <c r="G9" s="52">
        <v>87.4</v>
      </c>
      <c r="H9" s="107">
        <v>90.1</v>
      </c>
      <c r="I9" s="107">
        <v>91.5</v>
      </c>
      <c r="J9" s="35" t="s">
        <v>137</v>
      </c>
      <c r="K9" s="69"/>
      <c r="L9" s="69"/>
      <c r="M9" s="69"/>
      <c r="N9" s="69"/>
      <c r="O9" s="16"/>
    </row>
    <row r="10" spans="1:15" ht="57.75" customHeight="1" x14ac:dyDescent="0.25">
      <c r="A10" s="5" t="s">
        <v>97</v>
      </c>
      <c r="B10" s="6" t="s">
        <v>98</v>
      </c>
      <c r="C10" s="8" t="s">
        <v>99</v>
      </c>
      <c r="D10" s="52">
        <v>489.66</v>
      </c>
      <c r="E10" s="52">
        <v>489.14</v>
      </c>
      <c r="F10" s="106">
        <v>488.69</v>
      </c>
      <c r="G10" s="106">
        <v>487.3</v>
      </c>
      <c r="H10" s="106">
        <v>487.4</v>
      </c>
      <c r="I10" s="106">
        <v>488.3</v>
      </c>
      <c r="J10" s="35" t="s">
        <v>137</v>
      </c>
      <c r="K10" s="69"/>
      <c r="L10" s="69"/>
      <c r="M10" s="69"/>
      <c r="N10" s="69"/>
    </row>
  </sheetData>
  <mergeCells count="1">
    <mergeCell ref="A1:J1"/>
  </mergeCells>
  <pageMargins left="0.78740157480314965" right="0.78740157480314965" top="0.78740157480314965" bottom="0.39370078740157483" header="0.31496062992125984" footer="0.31496062992125984"/>
  <pageSetup paperSize="9" scale="66" fitToHeight="0" orientation="landscape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4"/>
  <sheetViews>
    <sheetView topLeftCell="A10" zoomScaleSheetLayoutView="100" workbookViewId="0">
      <selection activeCell="F19" sqref="F19"/>
    </sheetView>
  </sheetViews>
  <sheetFormatPr defaultRowHeight="15" x14ac:dyDescent="0.25"/>
  <cols>
    <col min="1" max="1" width="7.42578125" style="1" customWidth="1"/>
    <col min="2" max="2" width="50.7109375" customWidth="1"/>
    <col min="3" max="3" width="8.28515625" style="1" customWidth="1"/>
    <col min="4" max="4" width="15.7109375" style="1" customWidth="1"/>
    <col min="5" max="5" width="12.42578125" style="1" customWidth="1"/>
    <col min="6" max="6" width="12.140625" style="1" customWidth="1"/>
    <col min="7" max="7" width="11.140625" style="1" customWidth="1"/>
    <col min="8" max="9" width="12.85546875" style="1" customWidth="1"/>
    <col min="10" max="10" width="41.85546875" customWidth="1"/>
  </cols>
  <sheetData>
    <row r="1" spans="1:14" x14ac:dyDescent="0.25">
      <c r="A1" s="117" t="s">
        <v>100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4" ht="45" x14ac:dyDescent="0.25">
      <c r="A2" s="5" t="s">
        <v>41</v>
      </c>
      <c r="B2" s="5" t="s">
        <v>31</v>
      </c>
      <c r="C2" s="60" t="s">
        <v>32</v>
      </c>
      <c r="D2" s="5" t="s">
        <v>175</v>
      </c>
      <c r="E2" s="5" t="s">
        <v>183</v>
      </c>
      <c r="F2" s="5" t="s">
        <v>182</v>
      </c>
      <c r="G2" s="5" t="s">
        <v>163</v>
      </c>
      <c r="H2" s="5" t="s">
        <v>174</v>
      </c>
      <c r="I2" s="5" t="s">
        <v>181</v>
      </c>
      <c r="J2" s="41" t="s">
        <v>33</v>
      </c>
    </row>
    <row r="3" spans="1:14" ht="30" x14ac:dyDescent="0.25">
      <c r="A3" s="5" t="s">
        <v>101</v>
      </c>
      <c r="B3" s="6" t="s">
        <v>102</v>
      </c>
      <c r="C3" s="61" t="s">
        <v>142</v>
      </c>
      <c r="D3" s="51" t="s">
        <v>142</v>
      </c>
      <c r="E3" s="51" t="s">
        <v>142</v>
      </c>
      <c r="F3" s="51" t="s">
        <v>142</v>
      </c>
      <c r="G3" s="51" t="s">
        <v>142</v>
      </c>
      <c r="H3" s="51" t="s">
        <v>142</v>
      </c>
      <c r="I3" s="51" t="s">
        <v>142</v>
      </c>
      <c r="J3" s="123" t="s">
        <v>159</v>
      </c>
    </row>
    <row r="4" spans="1:14" x14ac:dyDescent="0.25">
      <c r="A4" s="5" t="s">
        <v>103</v>
      </c>
      <c r="B4" s="6" t="s">
        <v>104</v>
      </c>
      <c r="C4" s="62" t="s">
        <v>105</v>
      </c>
      <c r="D4" s="92">
        <v>775</v>
      </c>
      <c r="E4" s="92">
        <v>770</v>
      </c>
      <c r="F4" s="92">
        <v>786</v>
      </c>
      <c r="G4" s="92">
        <v>786</v>
      </c>
      <c r="H4" s="92">
        <v>786</v>
      </c>
      <c r="I4" s="92">
        <v>786</v>
      </c>
      <c r="J4" s="124"/>
      <c r="K4" s="77"/>
      <c r="L4" s="71"/>
      <c r="M4" s="71"/>
      <c r="N4" s="71"/>
    </row>
    <row r="5" spans="1:14" x14ac:dyDescent="0.25">
      <c r="A5" s="5" t="s">
        <v>106</v>
      </c>
      <c r="B5" s="6" t="s">
        <v>107</v>
      </c>
      <c r="C5" s="62" t="s">
        <v>108</v>
      </c>
      <c r="D5" s="93">
        <v>0.12</v>
      </c>
      <c r="E5" s="93">
        <v>0.12</v>
      </c>
      <c r="F5" s="93">
        <v>0.12</v>
      </c>
      <c r="G5" s="93">
        <v>0.12</v>
      </c>
      <c r="H5" s="93">
        <v>0.12</v>
      </c>
      <c r="I5" s="93">
        <v>0.12</v>
      </c>
      <c r="J5" s="124"/>
      <c r="K5" s="71"/>
      <c r="L5" s="71"/>
      <c r="M5" s="71"/>
      <c r="N5" s="71"/>
    </row>
    <row r="6" spans="1:14" x14ac:dyDescent="0.25">
      <c r="A6" s="5" t="s">
        <v>109</v>
      </c>
      <c r="B6" s="6" t="s">
        <v>110</v>
      </c>
      <c r="C6" s="62" t="s">
        <v>111</v>
      </c>
      <c r="D6" s="93">
        <v>16.399999999999999</v>
      </c>
      <c r="E6" s="93">
        <v>16.39</v>
      </c>
      <c r="F6" s="93">
        <v>16.399999999999999</v>
      </c>
      <c r="G6" s="93">
        <v>16.399999999999999</v>
      </c>
      <c r="H6" s="93">
        <v>16.399999999999999</v>
      </c>
      <c r="I6" s="93">
        <v>16.399999999999999</v>
      </c>
      <c r="J6" s="124"/>
      <c r="K6" s="78"/>
      <c r="L6" s="71"/>
      <c r="M6" s="71"/>
      <c r="N6" s="71"/>
    </row>
    <row r="7" spans="1:14" x14ac:dyDescent="0.25">
      <c r="A7" s="5" t="s">
        <v>112</v>
      </c>
      <c r="B7" s="6" t="s">
        <v>113</v>
      </c>
      <c r="C7" s="62" t="s">
        <v>111</v>
      </c>
      <c r="D7" s="93">
        <v>54.3</v>
      </c>
      <c r="E7" s="93">
        <v>54</v>
      </c>
      <c r="F7" s="93">
        <v>51.6</v>
      </c>
      <c r="G7" s="93">
        <v>51.6</v>
      </c>
      <c r="H7" s="93">
        <v>51.6</v>
      </c>
      <c r="I7" s="93">
        <v>51.6</v>
      </c>
      <c r="J7" s="124"/>
      <c r="K7" s="77"/>
      <c r="L7" s="71"/>
      <c r="M7" s="71"/>
      <c r="N7" s="71"/>
    </row>
    <row r="8" spans="1:14" x14ac:dyDescent="0.25">
      <c r="A8" s="5" t="s">
        <v>114</v>
      </c>
      <c r="B8" s="6" t="s">
        <v>115</v>
      </c>
      <c r="C8" s="62" t="s">
        <v>111</v>
      </c>
      <c r="D8" s="93">
        <v>368.4</v>
      </c>
      <c r="E8" s="93">
        <v>367.8</v>
      </c>
      <c r="F8" s="93">
        <v>369.4</v>
      </c>
      <c r="G8" s="93">
        <v>369.4</v>
      </c>
      <c r="H8" s="93">
        <v>369.4</v>
      </c>
      <c r="I8" s="93">
        <v>369.4</v>
      </c>
      <c r="J8" s="125"/>
      <c r="K8" s="77"/>
      <c r="L8" s="71"/>
      <c r="M8" s="71"/>
      <c r="N8" s="71"/>
    </row>
    <row r="9" spans="1:14" ht="45" x14ac:dyDescent="0.25">
      <c r="A9" s="5" t="s">
        <v>116</v>
      </c>
      <c r="B9" s="6" t="s">
        <v>117</v>
      </c>
      <c r="C9" s="61" t="s">
        <v>142</v>
      </c>
      <c r="D9" s="51" t="s">
        <v>142</v>
      </c>
      <c r="E9" s="51" t="s">
        <v>142</v>
      </c>
      <c r="F9" s="51" t="s">
        <v>142</v>
      </c>
      <c r="G9" s="51" t="s">
        <v>142</v>
      </c>
      <c r="H9" s="51" t="s">
        <v>142</v>
      </c>
      <c r="I9" s="51" t="s">
        <v>142</v>
      </c>
      <c r="J9" s="123" t="s">
        <v>180</v>
      </c>
      <c r="K9" s="71"/>
      <c r="L9" s="71"/>
      <c r="M9" s="71"/>
      <c r="N9" s="71"/>
    </row>
    <row r="10" spans="1:14" ht="18" customHeight="1" x14ac:dyDescent="0.25">
      <c r="A10" s="5" t="s">
        <v>118</v>
      </c>
      <c r="B10" s="6" t="s">
        <v>119</v>
      </c>
      <c r="C10" s="62" t="s">
        <v>105</v>
      </c>
      <c r="D10" s="53">
        <v>26.04</v>
      </c>
      <c r="E10" s="53">
        <v>33.200000000000003</v>
      </c>
      <c r="F10" s="53">
        <v>47.44</v>
      </c>
      <c r="G10" s="53">
        <v>47.44</v>
      </c>
      <c r="H10" s="53">
        <v>47.44</v>
      </c>
      <c r="I10" s="53">
        <v>47.44</v>
      </c>
      <c r="J10" s="124"/>
      <c r="K10" s="77"/>
      <c r="L10" s="71"/>
      <c r="M10" s="71"/>
      <c r="N10" s="71"/>
    </row>
    <row r="11" spans="1:14" x14ac:dyDescent="0.25">
      <c r="A11" s="5" t="s">
        <v>120</v>
      </c>
      <c r="B11" s="6" t="s">
        <v>107</v>
      </c>
      <c r="C11" s="62" t="s">
        <v>108</v>
      </c>
      <c r="D11" s="53">
        <v>0.14000000000000001</v>
      </c>
      <c r="E11" s="53">
        <v>0.14599999999999999</v>
      </c>
      <c r="F11" s="53">
        <v>0.14000000000000001</v>
      </c>
      <c r="G11" s="53">
        <v>0.14000000000000001</v>
      </c>
      <c r="H11" s="53">
        <v>0.14000000000000001</v>
      </c>
      <c r="I11" s="53">
        <v>0.14000000000000001</v>
      </c>
      <c r="J11" s="126"/>
      <c r="K11" s="77"/>
      <c r="L11" s="71"/>
      <c r="M11" s="71"/>
      <c r="N11" s="71"/>
    </row>
    <row r="12" spans="1:14" x14ac:dyDescent="0.25">
      <c r="A12" s="5" t="s">
        <v>121</v>
      </c>
      <c r="B12" s="6" t="s">
        <v>122</v>
      </c>
      <c r="C12" s="62" t="s">
        <v>111</v>
      </c>
      <c r="D12" s="52" t="s">
        <v>142</v>
      </c>
      <c r="E12" s="52" t="s">
        <v>142</v>
      </c>
      <c r="F12" s="52" t="s">
        <v>142</v>
      </c>
      <c r="G12" s="52" t="s">
        <v>142</v>
      </c>
      <c r="H12" s="52" t="s">
        <v>142</v>
      </c>
      <c r="I12" s="52" t="s">
        <v>142</v>
      </c>
      <c r="J12" s="124"/>
      <c r="K12" s="71"/>
      <c r="L12" s="71"/>
      <c r="M12" s="71"/>
      <c r="N12" s="71"/>
    </row>
    <row r="13" spans="1:14" x14ac:dyDescent="0.25">
      <c r="A13" s="5" t="s">
        <v>123</v>
      </c>
      <c r="B13" s="6" t="s">
        <v>124</v>
      </c>
      <c r="C13" s="62" t="s">
        <v>111</v>
      </c>
      <c r="D13" s="53">
        <v>1.4</v>
      </c>
      <c r="E13" s="53">
        <v>1.3</v>
      </c>
      <c r="F13" s="53">
        <v>1.3</v>
      </c>
      <c r="G13" s="53">
        <v>1.3</v>
      </c>
      <c r="H13" s="53">
        <v>1.3</v>
      </c>
      <c r="I13" s="53">
        <v>1.3</v>
      </c>
      <c r="J13" s="124"/>
      <c r="K13" s="71"/>
      <c r="L13" s="71"/>
      <c r="M13" s="71"/>
      <c r="N13" s="71"/>
    </row>
    <row r="14" spans="1:14" x14ac:dyDescent="0.25">
      <c r="A14" s="5" t="s">
        <v>125</v>
      </c>
      <c r="B14" s="6" t="s">
        <v>126</v>
      </c>
      <c r="C14" s="62" t="s">
        <v>111</v>
      </c>
      <c r="D14" s="53">
        <v>0.94</v>
      </c>
      <c r="E14" s="53">
        <v>1</v>
      </c>
      <c r="F14" s="53">
        <v>1.7</v>
      </c>
      <c r="G14" s="53">
        <v>1.7</v>
      </c>
      <c r="H14" s="53">
        <v>1.7</v>
      </c>
      <c r="I14" s="53">
        <v>1.7</v>
      </c>
      <c r="J14" s="125"/>
      <c r="K14" s="71"/>
      <c r="L14" s="71"/>
      <c r="M14" s="71"/>
      <c r="N14" s="71"/>
    </row>
    <row r="15" spans="1:14" ht="180.75" customHeight="1" x14ac:dyDescent="0.25">
      <c r="A15" s="11" t="s">
        <v>127</v>
      </c>
      <c r="B15" s="12" t="s">
        <v>128</v>
      </c>
      <c r="C15" s="61" t="s">
        <v>142</v>
      </c>
      <c r="D15" s="51" t="s">
        <v>142</v>
      </c>
      <c r="E15" s="51" t="s">
        <v>142</v>
      </c>
      <c r="F15" s="51" t="s">
        <v>142</v>
      </c>
      <c r="G15" s="51" t="s">
        <v>142</v>
      </c>
      <c r="H15" s="51" t="s">
        <v>142</v>
      </c>
      <c r="I15" s="51"/>
      <c r="J15" s="42"/>
    </row>
    <row r="16" spans="1:14" ht="44.25" customHeight="1" x14ac:dyDescent="0.25">
      <c r="A16" s="9" t="s">
        <v>129</v>
      </c>
      <c r="B16" s="6" t="s">
        <v>130</v>
      </c>
      <c r="C16" s="63" t="s">
        <v>131</v>
      </c>
      <c r="D16" s="20">
        <v>94.94</v>
      </c>
      <c r="E16" s="34" t="s">
        <v>149</v>
      </c>
      <c r="F16" s="52">
        <v>94.42</v>
      </c>
      <c r="G16" s="56" t="s">
        <v>149</v>
      </c>
      <c r="H16" s="52">
        <v>95.5</v>
      </c>
      <c r="I16" s="52">
        <v>95.5</v>
      </c>
      <c r="J16" s="43" t="s">
        <v>160</v>
      </c>
      <c r="K16" s="79"/>
    </row>
    <row r="17" spans="1:10" ht="30" x14ac:dyDescent="0.25">
      <c r="A17" s="9" t="s">
        <v>132</v>
      </c>
      <c r="B17" s="6" t="s">
        <v>133</v>
      </c>
      <c r="C17" s="63" t="s">
        <v>131</v>
      </c>
      <c r="D17" s="20">
        <v>92</v>
      </c>
      <c r="E17" s="20">
        <v>92.3</v>
      </c>
      <c r="F17" s="55">
        <v>91.9</v>
      </c>
      <c r="G17" s="88">
        <v>92.01</v>
      </c>
      <c r="H17" s="88">
        <v>92.4</v>
      </c>
      <c r="I17" s="52">
        <v>92.1</v>
      </c>
      <c r="J17" s="44" t="s">
        <v>136</v>
      </c>
    </row>
    <row r="18" spans="1:10" ht="30.75" customHeight="1" x14ac:dyDescent="0.25">
      <c r="A18" s="9" t="s">
        <v>147</v>
      </c>
      <c r="B18" s="6" t="s">
        <v>150</v>
      </c>
      <c r="C18" s="63" t="s">
        <v>131</v>
      </c>
      <c r="D18" s="34" t="s">
        <v>149</v>
      </c>
      <c r="E18" s="34" t="s">
        <v>149</v>
      </c>
      <c r="F18" s="56" t="s">
        <v>149</v>
      </c>
      <c r="G18" s="56" t="s">
        <v>149</v>
      </c>
      <c r="H18" s="56" t="s">
        <v>149</v>
      </c>
      <c r="I18" s="56" t="s">
        <v>149</v>
      </c>
      <c r="J18" s="45" t="s">
        <v>137</v>
      </c>
    </row>
    <row r="19" spans="1:10" ht="34.5" customHeight="1" x14ac:dyDescent="0.25">
      <c r="A19" s="9" t="s">
        <v>148</v>
      </c>
      <c r="B19" s="6" t="s">
        <v>143</v>
      </c>
      <c r="C19" s="63" t="s">
        <v>131</v>
      </c>
      <c r="D19" s="34">
        <v>99.22</v>
      </c>
      <c r="E19" s="34" t="s">
        <v>149</v>
      </c>
      <c r="F19" s="56">
        <v>100</v>
      </c>
      <c r="G19" s="56" t="s">
        <v>149</v>
      </c>
      <c r="H19" s="56" t="s">
        <v>149</v>
      </c>
      <c r="I19" s="56">
        <v>100</v>
      </c>
      <c r="J19" s="45" t="s">
        <v>137</v>
      </c>
    </row>
    <row r="21" spans="1:10" ht="36" customHeight="1" x14ac:dyDescent="0.25">
      <c r="A21" s="120" t="s">
        <v>144</v>
      </c>
      <c r="B21" s="121"/>
      <c r="C21" s="121"/>
      <c r="D21" s="121"/>
      <c r="E21" s="121"/>
      <c r="F21" s="121"/>
      <c r="G21" s="121"/>
      <c r="H21" s="121"/>
      <c r="I21" s="121"/>
      <c r="J21" s="122"/>
    </row>
    <row r="23" spans="1:10" x14ac:dyDescent="0.25">
      <c r="D23" s="18"/>
    </row>
    <row r="24" spans="1:10" x14ac:dyDescent="0.25">
      <c r="D24" s="31"/>
    </row>
  </sheetData>
  <mergeCells count="4">
    <mergeCell ref="A1:J1"/>
    <mergeCell ref="A21:J21"/>
    <mergeCell ref="J3:J8"/>
    <mergeCell ref="J9:J14"/>
  </mergeCells>
  <pageMargins left="0.78740157480314965" right="0.78740157480314965" top="0.78740157480314965" bottom="0.39370078740157483" header="0.31496062992125984" footer="0.31496062992125984"/>
  <pageSetup paperSize="9" scale="63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'Раздел 1'!Область_печати</vt:lpstr>
      <vt:lpstr>'Раздел 2'!Область_печати</vt:lpstr>
      <vt:lpstr>'Раздел 3'!Область_печати</vt:lpstr>
      <vt:lpstr>'Раздел 4'!Область_печати</vt:lpstr>
      <vt:lpstr>'Раздел 6'!Область_печати</vt:lpstr>
      <vt:lpstr>'Раздел 7'!Область_печати</vt:lpstr>
      <vt:lpstr>'Раздел 8'!Область_печати</vt:lpstr>
      <vt:lpstr>'Раздел 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Зимина Елена Владимировна</dc:creator>
  <cp:lastModifiedBy>Попов Евгений Николаевич</cp:lastModifiedBy>
  <cp:lastPrinted>2026-04-20T08:56:13Z</cp:lastPrinted>
  <dcterms:created xsi:type="dcterms:W3CDTF">2022-04-05T09:15:05Z</dcterms:created>
  <dcterms:modified xsi:type="dcterms:W3CDTF">2026-04-30T10:10:28Z</dcterms:modified>
</cp:coreProperties>
</file>