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8400" windowHeight="4770" activeTab="0"/>
  </bookViews>
  <sheets>
    <sheet name="цикель" sheetId="1" r:id="rId1"/>
  </sheets>
  <definedNames>
    <definedName name="_xlnm.Print_Titles" localSheetId="0">'цикель'!$11:$11</definedName>
    <definedName name="_xlnm.Print_Area" localSheetId="0">'цикель'!$A$1:$Q$137</definedName>
  </definedNames>
  <calcPr fullCalcOnLoad="1"/>
</workbook>
</file>

<file path=xl/sharedStrings.xml><?xml version="1.0" encoding="utf-8"?>
<sst xmlns="http://schemas.openxmlformats.org/spreadsheetml/2006/main" count="257" uniqueCount="84">
  <si>
    <t>Наименование показателей</t>
  </si>
  <si>
    <t>Мэрия</t>
  </si>
  <si>
    <t>Городская избирательная комиссия</t>
  </si>
  <si>
    <t>Городской Совет депутатов</t>
  </si>
  <si>
    <t>Комитет по финансам и контролю</t>
  </si>
  <si>
    <t>Управление архитектуры и градостроительства</t>
  </si>
  <si>
    <t>Мед.вытрезвитель №1</t>
  </si>
  <si>
    <t>Мед.вытрезвитель №2</t>
  </si>
  <si>
    <t>Спец.приемник УВД</t>
  </si>
  <si>
    <t>Межрайонный отдел милиции</t>
  </si>
  <si>
    <t>ГОБ ДПС ГИБДД</t>
  </si>
  <si>
    <t>УГ противопожарной службы</t>
  </si>
  <si>
    <t>Комитет жилищно-коммунального хозяйства</t>
  </si>
  <si>
    <t>Комитет строительства и транспорта</t>
  </si>
  <si>
    <t xml:space="preserve">Управление по ГО и ЧС </t>
  </si>
  <si>
    <t>Управление образования</t>
  </si>
  <si>
    <t>Отдел культуры и искусства</t>
  </si>
  <si>
    <t>Управление здравоохранения</t>
  </si>
  <si>
    <t>Отдел физкультуры и спорта</t>
  </si>
  <si>
    <t xml:space="preserve">Управление труда  и соцразвития </t>
  </si>
  <si>
    <t>Отдел молодежи</t>
  </si>
  <si>
    <t>Комитет муниципального имущества</t>
  </si>
  <si>
    <t>Архив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</si>
  <si>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</si>
  <si>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</si>
  <si>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</si>
  <si>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</si>
  <si>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</si>
  <si>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>0100</t>
  </si>
  <si>
    <t>Общегосударственные вопросы</t>
  </si>
  <si>
    <t>Раздел</t>
  </si>
  <si>
    <t>0300</t>
  </si>
  <si>
    <t>Национальная безопасность и правоохранительная деятельность</t>
  </si>
  <si>
    <t>0600</t>
  </si>
  <si>
    <t>Охрана окружающей среды</t>
  </si>
  <si>
    <t>Экологический центр "Екат-Калининград"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</si>
  <si>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</si>
  <si>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</si>
  <si>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</si>
  <si>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</si>
  <si>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</si>
  <si>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 и средства массовой информации</t>
  </si>
  <si>
    <t>0900</t>
  </si>
  <si>
    <t>Здравоохранение и спорт</t>
  </si>
  <si>
    <t>1000</t>
  </si>
  <si>
    <t>Социальная политика</t>
  </si>
  <si>
    <t>МУ"Эксплуатация здания мэрии"</t>
  </si>
  <si>
    <t>Бюджет города Калининграда на 2005 год по главным распорядителям, распорядителям и получателям бюджетных средств</t>
  </si>
  <si>
    <t>01</t>
  </si>
  <si>
    <t>07</t>
  </si>
  <si>
    <t>14</t>
  </si>
  <si>
    <t>18</t>
  </si>
  <si>
    <t>05</t>
  </si>
  <si>
    <t>08</t>
  </si>
  <si>
    <t>09</t>
  </si>
  <si>
    <t>10</t>
  </si>
  <si>
    <t>0106</t>
  </si>
  <si>
    <t>0105</t>
  </si>
  <si>
    <t>11</t>
  </si>
  <si>
    <t>12</t>
  </si>
  <si>
    <t>13</t>
  </si>
  <si>
    <t>15</t>
  </si>
  <si>
    <t>16</t>
  </si>
  <si>
    <t>17</t>
  </si>
  <si>
    <t>19</t>
  </si>
  <si>
    <t>23</t>
  </si>
  <si>
    <t>0400</t>
  </si>
  <si>
    <t>Национальная экономика</t>
  </si>
  <si>
    <t>03</t>
  </si>
  <si>
    <t>04</t>
  </si>
  <si>
    <t>МУ "Центр развития города "Калининград-информ"</t>
  </si>
  <si>
    <t>0200</t>
  </si>
  <si>
    <t>Национальная оборона</t>
  </si>
  <si>
    <t>3001</t>
  </si>
  <si>
    <t>3000</t>
  </si>
  <si>
    <t>02</t>
  </si>
  <si>
    <t>06</t>
  </si>
  <si>
    <t>МУ "Калининградский центр информационных технологий"</t>
  </si>
  <si>
    <t>всего</t>
  </si>
  <si>
    <t>Сумма (тыс. руб.)</t>
  </si>
  <si>
    <t xml:space="preserve">к решению городского Совета </t>
  </si>
  <si>
    <t xml:space="preserve"> депутатов Калининграда</t>
  </si>
  <si>
    <t>Приложение  № 18</t>
  </si>
  <si>
    <t xml:space="preserve">№   371  от 22 декабря 2004 г.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</si>
</sst>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#,##0.00000"/>
    <numFmt numFmtId="170" formatCode="0.0000"/>
    <numFmt numFmtId="171" formatCode="000000"/>
    <numFmt numFmtId="172" formatCode="0_ ;[Red]\-0\ "/>
    <numFmt numFmtId="173" formatCode="0.000_ ;[Red]\-0.000\ "/>
    <numFmt numFmtId="174" formatCode="0.0_ ;[Red]\-0.0\ "/>
    <numFmt numFmtId="175" formatCode="0.00_ ;[Red]\-0.00\ "/>
  </numFmts>
  <fonts count="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57"/>
  <sheetViews>
    <sheetView showZeros="0" tabSelected="1" view="pageBreakPreview" zoomScaleSheetLayoutView="100" workbookViewId="0" topLeftCell="A4">
      <pane xSplit="3" ySplit="8" topLeftCell="D59" activePane="bottomRight" state="frozen"/>
      <selection pane="topLeft" activeCell="A4" sqref="A4"/>
      <selection pane="topRight" activeCell="D4" sqref="D4"/>
      <selection pane="bottomLeft" activeCell="A8" sqref="A8"/>
      <selection pane="bottomRight" activeCell="B5" sqref="B5:B6"/>
    </sheetView>
  </sheetViews>
  <sheetFormatPr defaultColWidth="9.00390625" defaultRowHeight="12.75"/>
  <cols>
    <col min="1" max="1" width="9.625" style="5" customWidth="1"/>
    <col min="2" max="2" width="44.75390625" style="5" customWidth="1"/>
    <col min="3" max="3" width="8.00390625" style="5" customWidth="1"/>
    <col min="4" max="4" width="24.875" style="5" customWidth="1"/>
    <col min="5" max="7" width="13.00390625" style="5" hidden="1" customWidth="1"/>
    <col min="8" max="14" width="12.875" style="5" hidden="1" customWidth="1"/>
    <col min="15" max="18" width="13.375" style="5" hidden="1" customWidth="1"/>
    <col min="19" max="19" width="10.75390625" style="5" hidden="1" customWidth="1"/>
    <col min="20" max="22" width="0" style="5" hidden="1" customWidth="1"/>
    <col min="23" max="23" width="11.125" style="5" hidden="1" customWidth="1"/>
    <col min="24" max="36" width="0" style="5" hidden="1" customWidth="1"/>
    <col min="37" max="16384" width="9.125" style="5" customWidth="1"/>
  </cols>
  <sheetData>
    <row r="1" spans="2:5" ht="15" customHeight="1">
      <c r="B1" s="8"/>
      <c r="C1" s="34"/>
      <c r="D1" s="34"/>
      <c r="E1" s="8"/>
    </row>
    <row r="2" spans="2:5" ht="15" customHeight="1">
      <c r="B2" s="8"/>
      <c r="C2" s="34"/>
      <c r="D2" s="34"/>
      <c r="E2" s="8"/>
    </row>
    <row r="3" spans="2:5" ht="15" customHeight="1">
      <c r="B3" s="8"/>
      <c r="C3" s="34"/>
      <c r="D3" s="34"/>
      <c r="E3" s="8"/>
    </row>
    <row r="4" spans="2:5" ht="20.25" customHeight="1">
      <c r="B4" s="8"/>
      <c r="C4" s="26" t="s">
        <v>82</v>
      </c>
      <c r="D4" s="26"/>
      <c r="E4" s="8"/>
    </row>
    <row r="5" spans="2:5" ht="15" customHeight="1">
      <c r="B5" s="8"/>
      <c r="C5" s="26" t="s">
        <v>80</v>
      </c>
      <c r="D5" s="26"/>
      <c r="E5" s="8"/>
    </row>
    <row r="6" spans="2:5" ht="15" customHeight="1">
      <c r="B6" s="8"/>
      <c r="C6" s="26" t="s">
        <v>81</v>
      </c>
      <c r="D6" s="26"/>
      <c r="E6" s="8"/>
    </row>
    <row r="7" spans="2:5" ht="15" customHeight="1">
      <c r="B7" s="8"/>
      <c r="C7" s="26" t="s">
        <v>83</v>
      </c>
      <c r="D7" s="26"/>
      <c r="E7" s="8"/>
    </row>
    <row r="8" spans="2:4" ht="16.5">
      <c r="B8" s="9"/>
      <c r="C8" s="9"/>
      <c r="D8" s="10"/>
    </row>
    <row r="9" spans="1:4" ht="49.5" customHeight="1">
      <c r="A9" s="27" t="s">
        <v>47</v>
      </c>
      <c r="B9" s="27"/>
      <c r="C9" s="27"/>
      <c r="D9" s="27"/>
    </row>
    <row r="10" spans="2:4" ht="14.25" customHeight="1">
      <c r="B10" s="11"/>
      <c r="C10" s="11"/>
      <c r="D10" s="12"/>
    </row>
    <row r="11" spans="1:69" s="23" customFormat="1" ht="35.25" customHeight="1">
      <c r="A11" s="19" t="s">
        <v>30</v>
      </c>
      <c r="B11" s="28" t="s">
        <v>0</v>
      </c>
      <c r="C11" s="29"/>
      <c r="D11" s="20" t="s">
        <v>79</v>
      </c>
      <c r="E11" s="21" t="s">
        <v>56</v>
      </c>
      <c r="F11" s="21" t="s">
        <v>57</v>
      </c>
      <c r="G11" s="21" t="s">
        <v>52</v>
      </c>
      <c r="H11" s="21" t="s">
        <v>49</v>
      </c>
      <c r="I11" s="21" t="s">
        <v>53</v>
      </c>
      <c r="J11" s="21" t="s">
        <v>54</v>
      </c>
      <c r="K11" s="21" t="s">
        <v>55</v>
      </c>
      <c r="L11" s="21" t="s">
        <v>58</v>
      </c>
      <c r="M11" s="21" t="s">
        <v>59</v>
      </c>
      <c r="N11" s="21" t="s">
        <v>60</v>
      </c>
      <c r="O11" s="21" t="s">
        <v>50</v>
      </c>
      <c r="P11" s="21" t="s">
        <v>61</v>
      </c>
      <c r="Q11" s="21" t="s">
        <v>62</v>
      </c>
      <c r="R11" s="21" t="s">
        <v>63</v>
      </c>
      <c r="S11" s="21" t="s">
        <v>51</v>
      </c>
      <c r="T11" s="21" t="s">
        <v>64</v>
      </c>
      <c r="U11" s="21" t="s">
        <v>65</v>
      </c>
      <c r="V11" s="21" t="s">
        <v>74</v>
      </c>
      <c r="W11" s="21" t="s">
        <v>73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</row>
    <row r="12" spans="1:23" s="3" customFormat="1" ht="18" customHeight="1">
      <c r="A12" s="2"/>
      <c r="B12" s="30" t="s">
        <v>1</v>
      </c>
      <c r="C12" s="31"/>
      <c r="D12" s="1">
        <f>SUM(D13:D18)</f>
        <v>97748</v>
      </c>
      <c r="E12" s="1">
        <f aca="true" t="shared" si="0" ref="E12:V12">SUM(E13:E18)</f>
        <v>70026</v>
      </c>
      <c r="F12" s="1">
        <f t="shared" si="0"/>
        <v>0</v>
      </c>
      <c r="G12" s="1">
        <f t="shared" si="0"/>
        <v>0</v>
      </c>
      <c r="H12" s="1">
        <f t="shared" si="0"/>
        <v>2600</v>
      </c>
      <c r="I12" s="1">
        <f t="shared" si="0"/>
        <v>0</v>
      </c>
      <c r="J12" s="1">
        <f t="shared" si="0"/>
        <v>0</v>
      </c>
      <c r="K12" s="1">
        <f t="shared" si="0"/>
        <v>0</v>
      </c>
      <c r="L12" s="1">
        <f t="shared" si="0"/>
        <v>0</v>
      </c>
      <c r="M12" s="1">
        <f t="shared" si="0"/>
        <v>0</v>
      </c>
      <c r="N12" s="1">
        <f t="shared" si="0"/>
        <v>0</v>
      </c>
      <c r="O12" s="1">
        <f t="shared" si="0"/>
        <v>250</v>
      </c>
      <c r="P12" s="1">
        <f t="shared" si="0"/>
        <v>11700</v>
      </c>
      <c r="Q12" s="1">
        <f t="shared" si="0"/>
        <v>12122</v>
      </c>
      <c r="R12" s="1">
        <f t="shared" si="0"/>
        <v>0</v>
      </c>
      <c r="S12" s="1">
        <f t="shared" si="0"/>
        <v>0</v>
      </c>
      <c r="T12" s="1">
        <f t="shared" si="0"/>
        <v>0</v>
      </c>
      <c r="U12" s="1">
        <f t="shared" si="0"/>
        <v>325</v>
      </c>
      <c r="V12" s="1">
        <f t="shared" si="0"/>
        <v>3325</v>
      </c>
      <c r="W12" s="1">
        <f>SUM(W13:W18)</f>
        <v>0</v>
      </c>
    </row>
    <row r="13" spans="1:23" ht="16.5">
      <c r="A13" s="4" t="s">
        <v>28</v>
      </c>
      <c r="B13" s="32" t="s">
        <v>29</v>
      </c>
      <c r="C13" s="33"/>
      <c r="D13" s="13">
        <f aca="true" t="shared" si="1" ref="D13:D94">SUM(E13:W13)</f>
        <v>78351</v>
      </c>
      <c r="E13" s="14">
        <v>70026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v>5000</v>
      </c>
      <c r="Q13" s="14"/>
      <c r="R13" s="14"/>
      <c r="S13" s="14"/>
      <c r="T13" s="14"/>
      <c r="U13" s="14"/>
      <c r="V13" s="14">
        <v>3325</v>
      </c>
      <c r="W13" s="14"/>
    </row>
    <row r="14" spans="1:23" ht="16.5">
      <c r="A14" s="4" t="s">
        <v>71</v>
      </c>
      <c r="B14" s="32" t="s">
        <v>72</v>
      </c>
      <c r="C14" s="33"/>
      <c r="D14" s="13">
        <f t="shared" si="1"/>
        <v>325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325</v>
      </c>
      <c r="V14" s="14"/>
      <c r="W14" s="14"/>
    </row>
    <row r="15" spans="1:23" ht="16.5" hidden="1">
      <c r="A15" s="4" t="s">
        <v>36</v>
      </c>
      <c r="B15" s="32" t="s">
        <v>37</v>
      </c>
      <c r="C15" s="33"/>
      <c r="D15" s="13"/>
      <c r="E15" s="14"/>
      <c r="F15" s="14"/>
      <c r="G15" s="14"/>
      <c r="H15" s="14">
        <v>1500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6.5" hidden="1">
      <c r="A16" s="4" t="s">
        <v>33</v>
      </c>
      <c r="B16" s="32" t="s">
        <v>34</v>
      </c>
      <c r="C16" s="33"/>
      <c r="D16" s="13"/>
      <c r="E16" s="14"/>
      <c r="F16" s="14"/>
      <c r="G16" s="14"/>
      <c r="H16" s="14">
        <v>1100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6.5">
      <c r="A17" s="15" t="s">
        <v>38</v>
      </c>
      <c r="B17" s="32" t="s">
        <v>39</v>
      </c>
      <c r="C17" s="33"/>
      <c r="D17" s="13">
        <f t="shared" si="1"/>
        <v>250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250</v>
      </c>
      <c r="P17" s="14"/>
      <c r="Q17" s="14"/>
      <c r="R17" s="14"/>
      <c r="S17" s="14"/>
      <c r="T17" s="14"/>
      <c r="U17" s="14"/>
      <c r="V17" s="14"/>
      <c r="W17" s="14"/>
    </row>
    <row r="18" spans="1:23" ht="30.75" customHeight="1">
      <c r="A18" s="15" t="s">
        <v>40</v>
      </c>
      <c r="B18" s="32" t="s">
        <v>41</v>
      </c>
      <c r="C18" s="33"/>
      <c r="D18" s="13">
        <f t="shared" si="1"/>
        <v>18822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6700</v>
      </c>
      <c r="Q18" s="14">
        <v>12122</v>
      </c>
      <c r="R18" s="14"/>
      <c r="S18" s="14"/>
      <c r="T18" s="14"/>
      <c r="U18" s="14"/>
      <c r="V18" s="14"/>
      <c r="W18" s="14"/>
    </row>
    <row r="19" spans="1:23" s="3" customFormat="1" ht="16.5">
      <c r="A19" s="2"/>
      <c r="B19" s="30" t="s">
        <v>2</v>
      </c>
      <c r="C19" s="31"/>
      <c r="D19" s="1">
        <f>SUM(D20)</f>
        <v>2077</v>
      </c>
      <c r="E19" s="1">
        <f aca="true" t="shared" si="2" ref="E19:V19">SUM(E20)</f>
        <v>2077</v>
      </c>
      <c r="F19" s="1">
        <f t="shared" si="2"/>
        <v>0</v>
      </c>
      <c r="G19" s="1">
        <f t="shared" si="2"/>
        <v>0</v>
      </c>
      <c r="H19" s="1">
        <f t="shared" si="2"/>
        <v>0</v>
      </c>
      <c r="I19" s="1">
        <f t="shared" si="2"/>
        <v>0</v>
      </c>
      <c r="J19" s="1">
        <f t="shared" si="2"/>
        <v>0</v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">
        <f t="shared" si="2"/>
        <v>0</v>
      </c>
      <c r="R19" s="1">
        <f t="shared" si="2"/>
        <v>0</v>
      </c>
      <c r="S19" s="1">
        <f t="shared" si="2"/>
        <v>0</v>
      </c>
      <c r="T19" s="1">
        <f t="shared" si="2"/>
        <v>0</v>
      </c>
      <c r="U19" s="1">
        <f t="shared" si="2"/>
        <v>0</v>
      </c>
      <c r="V19" s="1">
        <f t="shared" si="2"/>
        <v>0</v>
      </c>
      <c r="W19" s="1">
        <f>SUM(W20)</f>
        <v>0</v>
      </c>
    </row>
    <row r="20" spans="1:23" ht="16.5">
      <c r="A20" s="4" t="s">
        <v>28</v>
      </c>
      <c r="B20" s="32" t="s">
        <v>29</v>
      </c>
      <c r="C20" s="33"/>
      <c r="D20" s="13">
        <f t="shared" si="1"/>
        <v>2077</v>
      </c>
      <c r="E20" s="14">
        <v>2077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s="3" customFormat="1" ht="16.5">
      <c r="A21" s="2"/>
      <c r="B21" s="30" t="s">
        <v>3</v>
      </c>
      <c r="C21" s="31"/>
      <c r="D21" s="1">
        <f>SUM(D22)</f>
        <v>31674</v>
      </c>
      <c r="E21" s="1">
        <f aca="true" t="shared" si="3" ref="E21:V21">SUM(E22)</f>
        <v>31674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1">
        <f t="shared" si="3"/>
        <v>0</v>
      </c>
      <c r="J21" s="1">
        <f t="shared" si="3"/>
        <v>0</v>
      </c>
      <c r="K21" s="1">
        <f t="shared" si="3"/>
        <v>0</v>
      </c>
      <c r="L21" s="1">
        <f t="shared" si="3"/>
        <v>0</v>
      </c>
      <c r="M21" s="1">
        <f t="shared" si="3"/>
        <v>0</v>
      </c>
      <c r="N21" s="1">
        <f t="shared" si="3"/>
        <v>0</v>
      </c>
      <c r="O21" s="1">
        <f t="shared" si="3"/>
        <v>0</v>
      </c>
      <c r="P21" s="1">
        <f t="shared" si="3"/>
        <v>0</v>
      </c>
      <c r="Q21" s="1">
        <f t="shared" si="3"/>
        <v>0</v>
      </c>
      <c r="R21" s="1">
        <f t="shared" si="3"/>
        <v>0</v>
      </c>
      <c r="S21" s="1">
        <f t="shared" si="3"/>
        <v>0</v>
      </c>
      <c r="T21" s="1">
        <f t="shared" si="3"/>
        <v>0</v>
      </c>
      <c r="U21" s="1">
        <f t="shared" si="3"/>
        <v>0</v>
      </c>
      <c r="V21" s="1">
        <f t="shared" si="3"/>
        <v>0</v>
      </c>
      <c r="W21" s="1">
        <f>SUM(W22)</f>
        <v>0</v>
      </c>
    </row>
    <row r="22" spans="1:23" ht="16.5">
      <c r="A22" s="4" t="s">
        <v>28</v>
      </c>
      <c r="B22" s="32" t="s">
        <v>29</v>
      </c>
      <c r="C22" s="33"/>
      <c r="D22" s="13">
        <f t="shared" si="1"/>
        <v>31674</v>
      </c>
      <c r="E22" s="14">
        <v>31674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3" customFormat="1" ht="16.5">
      <c r="A23" s="2"/>
      <c r="B23" s="30" t="s">
        <v>4</v>
      </c>
      <c r="C23" s="31"/>
      <c r="D23" s="1">
        <f>SUM(D24:D26)</f>
        <v>111093</v>
      </c>
      <c r="E23" s="1">
        <f aca="true" t="shared" si="4" ref="E23:V23">SUM(E24:E26)</f>
        <v>18353</v>
      </c>
      <c r="F23" s="1">
        <f t="shared" si="4"/>
        <v>0</v>
      </c>
      <c r="G23" s="1">
        <f t="shared" si="4"/>
        <v>0</v>
      </c>
      <c r="H23" s="1">
        <f t="shared" si="4"/>
        <v>32000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1">
        <f t="shared" si="4"/>
        <v>0</v>
      </c>
      <c r="M23" s="1">
        <f t="shared" si="4"/>
        <v>0</v>
      </c>
      <c r="N23" s="1">
        <f t="shared" si="4"/>
        <v>0</v>
      </c>
      <c r="O23" s="1">
        <f t="shared" si="4"/>
        <v>120</v>
      </c>
      <c r="P23" s="1">
        <f t="shared" si="4"/>
        <v>3000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3320</v>
      </c>
      <c r="W23" s="1">
        <f>SUM(W24:W26)</f>
        <v>54300</v>
      </c>
    </row>
    <row r="24" spans="1:23" ht="16.5">
      <c r="A24" s="4" t="s">
        <v>28</v>
      </c>
      <c r="B24" s="32" t="s">
        <v>29</v>
      </c>
      <c r="C24" s="33"/>
      <c r="D24" s="13">
        <f t="shared" si="1"/>
        <v>107973</v>
      </c>
      <c r="E24" s="14">
        <v>18353</v>
      </c>
      <c r="F24" s="14"/>
      <c r="G24" s="14"/>
      <c r="H24" s="14">
        <v>32000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>
        <v>3320</v>
      </c>
      <c r="W24" s="14">
        <v>54300</v>
      </c>
    </row>
    <row r="25" spans="1:23" ht="16.5">
      <c r="A25" s="15" t="s">
        <v>38</v>
      </c>
      <c r="B25" s="32" t="s">
        <v>39</v>
      </c>
      <c r="C25" s="33"/>
      <c r="D25" s="13">
        <f t="shared" si="1"/>
        <v>120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v>120</v>
      </c>
      <c r="P25" s="14"/>
      <c r="Q25" s="14"/>
      <c r="R25" s="14"/>
      <c r="S25" s="14"/>
      <c r="T25" s="14"/>
      <c r="U25" s="14"/>
      <c r="V25" s="14"/>
      <c r="W25" s="14"/>
    </row>
    <row r="26" spans="1:23" ht="27.75" customHeight="1">
      <c r="A26" s="15" t="s">
        <v>40</v>
      </c>
      <c r="B26" s="32" t="s">
        <v>41</v>
      </c>
      <c r="C26" s="33"/>
      <c r="D26" s="13">
        <f t="shared" si="1"/>
        <v>3000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v>3000</v>
      </c>
      <c r="Q26" s="14"/>
      <c r="R26" s="14"/>
      <c r="S26" s="14"/>
      <c r="T26" s="14"/>
      <c r="U26" s="14"/>
      <c r="V26" s="14"/>
      <c r="W26" s="14"/>
    </row>
    <row r="27" spans="1:23" s="3" customFormat="1" ht="16.5">
      <c r="A27" s="2"/>
      <c r="B27" s="30" t="s">
        <v>5</v>
      </c>
      <c r="C27" s="31"/>
      <c r="D27" s="1">
        <v>37382</v>
      </c>
      <c r="E27" s="1">
        <f aca="true" t="shared" si="5" ref="E27:V27">SUM(E29)</f>
        <v>16082</v>
      </c>
      <c r="F27" s="1">
        <f t="shared" si="5"/>
        <v>0</v>
      </c>
      <c r="G27" s="1">
        <f t="shared" si="5"/>
        <v>0</v>
      </c>
      <c r="H27" s="1">
        <f t="shared" si="5"/>
        <v>0</v>
      </c>
      <c r="I27" s="1">
        <f t="shared" si="5"/>
        <v>11300</v>
      </c>
      <c r="J27" s="1">
        <f t="shared" si="5"/>
        <v>0</v>
      </c>
      <c r="K27" s="1">
        <f t="shared" si="5"/>
        <v>0</v>
      </c>
      <c r="L27" s="1">
        <f t="shared" si="5"/>
        <v>0</v>
      </c>
      <c r="M27" s="1">
        <f t="shared" si="5"/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0</v>
      </c>
      <c r="R27" s="1">
        <f t="shared" si="5"/>
        <v>0</v>
      </c>
      <c r="S27" s="1">
        <f t="shared" si="5"/>
        <v>0</v>
      </c>
      <c r="T27" s="1">
        <f t="shared" si="5"/>
        <v>0</v>
      </c>
      <c r="U27" s="1">
        <f t="shared" si="5"/>
        <v>0</v>
      </c>
      <c r="V27" s="1">
        <f t="shared" si="5"/>
        <v>0</v>
      </c>
      <c r="W27" s="1">
        <f>SUM(W29)</f>
        <v>0</v>
      </c>
    </row>
    <row r="28" spans="1:23" s="3" customFormat="1" ht="16.5">
      <c r="A28" s="15" t="s">
        <v>40</v>
      </c>
      <c r="B28" s="32" t="s">
        <v>41</v>
      </c>
      <c r="C28" s="33"/>
      <c r="D28" s="25">
        <v>10000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5">
      <c r="A29" s="4" t="s">
        <v>66</v>
      </c>
      <c r="B29" s="32" t="s">
        <v>67</v>
      </c>
      <c r="C29" s="33"/>
      <c r="D29" s="13">
        <f t="shared" si="1"/>
        <v>27382</v>
      </c>
      <c r="E29" s="14">
        <v>16082</v>
      </c>
      <c r="F29" s="14"/>
      <c r="G29" s="14"/>
      <c r="H29" s="14"/>
      <c r="I29" s="14">
        <v>11300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s="3" customFormat="1" ht="16.5">
      <c r="A30" s="2"/>
      <c r="B30" s="30" t="s">
        <v>6</v>
      </c>
      <c r="C30" s="31"/>
      <c r="D30" s="1">
        <f>SUM(D31)</f>
        <v>4736</v>
      </c>
      <c r="E30" s="1">
        <f aca="true" t="shared" si="6" ref="E30:V30">SUM(E31)</f>
        <v>0</v>
      </c>
      <c r="F30" s="1">
        <f t="shared" si="6"/>
        <v>0</v>
      </c>
      <c r="G30" s="1">
        <f t="shared" si="6"/>
        <v>4736</v>
      </c>
      <c r="H30" s="1">
        <f t="shared" si="6"/>
        <v>0</v>
      </c>
      <c r="I30" s="1">
        <f t="shared" si="6"/>
        <v>0</v>
      </c>
      <c r="J30" s="1">
        <f t="shared" si="6"/>
        <v>0</v>
      </c>
      <c r="K30" s="1">
        <f t="shared" si="6"/>
        <v>0</v>
      </c>
      <c r="L30" s="1">
        <f t="shared" si="6"/>
        <v>0</v>
      </c>
      <c r="M30" s="1">
        <f t="shared" si="6"/>
        <v>0</v>
      </c>
      <c r="N30" s="1">
        <f t="shared" si="6"/>
        <v>0</v>
      </c>
      <c r="O30" s="1">
        <f t="shared" si="6"/>
        <v>0</v>
      </c>
      <c r="P30" s="1">
        <f t="shared" si="6"/>
        <v>0</v>
      </c>
      <c r="Q30" s="1">
        <f t="shared" si="6"/>
        <v>0</v>
      </c>
      <c r="R30" s="1">
        <f t="shared" si="6"/>
        <v>0</v>
      </c>
      <c r="S30" s="1">
        <f t="shared" si="6"/>
        <v>0</v>
      </c>
      <c r="T30" s="1">
        <f t="shared" si="6"/>
        <v>0</v>
      </c>
      <c r="U30" s="1">
        <f t="shared" si="6"/>
        <v>0</v>
      </c>
      <c r="V30" s="1">
        <f t="shared" si="6"/>
        <v>0</v>
      </c>
      <c r="W30" s="1">
        <f>SUM(W31)</f>
        <v>0</v>
      </c>
    </row>
    <row r="31" spans="1:23" ht="33" customHeight="1">
      <c r="A31" s="4" t="s">
        <v>31</v>
      </c>
      <c r="B31" s="32" t="s">
        <v>32</v>
      </c>
      <c r="C31" s="33"/>
      <c r="D31" s="13">
        <f t="shared" si="1"/>
        <v>4736</v>
      </c>
      <c r="E31" s="14"/>
      <c r="F31" s="14"/>
      <c r="G31" s="14">
        <v>4736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3" customFormat="1" ht="16.5">
      <c r="A32" s="2"/>
      <c r="B32" s="30" t="s">
        <v>7</v>
      </c>
      <c r="C32" s="31"/>
      <c r="D32" s="1">
        <f>SUM(D33)</f>
        <v>4247</v>
      </c>
      <c r="E32" s="1">
        <f aca="true" t="shared" si="7" ref="E32:V32">SUM(E33)</f>
        <v>0</v>
      </c>
      <c r="F32" s="1">
        <f t="shared" si="7"/>
        <v>0</v>
      </c>
      <c r="G32" s="1">
        <f t="shared" si="7"/>
        <v>4247</v>
      </c>
      <c r="H32" s="1">
        <f t="shared" si="7"/>
        <v>0</v>
      </c>
      <c r="I32" s="1">
        <f t="shared" si="7"/>
        <v>0</v>
      </c>
      <c r="J32" s="1">
        <f t="shared" si="7"/>
        <v>0</v>
      </c>
      <c r="K32" s="1">
        <f t="shared" si="7"/>
        <v>0</v>
      </c>
      <c r="L32" s="1">
        <f t="shared" si="7"/>
        <v>0</v>
      </c>
      <c r="M32" s="1">
        <f t="shared" si="7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>SUM(W33)</f>
        <v>0</v>
      </c>
    </row>
    <row r="33" spans="1:23" ht="36.75" customHeight="1">
      <c r="A33" s="4" t="s">
        <v>31</v>
      </c>
      <c r="B33" s="32" t="s">
        <v>32</v>
      </c>
      <c r="C33" s="33"/>
      <c r="D33" s="13">
        <f t="shared" si="1"/>
        <v>4247</v>
      </c>
      <c r="E33" s="14"/>
      <c r="F33" s="14"/>
      <c r="G33" s="14">
        <v>4247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3" customFormat="1" ht="16.5">
      <c r="A34" s="2"/>
      <c r="B34" s="30" t="s">
        <v>8</v>
      </c>
      <c r="C34" s="31"/>
      <c r="D34" s="1">
        <f>SUM(D35)</f>
        <v>1711</v>
      </c>
      <c r="E34" s="1">
        <f aca="true" t="shared" si="8" ref="E34:V34">SUM(E35)</f>
        <v>0</v>
      </c>
      <c r="F34" s="1">
        <f t="shared" si="8"/>
        <v>0</v>
      </c>
      <c r="G34" s="1">
        <f t="shared" si="8"/>
        <v>1711</v>
      </c>
      <c r="H34" s="1">
        <f t="shared" si="8"/>
        <v>0</v>
      </c>
      <c r="I34" s="1">
        <f t="shared" si="8"/>
        <v>0</v>
      </c>
      <c r="J34" s="1">
        <f t="shared" si="8"/>
        <v>0</v>
      </c>
      <c r="K34" s="1">
        <f t="shared" si="8"/>
        <v>0</v>
      </c>
      <c r="L34" s="1">
        <f t="shared" si="8"/>
        <v>0</v>
      </c>
      <c r="M34" s="1">
        <f t="shared" si="8"/>
        <v>0</v>
      </c>
      <c r="N34" s="1">
        <f t="shared" si="8"/>
        <v>0</v>
      </c>
      <c r="O34" s="1">
        <f t="shared" si="8"/>
        <v>0</v>
      </c>
      <c r="P34" s="1">
        <f t="shared" si="8"/>
        <v>0</v>
      </c>
      <c r="Q34" s="1">
        <f t="shared" si="8"/>
        <v>0</v>
      </c>
      <c r="R34" s="1">
        <f t="shared" si="8"/>
        <v>0</v>
      </c>
      <c r="S34" s="1">
        <f t="shared" si="8"/>
        <v>0</v>
      </c>
      <c r="T34" s="1">
        <f t="shared" si="8"/>
        <v>0</v>
      </c>
      <c r="U34" s="1">
        <f t="shared" si="8"/>
        <v>0</v>
      </c>
      <c r="V34" s="1">
        <f t="shared" si="8"/>
        <v>0</v>
      </c>
      <c r="W34" s="1">
        <f>SUM(W35)</f>
        <v>0</v>
      </c>
    </row>
    <row r="35" spans="1:23" ht="33" customHeight="1">
      <c r="A35" s="4" t="s">
        <v>31</v>
      </c>
      <c r="B35" s="32" t="s">
        <v>32</v>
      </c>
      <c r="C35" s="33"/>
      <c r="D35" s="13">
        <f t="shared" si="1"/>
        <v>1711</v>
      </c>
      <c r="E35" s="14"/>
      <c r="F35" s="14"/>
      <c r="G35" s="14">
        <v>1711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3" customFormat="1" ht="16.5">
      <c r="A36" s="2"/>
      <c r="B36" s="30" t="s">
        <v>9</v>
      </c>
      <c r="C36" s="31"/>
      <c r="D36" s="1">
        <f>SUM(D37)</f>
        <v>9062</v>
      </c>
      <c r="E36" s="1">
        <f aca="true" t="shared" si="9" ref="E36:V36">SUM(E37)</f>
        <v>0</v>
      </c>
      <c r="F36" s="1">
        <f t="shared" si="9"/>
        <v>0</v>
      </c>
      <c r="G36" s="1">
        <f t="shared" si="9"/>
        <v>9062</v>
      </c>
      <c r="H36" s="1">
        <f t="shared" si="9"/>
        <v>0</v>
      </c>
      <c r="I36" s="1">
        <f t="shared" si="9"/>
        <v>0</v>
      </c>
      <c r="J36" s="1">
        <f t="shared" si="9"/>
        <v>0</v>
      </c>
      <c r="K36" s="1">
        <f t="shared" si="9"/>
        <v>0</v>
      </c>
      <c r="L36" s="1">
        <f t="shared" si="9"/>
        <v>0</v>
      </c>
      <c r="M36" s="1">
        <f t="shared" si="9"/>
        <v>0</v>
      </c>
      <c r="N36" s="1">
        <f t="shared" si="9"/>
        <v>0</v>
      </c>
      <c r="O36" s="1">
        <f t="shared" si="9"/>
        <v>0</v>
      </c>
      <c r="P36" s="1">
        <f t="shared" si="9"/>
        <v>0</v>
      </c>
      <c r="Q36" s="1">
        <f t="shared" si="9"/>
        <v>0</v>
      </c>
      <c r="R36" s="1">
        <f t="shared" si="9"/>
        <v>0</v>
      </c>
      <c r="S36" s="1">
        <f t="shared" si="9"/>
        <v>0</v>
      </c>
      <c r="T36" s="1">
        <f t="shared" si="9"/>
        <v>0</v>
      </c>
      <c r="U36" s="1">
        <f t="shared" si="9"/>
        <v>0</v>
      </c>
      <c r="V36" s="1">
        <f t="shared" si="9"/>
        <v>0</v>
      </c>
      <c r="W36" s="1">
        <f>SUM(W37)</f>
        <v>0</v>
      </c>
    </row>
    <row r="37" spans="1:23" ht="27.75" customHeight="1">
      <c r="A37" s="4" t="s">
        <v>31</v>
      </c>
      <c r="B37" s="32" t="s">
        <v>32</v>
      </c>
      <c r="C37" s="33"/>
      <c r="D37" s="13">
        <f t="shared" si="1"/>
        <v>9062</v>
      </c>
      <c r="E37" s="14"/>
      <c r="F37" s="14"/>
      <c r="G37" s="14">
        <v>9062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3" customFormat="1" ht="16.5">
      <c r="A38" s="2"/>
      <c r="B38" s="30" t="s">
        <v>10</v>
      </c>
      <c r="C38" s="31"/>
      <c r="D38" s="1">
        <f>SUM(D39)</f>
        <v>17880</v>
      </c>
      <c r="E38" s="1">
        <f aca="true" t="shared" si="10" ref="E38:V38">SUM(E39)</f>
        <v>0</v>
      </c>
      <c r="F38" s="1">
        <f t="shared" si="10"/>
        <v>0</v>
      </c>
      <c r="G38" s="1">
        <f t="shared" si="10"/>
        <v>17880</v>
      </c>
      <c r="H38" s="1">
        <f t="shared" si="10"/>
        <v>0</v>
      </c>
      <c r="I38" s="1">
        <f t="shared" si="10"/>
        <v>0</v>
      </c>
      <c r="J38" s="1">
        <f t="shared" si="10"/>
        <v>0</v>
      </c>
      <c r="K38" s="1">
        <f t="shared" si="10"/>
        <v>0</v>
      </c>
      <c r="L38" s="1">
        <f t="shared" si="10"/>
        <v>0</v>
      </c>
      <c r="M38" s="1">
        <f t="shared" si="10"/>
        <v>0</v>
      </c>
      <c r="N38" s="1">
        <f t="shared" si="10"/>
        <v>0</v>
      </c>
      <c r="O38" s="1">
        <f t="shared" si="10"/>
        <v>0</v>
      </c>
      <c r="P38" s="1">
        <f t="shared" si="10"/>
        <v>0</v>
      </c>
      <c r="Q38" s="1">
        <f t="shared" si="10"/>
        <v>0</v>
      </c>
      <c r="R38" s="1">
        <f t="shared" si="10"/>
        <v>0</v>
      </c>
      <c r="S38" s="1">
        <f t="shared" si="10"/>
        <v>0</v>
      </c>
      <c r="T38" s="1">
        <f t="shared" si="10"/>
        <v>0</v>
      </c>
      <c r="U38" s="1">
        <f t="shared" si="10"/>
        <v>0</v>
      </c>
      <c r="V38" s="1">
        <f t="shared" si="10"/>
        <v>0</v>
      </c>
      <c r="W38" s="1">
        <f>SUM(W39)</f>
        <v>0</v>
      </c>
    </row>
    <row r="39" spans="1:23" ht="27" customHeight="1">
      <c r="A39" s="4" t="s">
        <v>31</v>
      </c>
      <c r="B39" s="32" t="s">
        <v>32</v>
      </c>
      <c r="C39" s="33"/>
      <c r="D39" s="13">
        <f t="shared" si="1"/>
        <v>17880</v>
      </c>
      <c r="E39" s="14"/>
      <c r="F39" s="14"/>
      <c r="G39" s="14">
        <v>17880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s="3" customFormat="1" ht="16.5">
      <c r="A40" s="2"/>
      <c r="B40" s="30" t="s">
        <v>11</v>
      </c>
      <c r="C40" s="31"/>
      <c r="D40" s="1">
        <f>SUM(D41)</f>
        <v>5065</v>
      </c>
      <c r="E40" s="1">
        <f aca="true" t="shared" si="11" ref="E40:V40">SUM(E41)</f>
        <v>0</v>
      </c>
      <c r="F40" s="1">
        <f t="shared" si="11"/>
        <v>0</v>
      </c>
      <c r="G40" s="1">
        <f t="shared" si="11"/>
        <v>5065</v>
      </c>
      <c r="H40" s="1">
        <f t="shared" si="11"/>
        <v>0</v>
      </c>
      <c r="I40" s="1">
        <f t="shared" si="11"/>
        <v>0</v>
      </c>
      <c r="J40" s="1">
        <f t="shared" si="11"/>
        <v>0</v>
      </c>
      <c r="K40" s="1">
        <f t="shared" si="11"/>
        <v>0</v>
      </c>
      <c r="L40" s="1">
        <f t="shared" si="11"/>
        <v>0</v>
      </c>
      <c r="M40" s="1">
        <f t="shared" si="11"/>
        <v>0</v>
      </c>
      <c r="N40" s="1">
        <f t="shared" si="11"/>
        <v>0</v>
      </c>
      <c r="O40" s="1">
        <f t="shared" si="11"/>
        <v>0</v>
      </c>
      <c r="P40" s="1">
        <f t="shared" si="11"/>
        <v>0</v>
      </c>
      <c r="Q40" s="1">
        <f t="shared" si="11"/>
        <v>0</v>
      </c>
      <c r="R40" s="1">
        <f t="shared" si="11"/>
        <v>0</v>
      </c>
      <c r="S40" s="1">
        <f t="shared" si="11"/>
        <v>0</v>
      </c>
      <c r="T40" s="1">
        <f t="shared" si="11"/>
        <v>0</v>
      </c>
      <c r="U40" s="1">
        <f t="shared" si="11"/>
        <v>0</v>
      </c>
      <c r="V40" s="1">
        <f t="shared" si="11"/>
        <v>0</v>
      </c>
      <c r="W40" s="1">
        <f>SUM(W41)</f>
        <v>0</v>
      </c>
    </row>
    <row r="41" spans="1:23" ht="31.5" customHeight="1">
      <c r="A41" s="4" t="s">
        <v>31</v>
      </c>
      <c r="B41" s="32" t="s">
        <v>32</v>
      </c>
      <c r="C41" s="33"/>
      <c r="D41" s="13">
        <f t="shared" si="1"/>
        <v>5065</v>
      </c>
      <c r="E41" s="14"/>
      <c r="F41" s="14"/>
      <c r="G41" s="14">
        <v>5065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3" customFormat="1" ht="16.5">
      <c r="A42" s="2"/>
      <c r="B42" s="30" t="s">
        <v>12</v>
      </c>
      <c r="C42" s="31"/>
      <c r="D42" s="1">
        <f>SUM(D43:D46)</f>
        <v>510755</v>
      </c>
      <c r="E42" s="1">
        <f aca="true" t="shared" si="12" ref="E42:V42">SUM(E43:E46)</f>
        <v>18714</v>
      </c>
      <c r="F42" s="1">
        <f t="shared" si="12"/>
        <v>0</v>
      </c>
      <c r="G42" s="1">
        <f t="shared" si="12"/>
        <v>0</v>
      </c>
      <c r="H42" s="1">
        <f t="shared" si="12"/>
        <v>2600</v>
      </c>
      <c r="I42" s="1">
        <f t="shared" si="12"/>
        <v>0</v>
      </c>
      <c r="J42" s="1">
        <f t="shared" si="12"/>
        <v>0</v>
      </c>
      <c r="K42" s="1">
        <f t="shared" si="12"/>
        <v>0</v>
      </c>
      <c r="L42" s="1">
        <f t="shared" si="12"/>
        <v>0</v>
      </c>
      <c r="M42" s="1">
        <f t="shared" si="12"/>
        <v>489701</v>
      </c>
      <c r="N42" s="1">
        <f t="shared" si="12"/>
        <v>0</v>
      </c>
      <c r="O42" s="1">
        <f t="shared" si="12"/>
        <v>0</v>
      </c>
      <c r="P42" s="1">
        <f t="shared" si="12"/>
        <v>0</v>
      </c>
      <c r="Q42" s="1">
        <f t="shared" si="12"/>
        <v>0</v>
      </c>
      <c r="R42" s="1">
        <f t="shared" si="12"/>
        <v>0</v>
      </c>
      <c r="S42" s="1">
        <f t="shared" si="12"/>
        <v>1100</v>
      </c>
      <c r="T42" s="1">
        <f t="shared" si="12"/>
        <v>0</v>
      </c>
      <c r="U42" s="1">
        <f t="shared" si="12"/>
        <v>0</v>
      </c>
      <c r="V42" s="1">
        <f t="shared" si="12"/>
        <v>0</v>
      </c>
      <c r="W42" s="1">
        <f>SUM(W43:W46)</f>
        <v>0</v>
      </c>
    </row>
    <row r="43" spans="1:23" ht="16.5">
      <c r="A43" s="4" t="s">
        <v>36</v>
      </c>
      <c r="B43" s="32" t="s">
        <v>37</v>
      </c>
      <c r="C43" s="33"/>
      <c r="D43" s="13">
        <f t="shared" si="1"/>
        <v>2100</v>
      </c>
      <c r="E43" s="14"/>
      <c r="F43" s="14"/>
      <c r="G43" s="14"/>
      <c r="H43" s="14">
        <v>2100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6.5">
      <c r="A44" s="4" t="s">
        <v>33</v>
      </c>
      <c r="B44" s="32" t="s">
        <v>34</v>
      </c>
      <c r="C44" s="33"/>
      <c r="D44" s="13">
        <f t="shared" si="1"/>
        <v>500</v>
      </c>
      <c r="E44" s="14"/>
      <c r="F44" s="14"/>
      <c r="G44" s="14"/>
      <c r="H44" s="14">
        <v>500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6.5">
      <c r="A45" s="4" t="s">
        <v>36</v>
      </c>
      <c r="B45" s="32" t="s">
        <v>37</v>
      </c>
      <c r="C45" s="33"/>
      <c r="D45" s="13">
        <v>507055</v>
      </c>
      <c r="E45" s="14">
        <v>18714</v>
      </c>
      <c r="F45" s="14"/>
      <c r="G45" s="14"/>
      <c r="H45" s="14"/>
      <c r="I45" s="14"/>
      <c r="J45" s="14"/>
      <c r="K45" s="14"/>
      <c r="L45" s="14"/>
      <c r="M45" s="14">
        <v>489701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6.5">
      <c r="A46" s="4" t="s">
        <v>44</v>
      </c>
      <c r="B46" s="32" t="s">
        <v>45</v>
      </c>
      <c r="C46" s="33"/>
      <c r="D46" s="13">
        <f t="shared" si="1"/>
        <v>1100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>
        <v>1100</v>
      </c>
      <c r="T46" s="14"/>
      <c r="U46" s="14"/>
      <c r="V46" s="14"/>
      <c r="W46" s="14"/>
    </row>
    <row r="47" spans="1:23" s="3" customFormat="1" ht="16.5">
      <c r="A47" s="2"/>
      <c r="B47" s="30" t="s">
        <v>13</v>
      </c>
      <c r="C47" s="31"/>
      <c r="D47" s="1">
        <f>SUM(D48:D52)</f>
        <v>428386</v>
      </c>
      <c r="E47" s="1">
        <f aca="true" t="shared" si="13" ref="E47:V47">SUM(E48:E52)</f>
        <v>12744</v>
      </c>
      <c r="F47" s="1">
        <f t="shared" si="13"/>
        <v>0</v>
      </c>
      <c r="G47" s="1">
        <f t="shared" si="13"/>
        <v>0</v>
      </c>
      <c r="H47" s="1">
        <f t="shared" si="13"/>
        <v>0</v>
      </c>
      <c r="I47" s="1">
        <f t="shared" si="13"/>
        <v>0</v>
      </c>
      <c r="J47" s="1">
        <f t="shared" si="13"/>
        <v>0</v>
      </c>
      <c r="K47" s="1">
        <f t="shared" si="13"/>
        <v>273700</v>
      </c>
      <c r="L47" s="1">
        <f t="shared" si="13"/>
        <v>0</v>
      </c>
      <c r="M47" s="1">
        <f t="shared" si="13"/>
        <v>87260</v>
      </c>
      <c r="N47" s="1">
        <f t="shared" si="13"/>
        <v>0</v>
      </c>
      <c r="O47" s="1">
        <f t="shared" si="13"/>
        <v>0</v>
      </c>
      <c r="P47" s="1">
        <f t="shared" si="13"/>
        <v>37000</v>
      </c>
      <c r="Q47" s="1">
        <f t="shared" si="13"/>
        <v>0</v>
      </c>
      <c r="R47" s="1">
        <f t="shared" si="13"/>
        <v>0</v>
      </c>
      <c r="S47" s="1">
        <f t="shared" si="13"/>
        <v>16322</v>
      </c>
      <c r="T47" s="1">
        <f t="shared" si="13"/>
        <v>0</v>
      </c>
      <c r="U47" s="1">
        <f t="shared" si="13"/>
        <v>0</v>
      </c>
      <c r="V47" s="1">
        <f t="shared" si="13"/>
        <v>0</v>
      </c>
      <c r="W47" s="1">
        <f>SUM(W48:W52)</f>
        <v>0</v>
      </c>
    </row>
    <row r="48" spans="1:23" ht="16.5" hidden="1">
      <c r="A48" s="4" t="s">
        <v>28</v>
      </c>
      <c r="B48" s="32" t="s">
        <v>29</v>
      </c>
      <c r="C48" s="33"/>
      <c r="D48" s="13">
        <f t="shared" si="1"/>
        <v>0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6.5">
      <c r="A49" s="4" t="s">
        <v>66</v>
      </c>
      <c r="B49" s="32" t="s">
        <v>67</v>
      </c>
      <c r="C49" s="33"/>
      <c r="D49" s="13">
        <f t="shared" si="1"/>
        <v>286444</v>
      </c>
      <c r="E49" s="14">
        <v>12744</v>
      </c>
      <c r="F49" s="14"/>
      <c r="G49" s="14"/>
      <c r="H49" s="14"/>
      <c r="I49" s="14"/>
      <c r="J49" s="14"/>
      <c r="K49" s="14">
        <v>273700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6.5">
      <c r="A50" s="4" t="s">
        <v>36</v>
      </c>
      <c r="B50" s="32" t="s">
        <v>37</v>
      </c>
      <c r="C50" s="33"/>
      <c r="D50" s="13">
        <v>88620</v>
      </c>
      <c r="E50" s="14"/>
      <c r="F50" s="14"/>
      <c r="G50" s="14"/>
      <c r="H50" s="14"/>
      <c r="I50" s="14"/>
      <c r="J50" s="14"/>
      <c r="K50" s="14"/>
      <c r="L50" s="14"/>
      <c r="M50" s="14">
        <v>87260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32.25" customHeight="1">
      <c r="A51" s="15" t="s">
        <v>40</v>
      </c>
      <c r="B51" s="32" t="s">
        <v>41</v>
      </c>
      <c r="C51" s="33"/>
      <c r="D51" s="13">
        <f t="shared" si="1"/>
        <v>37000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>
        <v>37000</v>
      </c>
      <c r="Q51" s="14"/>
      <c r="R51" s="14"/>
      <c r="S51" s="14"/>
      <c r="T51" s="14"/>
      <c r="U51" s="14"/>
      <c r="V51" s="14"/>
      <c r="W51" s="14"/>
    </row>
    <row r="52" spans="1:23" ht="16.5">
      <c r="A52" s="4" t="s">
        <v>44</v>
      </c>
      <c r="B52" s="32" t="s">
        <v>45</v>
      </c>
      <c r="C52" s="33"/>
      <c r="D52" s="13">
        <f t="shared" si="1"/>
        <v>16322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>
        <v>16322</v>
      </c>
      <c r="T52" s="14"/>
      <c r="U52" s="14"/>
      <c r="V52" s="14"/>
      <c r="W52" s="14"/>
    </row>
    <row r="53" spans="1:23" s="3" customFormat="1" ht="16.5">
      <c r="A53" s="2"/>
      <c r="B53" s="30" t="s">
        <v>14</v>
      </c>
      <c r="C53" s="31"/>
      <c r="D53" s="1">
        <f>SUM(D54+D55)</f>
        <v>6044</v>
      </c>
      <c r="E53" s="1">
        <f aca="true" t="shared" si="14" ref="E53:V53">SUM(E54)</f>
        <v>0</v>
      </c>
      <c r="F53" s="1">
        <f t="shared" si="14"/>
        <v>0</v>
      </c>
      <c r="G53" s="1">
        <f t="shared" si="14"/>
        <v>0</v>
      </c>
      <c r="H53" s="1">
        <f t="shared" si="14"/>
        <v>0</v>
      </c>
      <c r="I53" s="1">
        <f t="shared" si="14"/>
        <v>0</v>
      </c>
      <c r="J53" s="1">
        <f t="shared" si="14"/>
        <v>0</v>
      </c>
      <c r="K53" s="1">
        <f t="shared" si="14"/>
        <v>0</v>
      </c>
      <c r="L53" s="1">
        <f t="shared" si="14"/>
        <v>0</v>
      </c>
      <c r="M53" s="1">
        <f t="shared" si="14"/>
        <v>0</v>
      </c>
      <c r="N53" s="1">
        <f t="shared" si="14"/>
        <v>5544</v>
      </c>
      <c r="O53" s="1">
        <f t="shared" si="14"/>
        <v>0</v>
      </c>
      <c r="P53" s="1">
        <f t="shared" si="14"/>
        <v>0</v>
      </c>
      <c r="Q53" s="1">
        <f t="shared" si="14"/>
        <v>0</v>
      </c>
      <c r="R53" s="1">
        <f t="shared" si="14"/>
        <v>0</v>
      </c>
      <c r="S53" s="1">
        <f t="shared" si="14"/>
        <v>0</v>
      </c>
      <c r="T53" s="1">
        <f t="shared" si="14"/>
        <v>0</v>
      </c>
      <c r="U53" s="1">
        <f t="shared" si="14"/>
        <v>0</v>
      </c>
      <c r="V53" s="1">
        <f t="shared" si="14"/>
        <v>0</v>
      </c>
      <c r="W53" s="1">
        <f>SUM(W54)</f>
        <v>0</v>
      </c>
    </row>
    <row r="54" spans="1:23" ht="32.25" customHeight="1">
      <c r="A54" s="4" t="s">
        <v>31</v>
      </c>
      <c r="B54" s="32" t="s">
        <v>32</v>
      </c>
      <c r="C54" s="33"/>
      <c r="D54" s="13">
        <f t="shared" si="1"/>
        <v>5544</v>
      </c>
      <c r="E54" s="14"/>
      <c r="F54" s="14"/>
      <c r="G54" s="14"/>
      <c r="H54" s="14"/>
      <c r="I54" s="14"/>
      <c r="J54" s="14"/>
      <c r="K54" s="14"/>
      <c r="L54" s="14"/>
      <c r="M54" s="14"/>
      <c r="N54" s="14">
        <v>5544</v>
      </c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6.5">
      <c r="A55" s="4" t="s">
        <v>71</v>
      </c>
      <c r="B55" s="32" t="s">
        <v>72</v>
      </c>
      <c r="C55" s="33"/>
      <c r="D55" s="13">
        <f t="shared" si="1"/>
        <v>500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>
        <v>500</v>
      </c>
      <c r="V55" s="14"/>
      <c r="W55" s="14"/>
    </row>
    <row r="56" spans="1:23" s="3" customFormat="1" ht="16.5">
      <c r="A56" s="2"/>
      <c r="B56" s="30" t="s">
        <v>15</v>
      </c>
      <c r="C56" s="31"/>
      <c r="D56" s="1">
        <f>SUM(D57:D58)</f>
        <v>351416</v>
      </c>
      <c r="E56" s="1">
        <f aca="true" t="shared" si="15" ref="E56:V56">SUM(E57:E58)</f>
        <v>2898</v>
      </c>
      <c r="F56" s="1">
        <f t="shared" si="15"/>
        <v>0</v>
      </c>
      <c r="G56" s="1">
        <f t="shared" si="15"/>
        <v>0</v>
      </c>
      <c r="H56" s="1">
        <f t="shared" si="15"/>
        <v>0</v>
      </c>
      <c r="I56" s="1">
        <f t="shared" si="15"/>
        <v>0</v>
      </c>
      <c r="J56" s="1">
        <f t="shared" si="15"/>
        <v>0</v>
      </c>
      <c r="K56" s="1">
        <f t="shared" si="15"/>
        <v>0</v>
      </c>
      <c r="L56" s="1">
        <f t="shared" si="15"/>
        <v>0</v>
      </c>
      <c r="M56" s="1">
        <f t="shared" si="15"/>
        <v>0</v>
      </c>
      <c r="N56" s="1">
        <f t="shared" si="15"/>
        <v>0</v>
      </c>
      <c r="O56" s="1">
        <f t="shared" si="15"/>
        <v>348438</v>
      </c>
      <c r="P56" s="1">
        <f t="shared" si="15"/>
        <v>0</v>
      </c>
      <c r="Q56" s="1">
        <f t="shared" si="15"/>
        <v>0</v>
      </c>
      <c r="R56" s="1">
        <f t="shared" si="15"/>
        <v>0</v>
      </c>
      <c r="S56" s="1">
        <f t="shared" si="15"/>
        <v>0</v>
      </c>
      <c r="T56" s="1">
        <f t="shared" si="15"/>
        <v>0</v>
      </c>
      <c r="U56" s="1">
        <f t="shared" si="15"/>
        <v>0</v>
      </c>
      <c r="V56" s="1">
        <f t="shared" si="15"/>
        <v>80</v>
      </c>
      <c r="W56" s="1">
        <f>SUM(W57:W58)</f>
        <v>0</v>
      </c>
    </row>
    <row r="57" spans="1:23" ht="16.5">
      <c r="A57" s="4" t="s">
        <v>28</v>
      </c>
      <c r="B57" s="32" t="s">
        <v>29</v>
      </c>
      <c r="C57" s="33"/>
      <c r="D57" s="13">
        <f>SUM(E57:W57)</f>
        <v>80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>
        <v>80</v>
      </c>
      <c r="W57" s="14"/>
    </row>
    <row r="58" spans="1:23" ht="16.5">
      <c r="A58" s="15" t="s">
        <v>38</v>
      </c>
      <c r="B58" s="32" t="s">
        <v>39</v>
      </c>
      <c r="C58" s="33"/>
      <c r="D58" s="13">
        <f t="shared" si="1"/>
        <v>351336</v>
      </c>
      <c r="E58" s="14">
        <v>2898</v>
      </c>
      <c r="F58" s="14"/>
      <c r="G58" s="14"/>
      <c r="H58" s="14"/>
      <c r="I58" s="14"/>
      <c r="J58" s="14"/>
      <c r="K58" s="14"/>
      <c r="L58" s="14"/>
      <c r="M58" s="14"/>
      <c r="N58" s="14"/>
      <c r="O58" s="14">
        <v>348438</v>
      </c>
      <c r="P58" s="14"/>
      <c r="Q58" s="14"/>
      <c r="R58" s="14"/>
      <c r="S58" s="14"/>
      <c r="T58" s="14"/>
      <c r="U58" s="14"/>
      <c r="V58" s="14"/>
      <c r="W58" s="14"/>
    </row>
    <row r="59" spans="1:23" s="3" customFormat="1" ht="16.5">
      <c r="A59" s="2"/>
      <c r="B59" s="30" t="s">
        <v>16</v>
      </c>
      <c r="C59" s="31"/>
      <c r="D59" s="1">
        <f>SUM(D60:D62)</f>
        <v>116684</v>
      </c>
      <c r="E59" s="1">
        <f aca="true" t="shared" si="16" ref="E59:V59">SUM(E60:E62)</f>
        <v>2050</v>
      </c>
      <c r="F59" s="1">
        <f t="shared" si="16"/>
        <v>0</v>
      </c>
      <c r="G59" s="1">
        <f t="shared" si="16"/>
        <v>0</v>
      </c>
      <c r="H59" s="1">
        <f t="shared" si="16"/>
        <v>0</v>
      </c>
      <c r="I59" s="1">
        <f t="shared" si="16"/>
        <v>0</v>
      </c>
      <c r="J59" s="1">
        <f t="shared" si="16"/>
        <v>0</v>
      </c>
      <c r="K59" s="1">
        <f t="shared" si="16"/>
        <v>0</v>
      </c>
      <c r="L59" s="1">
        <f t="shared" si="16"/>
        <v>0</v>
      </c>
      <c r="M59" s="1">
        <f t="shared" si="16"/>
        <v>0</v>
      </c>
      <c r="N59" s="1">
        <f t="shared" si="16"/>
        <v>0</v>
      </c>
      <c r="O59" s="1">
        <f t="shared" si="16"/>
        <v>12811</v>
      </c>
      <c r="P59" s="1">
        <f t="shared" si="16"/>
        <v>111793</v>
      </c>
      <c r="Q59" s="1">
        <f t="shared" si="16"/>
        <v>0</v>
      </c>
      <c r="R59" s="1">
        <f t="shared" si="16"/>
        <v>0</v>
      </c>
      <c r="S59" s="1">
        <f t="shared" si="16"/>
        <v>0</v>
      </c>
      <c r="T59" s="1">
        <f t="shared" si="16"/>
        <v>0</v>
      </c>
      <c r="U59" s="1">
        <f t="shared" si="16"/>
        <v>0</v>
      </c>
      <c r="V59" s="1">
        <f t="shared" si="16"/>
        <v>30</v>
      </c>
      <c r="W59" s="1">
        <f>SUM(W60:W62)</f>
        <v>0</v>
      </c>
    </row>
    <row r="60" spans="1:23" ht="16.5">
      <c r="A60" s="4" t="s">
        <v>28</v>
      </c>
      <c r="B60" s="32" t="s">
        <v>29</v>
      </c>
      <c r="C60" s="33"/>
      <c r="D60" s="13">
        <f>SUM(E60:W60)</f>
        <v>30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>
        <v>30</v>
      </c>
      <c r="W60" s="14"/>
    </row>
    <row r="61" spans="1:23" ht="16.5">
      <c r="A61" s="15" t="s">
        <v>38</v>
      </c>
      <c r="B61" s="32" t="s">
        <v>39</v>
      </c>
      <c r="C61" s="33"/>
      <c r="D61" s="13">
        <f t="shared" si="1"/>
        <v>12811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>
        <v>12811</v>
      </c>
      <c r="P61" s="14"/>
      <c r="Q61" s="14"/>
      <c r="R61" s="14"/>
      <c r="S61" s="14"/>
      <c r="T61" s="14"/>
      <c r="U61" s="14"/>
      <c r="V61" s="14"/>
      <c r="W61" s="14"/>
    </row>
    <row r="62" spans="1:23" ht="33" customHeight="1">
      <c r="A62" s="15" t="s">
        <v>40</v>
      </c>
      <c r="B62" s="32" t="s">
        <v>41</v>
      </c>
      <c r="C62" s="33"/>
      <c r="D62" s="13">
        <v>103843</v>
      </c>
      <c r="E62" s="14">
        <v>2050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>
        <v>111793</v>
      </c>
      <c r="Q62" s="14"/>
      <c r="R62" s="14"/>
      <c r="S62" s="14"/>
      <c r="T62" s="14"/>
      <c r="U62" s="14"/>
      <c r="V62" s="14"/>
      <c r="W62" s="14"/>
    </row>
    <row r="63" spans="1:23" s="3" customFormat="1" ht="16.5">
      <c r="A63" s="2"/>
      <c r="B63" s="30" t="s">
        <v>17</v>
      </c>
      <c r="C63" s="31"/>
      <c r="D63" s="1">
        <f>SUM(D64:D67)</f>
        <v>285037</v>
      </c>
      <c r="E63" s="1">
        <f aca="true" t="shared" si="17" ref="E63:V63">SUM(E64:E67)</f>
        <v>3590</v>
      </c>
      <c r="F63" s="1">
        <f t="shared" si="17"/>
        <v>0</v>
      </c>
      <c r="G63" s="1">
        <f t="shared" si="17"/>
        <v>0</v>
      </c>
      <c r="H63" s="1">
        <f t="shared" si="17"/>
        <v>0</v>
      </c>
      <c r="I63" s="1">
        <f t="shared" si="17"/>
        <v>0</v>
      </c>
      <c r="J63" s="1">
        <f t="shared" si="17"/>
        <v>0</v>
      </c>
      <c r="K63" s="1">
        <f t="shared" si="17"/>
        <v>0</v>
      </c>
      <c r="L63" s="1">
        <f t="shared" si="17"/>
        <v>0</v>
      </c>
      <c r="M63" s="1">
        <f t="shared" si="17"/>
        <v>0</v>
      </c>
      <c r="N63" s="1">
        <f t="shared" si="17"/>
        <v>0</v>
      </c>
      <c r="O63" s="1">
        <f t="shared" si="17"/>
        <v>120</v>
      </c>
      <c r="P63" s="1">
        <f t="shared" si="17"/>
        <v>0</v>
      </c>
      <c r="Q63" s="1">
        <f t="shared" si="17"/>
        <v>0</v>
      </c>
      <c r="R63" s="1">
        <f t="shared" si="17"/>
        <v>284043</v>
      </c>
      <c r="S63" s="1">
        <f t="shared" si="17"/>
        <v>0</v>
      </c>
      <c r="T63" s="1">
        <f t="shared" si="17"/>
        <v>0</v>
      </c>
      <c r="U63" s="1">
        <f t="shared" si="17"/>
        <v>0</v>
      </c>
      <c r="V63" s="1">
        <f t="shared" si="17"/>
        <v>50</v>
      </c>
      <c r="W63" s="1">
        <f>SUM(W64:W67)</f>
        <v>0</v>
      </c>
    </row>
    <row r="64" spans="1:23" ht="16.5">
      <c r="A64" s="4" t="s">
        <v>28</v>
      </c>
      <c r="B64" s="32" t="s">
        <v>29</v>
      </c>
      <c r="C64" s="33"/>
      <c r="D64" s="13">
        <f>SUM(E64:W64)</f>
        <v>50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>
        <v>50</v>
      </c>
      <c r="W64" s="14"/>
    </row>
    <row r="65" spans="1:23" ht="16.5">
      <c r="A65" s="15" t="s">
        <v>38</v>
      </c>
      <c r="B65" s="32" t="s">
        <v>39</v>
      </c>
      <c r="C65" s="33"/>
      <c r="D65" s="13">
        <f t="shared" si="1"/>
        <v>120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>
        <v>120</v>
      </c>
      <c r="P65" s="14"/>
      <c r="Q65" s="14"/>
      <c r="R65" s="14"/>
      <c r="S65" s="14"/>
      <c r="T65" s="14"/>
      <c r="U65" s="14"/>
      <c r="V65" s="14"/>
      <c r="W65" s="14"/>
    </row>
    <row r="66" spans="1:23" ht="16.5">
      <c r="A66" s="4" t="s">
        <v>42</v>
      </c>
      <c r="B66" s="32" t="s">
        <v>43</v>
      </c>
      <c r="C66" s="33"/>
      <c r="D66" s="13">
        <v>284867</v>
      </c>
      <c r="E66" s="14">
        <v>3590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>
        <v>284043</v>
      </c>
      <c r="S66" s="14"/>
      <c r="T66" s="14"/>
      <c r="U66" s="14"/>
      <c r="V66" s="14"/>
      <c r="W66" s="14"/>
    </row>
    <row r="67" spans="1:23" ht="16.5" hidden="1">
      <c r="A67" s="4" t="s">
        <v>44</v>
      </c>
      <c r="B67" s="32" t="s">
        <v>45</v>
      </c>
      <c r="C67" s="33"/>
      <c r="D67" s="13">
        <f t="shared" si="1"/>
        <v>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s="3" customFormat="1" ht="16.5">
      <c r="A68" s="2"/>
      <c r="B68" s="30" t="s">
        <v>18</v>
      </c>
      <c r="C68" s="31"/>
      <c r="D68" s="1">
        <f>SUM(D69:D71)</f>
        <v>39623</v>
      </c>
      <c r="E68" s="1">
        <f aca="true" t="shared" si="18" ref="E68:V68">SUM(E69:E71)</f>
        <v>1388</v>
      </c>
      <c r="F68" s="1">
        <f t="shared" si="18"/>
        <v>0</v>
      </c>
      <c r="G68" s="1">
        <f t="shared" si="18"/>
        <v>0</v>
      </c>
      <c r="H68" s="1">
        <f t="shared" si="18"/>
        <v>0</v>
      </c>
      <c r="I68" s="1">
        <f t="shared" si="18"/>
        <v>0</v>
      </c>
      <c r="J68" s="1">
        <f t="shared" si="18"/>
        <v>0</v>
      </c>
      <c r="K68" s="1">
        <f t="shared" si="18"/>
        <v>0</v>
      </c>
      <c r="L68" s="1">
        <f t="shared" si="18"/>
        <v>0</v>
      </c>
      <c r="M68" s="1">
        <f t="shared" si="18"/>
        <v>0</v>
      </c>
      <c r="N68" s="1">
        <f t="shared" si="18"/>
        <v>0</v>
      </c>
      <c r="O68" s="1">
        <f t="shared" si="18"/>
        <v>5376</v>
      </c>
      <c r="P68" s="1">
        <f t="shared" si="18"/>
        <v>0</v>
      </c>
      <c r="Q68" s="1">
        <f t="shared" si="18"/>
        <v>0</v>
      </c>
      <c r="R68" s="1">
        <f t="shared" si="18"/>
        <v>32859</v>
      </c>
      <c r="S68" s="1">
        <f t="shared" si="18"/>
        <v>0</v>
      </c>
      <c r="T68" s="1">
        <f t="shared" si="18"/>
        <v>0</v>
      </c>
      <c r="U68" s="1">
        <f t="shared" si="18"/>
        <v>0</v>
      </c>
      <c r="V68" s="1">
        <f t="shared" si="18"/>
        <v>0</v>
      </c>
      <c r="W68" s="1">
        <f>SUM(W69:W71)</f>
        <v>0</v>
      </c>
    </row>
    <row r="69" spans="1:23" ht="16.5" hidden="1">
      <c r="A69" s="4" t="s">
        <v>28</v>
      </c>
      <c r="B69" s="32" t="s">
        <v>29</v>
      </c>
      <c r="C69" s="33"/>
      <c r="D69" s="13">
        <f t="shared" si="1"/>
        <v>0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6.5">
      <c r="A70" s="15" t="s">
        <v>38</v>
      </c>
      <c r="B70" s="32" t="s">
        <v>39</v>
      </c>
      <c r="C70" s="33"/>
      <c r="D70" s="13">
        <f t="shared" si="1"/>
        <v>5376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>
        <v>5376</v>
      </c>
      <c r="P70" s="14"/>
      <c r="Q70" s="14"/>
      <c r="R70" s="14"/>
      <c r="S70" s="14"/>
      <c r="T70" s="14"/>
      <c r="U70" s="14"/>
      <c r="V70" s="14"/>
      <c r="W70" s="14"/>
    </row>
    <row r="71" spans="1:23" ht="16.5">
      <c r="A71" s="4" t="s">
        <v>42</v>
      </c>
      <c r="B71" s="32" t="s">
        <v>43</v>
      </c>
      <c r="C71" s="33"/>
      <c r="D71" s="13">
        <f t="shared" si="1"/>
        <v>34247</v>
      </c>
      <c r="E71" s="14">
        <v>1388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>
        <v>32859</v>
      </c>
      <c r="S71" s="14"/>
      <c r="T71" s="14"/>
      <c r="U71" s="14"/>
      <c r="V71" s="14"/>
      <c r="W71" s="14"/>
    </row>
    <row r="72" spans="1:23" s="3" customFormat="1" ht="16.5">
      <c r="A72" s="2"/>
      <c r="B72" s="30" t="s">
        <v>19</v>
      </c>
      <c r="C72" s="31"/>
      <c r="D72" s="1">
        <f>SUM(D73:D75)</f>
        <v>223552</v>
      </c>
      <c r="E72" s="1">
        <f aca="true" t="shared" si="19" ref="E72:V72">SUM(E73:E75)</f>
        <v>4556</v>
      </c>
      <c r="F72" s="1">
        <f t="shared" si="19"/>
        <v>0</v>
      </c>
      <c r="G72" s="1">
        <f t="shared" si="19"/>
        <v>0</v>
      </c>
      <c r="H72" s="1">
        <f t="shared" si="19"/>
        <v>0</v>
      </c>
      <c r="I72" s="1">
        <f t="shared" si="19"/>
        <v>0</v>
      </c>
      <c r="J72" s="1">
        <f t="shared" si="19"/>
        <v>0</v>
      </c>
      <c r="K72" s="1">
        <f t="shared" si="19"/>
        <v>0</v>
      </c>
      <c r="L72" s="1">
        <f t="shared" si="19"/>
        <v>0</v>
      </c>
      <c r="M72" s="1">
        <f t="shared" si="19"/>
        <v>0</v>
      </c>
      <c r="N72" s="1">
        <f t="shared" si="19"/>
        <v>0</v>
      </c>
      <c r="O72" s="1">
        <f t="shared" si="19"/>
        <v>0</v>
      </c>
      <c r="P72" s="1">
        <f t="shared" si="19"/>
        <v>0</v>
      </c>
      <c r="Q72" s="1">
        <f t="shared" si="19"/>
        <v>0</v>
      </c>
      <c r="R72" s="1">
        <f t="shared" si="19"/>
        <v>0</v>
      </c>
      <c r="S72" s="1">
        <f t="shared" si="19"/>
        <v>215967</v>
      </c>
      <c r="T72" s="1">
        <f t="shared" si="19"/>
        <v>0</v>
      </c>
      <c r="U72" s="1">
        <f t="shared" si="19"/>
        <v>0</v>
      </c>
      <c r="V72" s="1">
        <f t="shared" si="19"/>
        <v>273</v>
      </c>
      <c r="W72" s="1">
        <f>SUM(W73:W75)</f>
        <v>0</v>
      </c>
    </row>
    <row r="73" spans="1:23" ht="16.5">
      <c r="A73" s="4" t="s">
        <v>28</v>
      </c>
      <c r="B73" s="32" t="s">
        <v>29</v>
      </c>
      <c r="C73" s="33"/>
      <c r="D73" s="13">
        <f t="shared" si="1"/>
        <v>273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>
        <v>273</v>
      </c>
      <c r="W73" s="14"/>
    </row>
    <row r="74" spans="1:23" ht="16.5">
      <c r="A74" s="4" t="s">
        <v>42</v>
      </c>
      <c r="B74" s="32" t="s">
        <v>43</v>
      </c>
      <c r="C74" s="33"/>
      <c r="D74" s="13">
        <v>2766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6.5">
      <c r="A75" s="4" t="s">
        <v>44</v>
      </c>
      <c r="B75" s="32" t="s">
        <v>45</v>
      </c>
      <c r="C75" s="33"/>
      <c r="D75" s="13">
        <v>220513</v>
      </c>
      <c r="E75" s="14">
        <v>4556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>
        <v>215967</v>
      </c>
      <c r="T75" s="14"/>
      <c r="U75" s="14"/>
      <c r="V75" s="14"/>
      <c r="W75" s="14"/>
    </row>
    <row r="76" spans="1:23" s="3" customFormat="1" ht="16.5">
      <c r="A76" s="2"/>
      <c r="B76" s="30" t="s">
        <v>20</v>
      </c>
      <c r="C76" s="31"/>
      <c r="D76" s="1">
        <f>SUM(D77:D78)</f>
        <v>34836</v>
      </c>
      <c r="E76" s="1">
        <f aca="true" t="shared" si="20" ref="E76:V76">SUM(E77:E78)</f>
        <v>2156</v>
      </c>
      <c r="F76" s="1">
        <f t="shared" si="20"/>
        <v>0</v>
      </c>
      <c r="G76" s="1">
        <f t="shared" si="20"/>
        <v>0</v>
      </c>
      <c r="H76" s="1">
        <f t="shared" si="20"/>
        <v>0</v>
      </c>
      <c r="I76" s="1">
        <f t="shared" si="20"/>
        <v>0</v>
      </c>
      <c r="J76" s="1">
        <f t="shared" si="20"/>
        <v>0</v>
      </c>
      <c r="K76" s="1">
        <f t="shared" si="20"/>
        <v>0</v>
      </c>
      <c r="L76" s="1">
        <f t="shared" si="20"/>
        <v>0</v>
      </c>
      <c r="M76" s="1">
        <f t="shared" si="20"/>
        <v>0</v>
      </c>
      <c r="N76" s="1">
        <f t="shared" si="20"/>
        <v>0</v>
      </c>
      <c r="O76" s="1">
        <f t="shared" si="20"/>
        <v>0</v>
      </c>
      <c r="P76" s="1">
        <f t="shared" si="20"/>
        <v>0</v>
      </c>
      <c r="Q76" s="1">
        <f t="shared" si="20"/>
        <v>0</v>
      </c>
      <c r="R76" s="1">
        <f t="shared" si="20"/>
        <v>0</v>
      </c>
      <c r="S76" s="1">
        <f t="shared" si="20"/>
        <v>32680</v>
      </c>
      <c r="T76" s="1">
        <f t="shared" si="20"/>
        <v>0</v>
      </c>
      <c r="U76" s="1">
        <f t="shared" si="20"/>
        <v>0</v>
      </c>
      <c r="V76" s="1">
        <f t="shared" si="20"/>
        <v>0</v>
      </c>
      <c r="W76" s="1">
        <f>SUM(W77:W78)</f>
        <v>0</v>
      </c>
    </row>
    <row r="77" spans="1:23" ht="16.5" hidden="1">
      <c r="A77" s="4" t="s">
        <v>28</v>
      </c>
      <c r="B77" s="32" t="s">
        <v>29</v>
      </c>
      <c r="C77" s="33"/>
      <c r="D77" s="13">
        <f t="shared" si="1"/>
        <v>0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6.5">
      <c r="A78" s="15" t="s">
        <v>38</v>
      </c>
      <c r="B78" s="32" t="s">
        <v>39</v>
      </c>
      <c r="C78" s="33"/>
      <c r="D78" s="13">
        <f t="shared" si="1"/>
        <v>34836</v>
      </c>
      <c r="E78" s="14">
        <v>2156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>
        <v>32680</v>
      </c>
      <c r="T78" s="14"/>
      <c r="U78" s="14"/>
      <c r="V78" s="14"/>
      <c r="W78" s="14"/>
    </row>
    <row r="79" spans="1:23" s="3" customFormat="1" ht="16.5">
      <c r="A79" s="2"/>
      <c r="B79" s="30" t="s">
        <v>21</v>
      </c>
      <c r="C79" s="31"/>
      <c r="D79" s="1">
        <f>SUM(D80:D81)</f>
        <v>28507</v>
      </c>
      <c r="E79" s="1">
        <f aca="true" t="shared" si="21" ref="E79:W79">SUM(E80:E81)</f>
        <v>21137</v>
      </c>
      <c r="F79" s="1">
        <f t="shared" si="21"/>
        <v>0</v>
      </c>
      <c r="G79" s="1">
        <f t="shared" si="21"/>
        <v>0</v>
      </c>
      <c r="H79" s="1">
        <f t="shared" si="21"/>
        <v>2000</v>
      </c>
      <c r="I79" s="1">
        <f t="shared" si="21"/>
        <v>0</v>
      </c>
      <c r="J79" s="1">
        <f t="shared" si="21"/>
        <v>0</v>
      </c>
      <c r="K79" s="1">
        <f t="shared" si="21"/>
        <v>0</v>
      </c>
      <c r="L79" s="1">
        <f t="shared" si="21"/>
        <v>0</v>
      </c>
      <c r="M79" s="1">
        <f t="shared" si="21"/>
        <v>0</v>
      </c>
      <c r="N79" s="1">
        <f t="shared" si="21"/>
        <v>0</v>
      </c>
      <c r="O79" s="1">
        <f t="shared" si="21"/>
        <v>0</v>
      </c>
      <c r="P79" s="1">
        <f t="shared" si="21"/>
        <v>0</v>
      </c>
      <c r="Q79" s="1">
        <f t="shared" si="21"/>
        <v>0</v>
      </c>
      <c r="R79" s="1">
        <f t="shared" si="21"/>
        <v>0</v>
      </c>
      <c r="S79" s="1">
        <f t="shared" si="21"/>
        <v>0</v>
      </c>
      <c r="T79" s="1">
        <f t="shared" si="21"/>
        <v>0</v>
      </c>
      <c r="U79" s="1">
        <f t="shared" si="21"/>
        <v>0</v>
      </c>
      <c r="V79" s="1">
        <f t="shared" si="21"/>
        <v>5370</v>
      </c>
      <c r="W79" s="1">
        <f t="shared" si="21"/>
        <v>0</v>
      </c>
    </row>
    <row r="80" spans="1:23" ht="16.5">
      <c r="A80" s="4" t="s">
        <v>28</v>
      </c>
      <c r="B80" s="32" t="s">
        <v>29</v>
      </c>
      <c r="C80" s="33"/>
      <c r="D80" s="13">
        <f t="shared" si="1"/>
        <v>26507</v>
      </c>
      <c r="E80" s="14">
        <v>21137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>
        <v>5370</v>
      </c>
      <c r="W80" s="14"/>
    </row>
    <row r="81" spans="1:23" ht="16.5">
      <c r="A81" s="4" t="s">
        <v>66</v>
      </c>
      <c r="B81" s="32" t="s">
        <v>67</v>
      </c>
      <c r="C81" s="33"/>
      <c r="D81" s="13">
        <f t="shared" si="1"/>
        <v>2000</v>
      </c>
      <c r="E81" s="14"/>
      <c r="F81" s="14"/>
      <c r="G81" s="14"/>
      <c r="H81" s="14">
        <v>2000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s="3" customFormat="1" ht="16.5">
      <c r="A82" s="2"/>
      <c r="B82" s="30" t="s">
        <v>22</v>
      </c>
      <c r="C82" s="31"/>
      <c r="D82" s="1">
        <f>SUM(D83)</f>
        <v>640</v>
      </c>
      <c r="E82" s="1">
        <f aca="true" t="shared" si="22" ref="E82:V82">SUM(E83)</f>
        <v>0</v>
      </c>
      <c r="F82" s="1">
        <f t="shared" si="22"/>
        <v>640</v>
      </c>
      <c r="G82" s="1">
        <f t="shared" si="22"/>
        <v>0</v>
      </c>
      <c r="H82" s="1">
        <f t="shared" si="22"/>
        <v>0</v>
      </c>
      <c r="I82" s="1">
        <f t="shared" si="22"/>
        <v>0</v>
      </c>
      <c r="J82" s="1">
        <f t="shared" si="22"/>
        <v>0</v>
      </c>
      <c r="K82" s="1">
        <f t="shared" si="22"/>
        <v>0</v>
      </c>
      <c r="L82" s="1">
        <f t="shared" si="22"/>
        <v>0</v>
      </c>
      <c r="M82" s="1">
        <f t="shared" si="22"/>
        <v>0</v>
      </c>
      <c r="N82" s="1">
        <f t="shared" si="22"/>
        <v>0</v>
      </c>
      <c r="O82" s="1">
        <f t="shared" si="22"/>
        <v>0</v>
      </c>
      <c r="P82" s="1">
        <f t="shared" si="22"/>
        <v>0</v>
      </c>
      <c r="Q82" s="1">
        <f t="shared" si="22"/>
        <v>0</v>
      </c>
      <c r="R82" s="1">
        <f t="shared" si="22"/>
        <v>0</v>
      </c>
      <c r="S82" s="1">
        <f t="shared" si="22"/>
        <v>0</v>
      </c>
      <c r="T82" s="1">
        <f t="shared" si="22"/>
        <v>0</v>
      </c>
      <c r="U82" s="1">
        <f t="shared" si="22"/>
        <v>0</v>
      </c>
      <c r="V82" s="1">
        <f t="shared" si="22"/>
        <v>0</v>
      </c>
      <c r="W82" s="1">
        <f>SUM(W83)</f>
        <v>0</v>
      </c>
    </row>
    <row r="83" spans="1:23" ht="16.5">
      <c r="A83" s="4" t="s">
        <v>28</v>
      </c>
      <c r="B83" s="32" t="s">
        <v>29</v>
      </c>
      <c r="C83" s="33"/>
      <c r="D83" s="13">
        <f>SUM(E83:W83)</f>
        <v>640</v>
      </c>
      <c r="E83" s="14"/>
      <c r="F83" s="14">
        <v>640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s="3" customFormat="1" ht="31.5" customHeight="1">
      <c r="A84" s="24"/>
      <c r="B84" s="30" t="s">
        <v>77</v>
      </c>
      <c r="C84" s="31"/>
      <c r="D84" s="1">
        <f>SUM(D85)</f>
        <v>4600</v>
      </c>
      <c r="E84" s="1">
        <f aca="true" t="shared" si="23" ref="E84:W84">SUM(E85)</f>
        <v>0</v>
      </c>
      <c r="F84" s="1">
        <f t="shared" si="23"/>
        <v>0</v>
      </c>
      <c r="G84" s="1">
        <f t="shared" si="23"/>
        <v>0</v>
      </c>
      <c r="H84" s="1">
        <f t="shared" si="23"/>
        <v>4600</v>
      </c>
      <c r="I84" s="1">
        <f t="shared" si="23"/>
        <v>0</v>
      </c>
      <c r="J84" s="1">
        <f t="shared" si="23"/>
        <v>0</v>
      </c>
      <c r="K84" s="1">
        <f t="shared" si="23"/>
        <v>0</v>
      </c>
      <c r="L84" s="1">
        <f t="shared" si="23"/>
        <v>0</v>
      </c>
      <c r="M84" s="1">
        <f t="shared" si="23"/>
        <v>0</v>
      </c>
      <c r="N84" s="1">
        <f t="shared" si="23"/>
        <v>0</v>
      </c>
      <c r="O84" s="1">
        <f t="shared" si="23"/>
        <v>0</v>
      </c>
      <c r="P84" s="1">
        <f t="shared" si="23"/>
        <v>0</v>
      </c>
      <c r="Q84" s="1">
        <f t="shared" si="23"/>
        <v>0</v>
      </c>
      <c r="R84" s="1">
        <f t="shared" si="23"/>
        <v>0</v>
      </c>
      <c r="S84" s="1">
        <f t="shared" si="23"/>
        <v>0</v>
      </c>
      <c r="T84" s="1">
        <f t="shared" si="23"/>
        <v>0</v>
      </c>
      <c r="U84" s="1">
        <f t="shared" si="23"/>
        <v>0</v>
      </c>
      <c r="V84" s="1">
        <f t="shared" si="23"/>
        <v>0</v>
      </c>
      <c r="W84" s="1">
        <f t="shared" si="23"/>
        <v>0</v>
      </c>
    </row>
    <row r="85" spans="1:23" ht="16.5">
      <c r="A85" s="4" t="s">
        <v>66</v>
      </c>
      <c r="B85" s="32" t="s">
        <v>67</v>
      </c>
      <c r="C85" s="33"/>
      <c r="D85" s="13">
        <f>SUM(E85:W85)</f>
        <v>4600</v>
      </c>
      <c r="E85" s="14"/>
      <c r="F85" s="14"/>
      <c r="G85" s="14"/>
      <c r="H85" s="14">
        <v>4600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s="3" customFormat="1" ht="16.5">
      <c r="A86" s="2"/>
      <c r="B86" s="30" t="s">
        <v>35</v>
      </c>
      <c r="C86" s="31"/>
      <c r="D86" s="1">
        <f>SUM(D87)</f>
        <v>1527</v>
      </c>
      <c r="E86" s="1">
        <f aca="true" t="shared" si="24" ref="E86:V86">SUM(E87)</f>
        <v>0</v>
      </c>
      <c r="F86" s="1">
        <f t="shared" si="24"/>
        <v>0</v>
      </c>
      <c r="G86" s="1">
        <f t="shared" si="24"/>
        <v>0</v>
      </c>
      <c r="H86" s="1">
        <f t="shared" si="24"/>
        <v>0</v>
      </c>
      <c r="I86" s="1">
        <f t="shared" si="24"/>
        <v>0</v>
      </c>
      <c r="J86" s="1">
        <f t="shared" si="24"/>
        <v>1527</v>
      </c>
      <c r="K86" s="1">
        <f t="shared" si="24"/>
        <v>0</v>
      </c>
      <c r="L86" s="1">
        <f t="shared" si="24"/>
        <v>0</v>
      </c>
      <c r="M86" s="1">
        <f t="shared" si="24"/>
        <v>0</v>
      </c>
      <c r="N86" s="1">
        <f t="shared" si="24"/>
        <v>0</v>
      </c>
      <c r="O86" s="1">
        <f t="shared" si="24"/>
        <v>0</v>
      </c>
      <c r="P86" s="1">
        <f t="shared" si="24"/>
        <v>0</v>
      </c>
      <c r="Q86" s="1">
        <f t="shared" si="24"/>
        <v>0</v>
      </c>
      <c r="R86" s="1">
        <f t="shared" si="24"/>
        <v>0</v>
      </c>
      <c r="S86" s="1">
        <f t="shared" si="24"/>
        <v>0</v>
      </c>
      <c r="T86" s="1">
        <f t="shared" si="24"/>
        <v>0</v>
      </c>
      <c r="U86" s="1">
        <f t="shared" si="24"/>
        <v>0</v>
      </c>
      <c r="V86" s="1">
        <f t="shared" si="24"/>
        <v>0</v>
      </c>
      <c r="W86" s="1">
        <f>SUM(W87)</f>
        <v>0</v>
      </c>
    </row>
    <row r="87" spans="1:23" ht="16.5">
      <c r="A87" s="15" t="s">
        <v>33</v>
      </c>
      <c r="B87" s="32" t="s">
        <v>34</v>
      </c>
      <c r="C87" s="33"/>
      <c r="D87" s="13">
        <f t="shared" si="1"/>
        <v>1527</v>
      </c>
      <c r="E87" s="14"/>
      <c r="F87" s="14"/>
      <c r="G87" s="14"/>
      <c r="H87" s="14"/>
      <c r="I87" s="14"/>
      <c r="J87" s="14">
        <v>1527</v>
      </c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s="3" customFormat="1" ht="16.5">
      <c r="A88" s="2"/>
      <c r="B88" s="30" t="s">
        <v>46</v>
      </c>
      <c r="C88" s="31"/>
      <c r="D88" s="1">
        <f>SUM(D89)</f>
        <v>7750</v>
      </c>
      <c r="E88" s="1">
        <f aca="true" t="shared" si="25" ref="E88:V88">SUM(E89)</f>
        <v>0</v>
      </c>
      <c r="F88" s="1">
        <f t="shared" si="25"/>
        <v>0</v>
      </c>
      <c r="G88" s="1">
        <f t="shared" si="25"/>
        <v>0</v>
      </c>
      <c r="H88" s="1">
        <f t="shared" si="25"/>
        <v>0</v>
      </c>
      <c r="I88" s="1">
        <f t="shared" si="25"/>
        <v>0</v>
      </c>
      <c r="J88" s="1">
        <f t="shared" si="25"/>
        <v>0</v>
      </c>
      <c r="K88" s="1">
        <f t="shared" si="25"/>
        <v>0</v>
      </c>
      <c r="L88" s="1">
        <f t="shared" si="25"/>
        <v>0</v>
      </c>
      <c r="M88" s="1">
        <f t="shared" si="25"/>
        <v>0</v>
      </c>
      <c r="N88" s="1">
        <f t="shared" si="25"/>
        <v>0</v>
      </c>
      <c r="O88" s="1">
        <f t="shared" si="25"/>
        <v>0</v>
      </c>
      <c r="P88" s="1">
        <f t="shared" si="25"/>
        <v>0</v>
      </c>
      <c r="Q88" s="1">
        <f t="shared" si="25"/>
        <v>0</v>
      </c>
      <c r="R88" s="1">
        <f t="shared" si="25"/>
        <v>0</v>
      </c>
      <c r="S88" s="1">
        <f t="shared" si="25"/>
        <v>0</v>
      </c>
      <c r="T88" s="1">
        <f t="shared" si="25"/>
        <v>0</v>
      </c>
      <c r="U88" s="1">
        <f t="shared" si="25"/>
        <v>0</v>
      </c>
      <c r="V88" s="1">
        <f t="shared" si="25"/>
        <v>7750</v>
      </c>
      <c r="W88" s="1">
        <f>SUM(W89)</f>
        <v>0</v>
      </c>
    </row>
    <row r="89" spans="1:23" ht="16.5">
      <c r="A89" s="4" t="s">
        <v>28</v>
      </c>
      <c r="B89" s="32" t="s">
        <v>29</v>
      </c>
      <c r="C89" s="33"/>
      <c r="D89" s="13">
        <f>SUM(E89:W89)</f>
        <v>7750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>
        <v>7750</v>
      </c>
      <c r="W89" s="14"/>
    </row>
    <row r="90" spans="1:23" s="3" customFormat="1" ht="16.5">
      <c r="A90" s="2"/>
      <c r="B90" s="30" t="s">
        <v>70</v>
      </c>
      <c r="C90" s="31"/>
      <c r="D90" s="1">
        <f>SUM(D91)</f>
        <v>2072</v>
      </c>
      <c r="E90" s="1">
        <f aca="true" t="shared" si="26" ref="E90:V90">SUM(E91)</f>
        <v>0</v>
      </c>
      <c r="F90" s="1">
        <f t="shared" si="26"/>
        <v>0</v>
      </c>
      <c r="G90" s="1">
        <f t="shared" si="26"/>
        <v>0</v>
      </c>
      <c r="H90" s="1">
        <f t="shared" si="26"/>
        <v>0</v>
      </c>
      <c r="I90" s="1">
        <f t="shared" si="26"/>
        <v>0</v>
      </c>
      <c r="J90" s="1">
        <f t="shared" si="26"/>
        <v>0</v>
      </c>
      <c r="K90" s="1">
        <f t="shared" si="26"/>
        <v>0</v>
      </c>
      <c r="L90" s="1">
        <f t="shared" si="26"/>
        <v>2072</v>
      </c>
      <c r="M90" s="1">
        <f t="shared" si="26"/>
        <v>0</v>
      </c>
      <c r="N90" s="1">
        <f t="shared" si="26"/>
        <v>0</v>
      </c>
      <c r="O90" s="1">
        <f t="shared" si="26"/>
        <v>0</v>
      </c>
      <c r="P90" s="1">
        <f t="shared" si="26"/>
        <v>0</v>
      </c>
      <c r="Q90" s="1">
        <f t="shared" si="26"/>
        <v>0</v>
      </c>
      <c r="R90" s="1">
        <f t="shared" si="26"/>
        <v>0</v>
      </c>
      <c r="S90" s="1">
        <f t="shared" si="26"/>
        <v>0</v>
      </c>
      <c r="T90" s="1">
        <f t="shared" si="26"/>
        <v>0</v>
      </c>
      <c r="U90" s="1">
        <f t="shared" si="26"/>
        <v>0</v>
      </c>
      <c r="V90" s="1">
        <f t="shared" si="26"/>
        <v>0</v>
      </c>
      <c r="W90" s="1">
        <f>SUM(W91)</f>
        <v>0</v>
      </c>
    </row>
    <row r="91" spans="1:23" ht="16.5">
      <c r="A91" s="15" t="s">
        <v>66</v>
      </c>
      <c r="B91" s="32" t="s">
        <v>67</v>
      </c>
      <c r="C91" s="33"/>
      <c r="D91" s="13">
        <f t="shared" si="1"/>
        <v>2072</v>
      </c>
      <c r="E91" s="14"/>
      <c r="F91" s="14"/>
      <c r="G91" s="14"/>
      <c r="H91" s="14"/>
      <c r="I91" s="14"/>
      <c r="J91" s="14"/>
      <c r="K91" s="14"/>
      <c r="L91" s="14">
        <v>2072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s="3" customFormat="1" ht="16.5">
      <c r="A92" s="2"/>
      <c r="B92" s="30" t="s">
        <v>23</v>
      </c>
      <c r="C92" s="31"/>
      <c r="D92" s="1">
        <f>SUM(D93:D100)</f>
        <v>273855</v>
      </c>
      <c r="E92" s="1">
        <f aca="true" t="shared" si="27" ref="E92:V92">SUM(E93:E100)</f>
        <v>21978</v>
      </c>
      <c r="F92" s="1">
        <f t="shared" si="27"/>
        <v>0</v>
      </c>
      <c r="G92" s="1">
        <f t="shared" si="27"/>
        <v>1836</v>
      </c>
      <c r="H92" s="1">
        <f t="shared" si="27"/>
        <v>0</v>
      </c>
      <c r="I92" s="1">
        <f t="shared" si="27"/>
        <v>0</v>
      </c>
      <c r="J92" s="1">
        <f t="shared" si="27"/>
        <v>0</v>
      </c>
      <c r="K92" s="1">
        <f t="shared" si="27"/>
        <v>0</v>
      </c>
      <c r="L92" s="1">
        <f t="shared" si="27"/>
        <v>0</v>
      </c>
      <c r="M92" s="1">
        <f t="shared" si="27"/>
        <v>43784</v>
      </c>
      <c r="N92" s="1">
        <f t="shared" si="27"/>
        <v>0</v>
      </c>
      <c r="O92" s="1">
        <f t="shared" si="27"/>
        <v>151854</v>
      </c>
      <c r="P92" s="1">
        <f t="shared" si="27"/>
        <v>962</v>
      </c>
      <c r="Q92" s="1">
        <f t="shared" si="27"/>
        <v>0</v>
      </c>
      <c r="R92" s="1">
        <f t="shared" si="27"/>
        <v>10640</v>
      </c>
      <c r="S92" s="1">
        <f t="shared" si="27"/>
        <v>42226</v>
      </c>
      <c r="T92" s="1">
        <f t="shared" si="27"/>
        <v>0</v>
      </c>
      <c r="U92" s="1">
        <f t="shared" si="27"/>
        <v>60</v>
      </c>
      <c r="V92" s="1">
        <f t="shared" si="27"/>
        <v>235</v>
      </c>
      <c r="W92" s="1">
        <f>SUM(W93:W100)</f>
        <v>280</v>
      </c>
    </row>
    <row r="93" spans="1:23" ht="16.5">
      <c r="A93" s="4" t="s">
        <v>28</v>
      </c>
      <c r="B93" s="32" t="s">
        <v>29</v>
      </c>
      <c r="C93" s="33"/>
      <c r="D93" s="13">
        <f t="shared" si="1"/>
        <v>12162</v>
      </c>
      <c r="E93" s="14">
        <v>11647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>
        <v>235</v>
      </c>
      <c r="W93" s="14">
        <v>280</v>
      </c>
    </row>
    <row r="94" spans="1:23" ht="16.5">
      <c r="A94" s="4" t="s">
        <v>71</v>
      </c>
      <c r="B94" s="32" t="s">
        <v>72</v>
      </c>
      <c r="C94" s="33"/>
      <c r="D94" s="13">
        <f t="shared" si="1"/>
        <v>60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>
        <v>60</v>
      </c>
      <c r="V94" s="14"/>
      <c r="W94" s="14"/>
    </row>
    <row r="95" spans="1:23" ht="30" customHeight="1">
      <c r="A95" s="4" t="s">
        <v>31</v>
      </c>
      <c r="B95" s="32" t="s">
        <v>32</v>
      </c>
      <c r="C95" s="33"/>
      <c r="D95" s="13">
        <f aca="true" t="shared" si="28" ref="D95:D136">SUM(E95:W95)</f>
        <v>1836</v>
      </c>
      <c r="E95" s="14"/>
      <c r="F95" s="14"/>
      <c r="G95" s="14">
        <v>1836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6.5">
      <c r="A96" s="4" t="s">
        <v>36</v>
      </c>
      <c r="B96" s="32" t="s">
        <v>37</v>
      </c>
      <c r="C96" s="33"/>
      <c r="D96" s="13">
        <f t="shared" si="28"/>
        <v>46145</v>
      </c>
      <c r="E96" s="14">
        <v>2361</v>
      </c>
      <c r="F96" s="14"/>
      <c r="G96" s="14"/>
      <c r="H96" s="14"/>
      <c r="I96" s="14"/>
      <c r="J96" s="14"/>
      <c r="K96" s="14"/>
      <c r="L96" s="14"/>
      <c r="M96" s="14">
        <v>43784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6.5">
      <c r="A97" s="15" t="s">
        <v>38</v>
      </c>
      <c r="B97" s="32" t="s">
        <v>39</v>
      </c>
      <c r="C97" s="33"/>
      <c r="D97" s="13">
        <f t="shared" si="28"/>
        <v>159733</v>
      </c>
      <c r="E97" s="14">
        <v>3194</v>
      </c>
      <c r="F97" s="14"/>
      <c r="G97" s="14"/>
      <c r="H97" s="14"/>
      <c r="I97" s="14"/>
      <c r="J97" s="14"/>
      <c r="K97" s="14"/>
      <c r="L97" s="14"/>
      <c r="M97" s="14"/>
      <c r="N97" s="14"/>
      <c r="O97" s="14">
        <v>151854</v>
      </c>
      <c r="P97" s="14"/>
      <c r="Q97" s="14"/>
      <c r="R97" s="14"/>
      <c r="S97" s="14">
        <v>4685</v>
      </c>
      <c r="T97" s="14"/>
      <c r="U97" s="14"/>
      <c r="V97" s="14"/>
      <c r="W97" s="14"/>
    </row>
    <row r="98" spans="1:23" ht="31.5" customHeight="1">
      <c r="A98" s="15" t="s">
        <v>40</v>
      </c>
      <c r="B98" s="32" t="s">
        <v>41</v>
      </c>
      <c r="C98" s="33"/>
      <c r="D98" s="13">
        <f t="shared" si="28"/>
        <v>962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>
        <v>962</v>
      </c>
      <c r="Q98" s="14"/>
      <c r="R98" s="14"/>
      <c r="S98" s="14"/>
      <c r="T98" s="14"/>
      <c r="U98" s="14"/>
      <c r="V98" s="14"/>
      <c r="W98" s="14"/>
    </row>
    <row r="99" spans="1:23" ht="16.5">
      <c r="A99" s="4" t="s">
        <v>42</v>
      </c>
      <c r="B99" s="32" t="s">
        <v>43</v>
      </c>
      <c r="C99" s="33"/>
      <c r="D99" s="13">
        <f t="shared" si="28"/>
        <v>10640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>
        <v>10640</v>
      </c>
      <c r="S99" s="14"/>
      <c r="T99" s="14"/>
      <c r="U99" s="14"/>
      <c r="V99" s="14"/>
      <c r="W99" s="14"/>
    </row>
    <row r="100" spans="1:23" ht="16.5">
      <c r="A100" s="4" t="s">
        <v>44</v>
      </c>
      <c r="B100" s="32" t="s">
        <v>45</v>
      </c>
      <c r="C100" s="33"/>
      <c r="D100" s="13">
        <f t="shared" si="28"/>
        <v>42317</v>
      </c>
      <c r="E100" s="14">
        <v>4776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>
        <v>37541</v>
      </c>
      <c r="T100" s="14"/>
      <c r="U100" s="14"/>
      <c r="V100" s="14"/>
      <c r="W100" s="14"/>
    </row>
    <row r="101" spans="1:23" s="3" customFormat="1" ht="16.5">
      <c r="A101" s="2"/>
      <c r="B101" s="30" t="s">
        <v>24</v>
      </c>
      <c r="C101" s="31"/>
      <c r="D101" s="1">
        <f>SUM(D102:D109)</f>
        <v>450657</v>
      </c>
      <c r="E101" s="1">
        <f aca="true" t="shared" si="29" ref="E101:V101">SUM(E102:E109)</f>
        <v>37952</v>
      </c>
      <c r="F101" s="1">
        <f t="shared" si="29"/>
        <v>0</v>
      </c>
      <c r="G101" s="1">
        <f t="shared" si="29"/>
        <v>3815</v>
      </c>
      <c r="H101" s="1">
        <f t="shared" si="29"/>
        <v>0</v>
      </c>
      <c r="I101" s="1">
        <f t="shared" si="29"/>
        <v>0</v>
      </c>
      <c r="J101" s="1">
        <f t="shared" si="29"/>
        <v>0</v>
      </c>
      <c r="K101" s="1">
        <f t="shared" si="29"/>
        <v>0</v>
      </c>
      <c r="L101" s="1">
        <f t="shared" si="29"/>
        <v>0</v>
      </c>
      <c r="M101" s="1">
        <f t="shared" si="29"/>
        <v>54726</v>
      </c>
      <c r="N101" s="1">
        <f t="shared" si="29"/>
        <v>0</v>
      </c>
      <c r="O101" s="1">
        <f t="shared" si="29"/>
        <v>236336</v>
      </c>
      <c r="P101" s="1">
        <f t="shared" si="29"/>
        <v>2080</v>
      </c>
      <c r="Q101" s="1">
        <f t="shared" si="29"/>
        <v>0</v>
      </c>
      <c r="R101" s="1">
        <f t="shared" si="29"/>
        <v>21019</v>
      </c>
      <c r="S101" s="1">
        <f t="shared" si="29"/>
        <v>93992</v>
      </c>
      <c r="T101" s="1">
        <f t="shared" si="29"/>
        <v>0</v>
      </c>
      <c r="U101" s="1">
        <f t="shared" si="29"/>
        <v>60</v>
      </c>
      <c r="V101" s="1">
        <f t="shared" si="29"/>
        <v>327</v>
      </c>
      <c r="W101" s="1">
        <f>SUM(W102:W109)</f>
        <v>350</v>
      </c>
    </row>
    <row r="102" spans="1:23" ht="16.5">
      <c r="A102" s="4" t="s">
        <v>28</v>
      </c>
      <c r="B102" s="32" t="s">
        <v>29</v>
      </c>
      <c r="C102" s="33"/>
      <c r="D102" s="13">
        <f t="shared" si="28"/>
        <v>19952</v>
      </c>
      <c r="E102" s="14">
        <v>19275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>
        <v>327</v>
      </c>
      <c r="W102" s="14">
        <v>350</v>
      </c>
    </row>
    <row r="103" spans="1:23" ht="16.5">
      <c r="A103" s="4" t="s">
        <v>71</v>
      </c>
      <c r="B103" s="32" t="s">
        <v>72</v>
      </c>
      <c r="C103" s="33"/>
      <c r="D103" s="13">
        <f t="shared" si="28"/>
        <v>60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>
        <v>60</v>
      </c>
      <c r="V103" s="14"/>
      <c r="W103" s="14"/>
    </row>
    <row r="104" spans="1:23" ht="32.25" customHeight="1">
      <c r="A104" s="4" t="s">
        <v>31</v>
      </c>
      <c r="B104" s="32" t="s">
        <v>32</v>
      </c>
      <c r="C104" s="33"/>
      <c r="D104" s="13">
        <f t="shared" si="28"/>
        <v>3815</v>
      </c>
      <c r="E104" s="14"/>
      <c r="F104" s="14"/>
      <c r="G104" s="14">
        <v>3815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6.5">
      <c r="A105" s="4" t="s">
        <v>36</v>
      </c>
      <c r="B105" s="32" t="s">
        <v>37</v>
      </c>
      <c r="C105" s="33"/>
      <c r="D105" s="13">
        <f t="shared" si="28"/>
        <v>59432</v>
      </c>
      <c r="E105" s="14">
        <v>4706</v>
      </c>
      <c r="F105" s="14"/>
      <c r="G105" s="14"/>
      <c r="H105" s="14"/>
      <c r="I105" s="14"/>
      <c r="J105" s="14"/>
      <c r="K105" s="14"/>
      <c r="L105" s="14"/>
      <c r="M105" s="14">
        <v>54726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6.5">
      <c r="A106" s="15" t="s">
        <v>38</v>
      </c>
      <c r="B106" s="32" t="s">
        <v>39</v>
      </c>
      <c r="C106" s="33"/>
      <c r="D106" s="13">
        <f t="shared" si="28"/>
        <v>245858</v>
      </c>
      <c r="E106" s="14">
        <v>4462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>
        <v>236336</v>
      </c>
      <c r="P106" s="14"/>
      <c r="Q106" s="14"/>
      <c r="R106" s="14"/>
      <c r="S106" s="14">
        <v>5060</v>
      </c>
      <c r="T106" s="14"/>
      <c r="U106" s="14"/>
      <c r="V106" s="14"/>
      <c r="W106" s="14"/>
    </row>
    <row r="107" spans="1:23" ht="32.25" customHeight="1">
      <c r="A107" s="15" t="s">
        <v>40</v>
      </c>
      <c r="B107" s="32" t="s">
        <v>41</v>
      </c>
      <c r="C107" s="33"/>
      <c r="D107" s="13">
        <f t="shared" si="28"/>
        <v>2080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v>2080</v>
      </c>
      <c r="Q107" s="14"/>
      <c r="R107" s="14"/>
      <c r="S107" s="14"/>
      <c r="T107" s="14"/>
      <c r="U107" s="14"/>
      <c r="V107" s="14"/>
      <c r="W107" s="14"/>
    </row>
    <row r="108" spans="1:23" ht="16.5">
      <c r="A108" s="4" t="s">
        <v>42</v>
      </c>
      <c r="B108" s="32" t="s">
        <v>43</v>
      </c>
      <c r="C108" s="33"/>
      <c r="D108" s="13">
        <f t="shared" si="28"/>
        <v>21815</v>
      </c>
      <c r="E108" s="14">
        <v>796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21019</v>
      </c>
      <c r="S108" s="14"/>
      <c r="T108" s="14"/>
      <c r="U108" s="14"/>
      <c r="V108" s="14"/>
      <c r="W108" s="14"/>
    </row>
    <row r="109" spans="1:23" ht="16.5">
      <c r="A109" s="4" t="s">
        <v>44</v>
      </c>
      <c r="B109" s="32" t="s">
        <v>45</v>
      </c>
      <c r="C109" s="33"/>
      <c r="D109" s="13">
        <f t="shared" si="28"/>
        <v>97645</v>
      </c>
      <c r="E109" s="14">
        <v>8713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>
        <v>88932</v>
      </c>
      <c r="T109" s="14"/>
      <c r="U109" s="14"/>
      <c r="V109" s="14"/>
      <c r="W109" s="14"/>
    </row>
    <row r="110" spans="1:23" s="3" customFormat="1" ht="16.5">
      <c r="A110" s="2"/>
      <c r="B110" s="30" t="s">
        <v>25</v>
      </c>
      <c r="C110" s="31"/>
      <c r="D110" s="1">
        <f>SUM(D111:D118)</f>
        <v>299999</v>
      </c>
      <c r="E110" s="1">
        <f aca="true" t="shared" si="30" ref="E110:V110">SUM(E111:E118)</f>
        <v>23423</v>
      </c>
      <c r="F110" s="1">
        <f t="shared" si="30"/>
        <v>0</v>
      </c>
      <c r="G110" s="1">
        <f t="shared" si="30"/>
        <v>1450</v>
      </c>
      <c r="H110" s="1">
        <f t="shared" si="30"/>
        <v>0</v>
      </c>
      <c r="I110" s="1">
        <f t="shared" si="30"/>
        <v>0</v>
      </c>
      <c r="J110" s="1">
        <f t="shared" si="30"/>
        <v>0</v>
      </c>
      <c r="K110" s="1">
        <f t="shared" si="30"/>
        <v>0</v>
      </c>
      <c r="L110" s="1">
        <f t="shared" si="30"/>
        <v>0</v>
      </c>
      <c r="M110" s="1">
        <f t="shared" si="30"/>
        <v>41217</v>
      </c>
      <c r="N110" s="1">
        <f t="shared" si="30"/>
        <v>0</v>
      </c>
      <c r="O110" s="1">
        <f t="shared" si="30"/>
        <v>148495</v>
      </c>
      <c r="P110" s="1">
        <f t="shared" si="30"/>
        <v>1823</v>
      </c>
      <c r="Q110" s="1">
        <f t="shared" si="30"/>
        <v>0</v>
      </c>
      <c r="R110" s="1">
        <f t="shared" si="30"/>
        <v>25748</v>
      </c>
      <c r="S110" s="1">
        <f t="shared" si="30"/>
        <v>57238</v>
      </c>
      <c r="T110" s="1">
        <f t="shared" si="30"/>
        <v>0</v>
      </c>
      <c r="U110" s="1">
        <f t="shared" si="30"/>
        <v>60</v>
      </c>
      <c r="V110" s="1">
        <f t="shared" si="30"/>
        <v>265</v>
      </c>
      <c r="W110" s="1">
        <f>SUM(W111:W118)</f>
        <v>280</v>
      </c>
    </row>
    <row r="111" spans="1:23" ht="16.5">
      <c r="A111" s="4" t="s">
        <v>28</v>
      </c>
      <c r="B111" s="32" t="s">
        <v>29</v>
      </c>
      <c r="C111" s="33"/>
      <c r="D111" s="13">
        <f t="shared" si="28"/>
        <v>15608</v>
      </c>
      <c r="E111" s="14">
        <v>15063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>
        <v>265</v>
      </c>
      <c r="W111" s="14">
        <v>280</v>
      </c>
    </row>
    <row r="112" spans="1:23" ht="16.5">
      <c r="A112" s="4" t="s">
        <v>71</v>
      </c>
      <c r="B112" s="32" t="s">
        <v>72</v>
      </c>
      <c r="C112" s="33"/>
      <c r="D112" s="13">
        <f t="shared" si="28"/>
        <v>60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>
        <v>60</v>
      </c>
      <c r="V112" s="14"/>
      <c r="W112" s="14"/>
    </row>
    <row r="113" spans="1:23" ht="32.25" customHeight="1">
      <c r="A113" s="4" t="s">
        <v>31</v>
      </c>
      <c r="B113" s="32" t="s">
        <v>32</v>
      </c>
      <c r="C113" s="33"/>
      <c r="D113" s="13">
        <f t="shared" si="28"/>
        <v>1450</v>
      </c>
      <c r="E113" s="14"/>
      <c r="F113" s="14"/>
      <c r="G113" s="14">
        <v>1450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6.5">
      <c r="A114" s="4" t="s">
        <v>36</v>
      </c>
      <c r="B114" s="32" t="s">
        <v>37</v>
      </c>
      <c r="C114" s="33"/>
      <c r="D114" s="13">
        <f t="shared" si="28"/>
        <v>42926</v>
      </c>
      <c r="E114" s="14">
        <v>1709</v>
      </c>
      <c r="F114" s="14"/>
      <c r="G114" s="14"/>
      <c r="H114" s="14"/>
      <c r="I114" s="14"/>
      <c r="J114" s="14"/>
      <c r="K114" s="14"/>
      <c r="L114" s="14"/>
      <c r="M114" s="14">
        <v>41217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6.5">
      <c r="A115" s="15" t="s">
        <v>38</v>
      </c>
      <c r="B115" s="32" t="s">
        <v>39</v>
      </c>
      <c r="C115" s="33"/>
      <c r="D115" s="13">
        <f t="shared" si="28"/>
        <v>154712</v>
      </c>
      <c r="E115" s="14">
        <v>2544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>
        <v>148495</v>
      </c>
      <c r="P115" s="14"/>
      <c r="Q115" s="14"/>
      <c r="R115" s="14"/>
      <c r="S115" s="14">
        <v>3673</v>
      </c>
      <c r="T115" s="14"/>
      <c r="U115" s="14"/>
      <c r="V115" s="14"/>
      <c r="W115" s="14"/>
    </row>
    <row r="116" spans="1:23" ht="31.5" customHeight="1">
      <c r="A116" s="15" t="s">
        <v>40</v>
      </c>
      <c r="B116" s="32" t="s">
        <v>41</v>
      </c>
      <c r="C116" s="33"/>
      <c r="D116" s="13">
        <f t="shared" si="28"/>
        <v>1823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>
        <v>1823</v>
      </c>
      <c r="Q116" s="14"/>
      <c r="R116" s="14"/>
      <c r="S116" s="14"/>
      <c r="T116" s="14"/>
      <c r="U116" s="14"/>
      <c r="V116" s="14"/>
      <c r="W116" s="14"/>
    </row>
    <row r="117" spans="1:23" ht="16.5">
      <c r="A117" s="4" t="s">
        <v>42</v>
      </c>
      <c r="B117" s="32" t="s">
        <v>43</v>
      </c>
      <c r="C117" s="33"/>
      <c r="D117" s="13">
        <f t="shared" si="28"/>
        <v>25748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>
        <v>25748</v>
      </c>
      <c r="S117" s="14"/>
      <c r="T117" s="14"/>
      <c r="U117" s="14"/>
      <c r="V117" s="14"/>
      <c r="W117" s="14"/>
    </row>
    <row r="118" spans="1:23" ht="16.5">
      <c r="A118" s="4" t="s">
        <v>44</v>
      </c>
      <c r="B118" s="32" t="s">
        <v>45</v>
      </c>
      <c r="C118" s="33"/>
      <c r="D118" s="13">
        <f t="shared" si="28"/>
        <v>57672</v>
      </c>
      <c r="E118" s="14">
        <v>4107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>
        <v>53565</v>
      </c>
      <c r="T118" s="14"/>
      <c r="U118" s="14"/>
      <c r="V118" s="14"/>
      <c r="W118" s="14"/>
    </row>
    <row r="119" spans="1:23" s="7" customFormat="1" ht="16.5">
      <c r="A119" s="6"/>
      <c r="B119" s="30" t="s">
        <v>26</v>
      </c>
      <c r="C119" s="31"/>
      <c r="D119" s="1">
        <f>SUM(D120:D127)</f>
        <v>215763</v>
      </c>
      <c r="E119" s="1">
        <f aca="true" t="shared" si="31" ref="E119:V119">SUM(E120:E127)</f>
        <v>19167</v>
      </c>
      <c r="F119" s="1">
        <f t="shared" si="31"/>
        <v>0</v>
      </c>
      <c r="G119" s="1">
        <f t="shared" si="31"/>
        <v>1017</v>
      </c>
      <c r="H119" s="1">
        <f t="shared" si="31"/>
        <v>0</v>
      </c>
      <c r="I119" s="1">
        <f t="shared" si="31"/>
        <v>0</v>
      </c>
      <c r="J119" s="1">
        <f t="shared" si="31"/>
        <v>0</v>
      </c>
      <c r="K119" s="1">
        <f t="shared" si="31"/>
        <v>0</v>
      </c>
      <c r="L119" s="1">
        <f t="shared" si="31"/>
        <v>0</v>
      </c>
      <c r="M119" s="1">
        <f t="shared" si="31"/>
        <v>37459</v>
      </c>
      <c r="N119" s="1">
        <f t="shared" si="31"/>
        <v>0</v>
      </c>
      <c r="O119" s="1">
        <f t="shared" si="31"/>
        <v>106758</v>
      </c>
      <c r="P119" s="1">
        <f t="shared" si="31"/>
        <v>3154</v>
      </c>
      <c r="Q119" s="1">
        <f t="shared" si="31"/>
        <v>0</v>
      </c>
      <c r="R119" s="1">
        <f t="shared" si="31"/>
        <v>21131</v>
      </c>
      <c r="S119" s="1">
        <f t="shared" si="31"/>
        <v>26457</v>
      </c>
      <c r="T119" s="1">
        <f t="shared" si="31"/>
        <v>0</v>
      </c>
      <c r="U119" s="1">
        <f t="shared" si="31"/>
        <v>60</v>
      </c>
      <c r="V119" s="1">
        <f t="shared" si="31"/>
        <v>270</v>
      </c>
      <c r="W119" s="1">
        <f>SUM(W120:W127)</f>
        <v>280</v>
      </c>
    </row>
    <row r="120" spans="1:23" ht="16.5">
      <c r="A120" s="4" t="s">
        <v>28</v>
      </c>
      <c r="B120" s="32" t="s">
        <v>29</v>
      </c>
      <c r="C120" s="33"/>
      <c r="D120" s="13">
        <f t="shared" si="28"/>
        <v>12657</v>
      </c>
      <c r="E120" s="14">
        <v>12107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>
        <v>270</v>
      </c>
      <c r="W120" s="14">
        <v>280</v>
      </c>
    </row>
    <row r="121" spans="1:23" ht="16.5">
      <c r="A121" s="4" t="s">
        <v>71</v>
      </c>
      <c r="B121" s="32" t="s">
        <v>72</v>
      </c>
      <c r="C121" s="33"/>
      <c r="D121" s="13">
        <f t="shared" si="28"/>
        <v>60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60</v>
      </c>
      <c r="V121" s="14"/>
      <c r="W121" s="14"/>
    </row>
    <row r="122" spans="1:23" ht="30.75" customHeight="1">
      <c r="A122" s="4" t="s">
        <v>31</v>
      </c>
      <c r="B122" s="32" t="s">
        <v>32</v>
      </c>
      <c r="C122" s="33"/>
      <c r="D122" s="13">
        <f t="shared" si="28"/>
        <v>1017</v>
      </c>
      <c r="E122" s="14"/>
      <c r="F122" s="14"/>
      <c r="G122" s="14">
        <v>1017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6.5">
      <c r="A123" s="4" t="s">
        <v>36</v>
      </c>
      <c r="B123" s="32" t="s">
        <v>37</v>
      </c>
      <c r="C123" s="33"/>
      <c r="D123" s="13">
        <f t="shared" si="28"/>
        <v>39133</v>
      </c>
      <c r="E123" s="14">
        <v>1674</v>
      </c>
      <c r="F123" s="14"/>
      <c r="G123" s="14"/>
      <c r="H123" s="14"/>
      <c r="I123" s="14"/>
      <c r="J123" s="14"/>
      <c r="K123" s="14"/>
      <c r="L123" s="14"/>
      <c r="M123" s="14">
        <v>37459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6.5">
      <c r="A124" s="15" t="s">
        <v>38</v>
      </c>
      <c r="B124" s="32" t="s">
        <v>39</v>
      </c>
      <c r="C124" s="33"/>
      <c r="D124" s="13">
        <f t="shared" si="28"/>
        <v>111726</v>
      </c>
      <c r="E124" s="14">
        <v>1972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>
        <v>106758</v>
      </c>
      <c r="P124" s="14"/>
      <c r="Q124" s="14"/>
      <c r="R124" s="14"/>
      <c r="S124" s="14">
        <v>2996</v>
      </c>
      <c r="T124" s="14"/>
      <c r="U124" s="14"/>
      <c r="V124" s="14"/>
      <c r="W124" s="14"/>
    </row>
    <row r="125" spans="1:23" ht="29.25" customHeight="1">
      <c r="A125" s="15" t="s">
        <v>40</v>
      </c>
      <c r="B125" s="32" t="s">
        <v>41</v>
      </c>
      <c r="C125" s="33"/>
      <c r="D125" s="13">
        <f t="shared" si="28"/>
        <v>3154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>
        <v>3154</v>
      </c>
      <c r="Q125" s="14"/>
      <c r="R125" s="14"/>
      <c r="S125" s="14"/>
      <c r="T125" s="14"/>
      <c r="U125" s="14"/>
      <c r="V125" s="14"/>
      <c r="W125" s="14"/>
    </row>
    <row r="126" spans="1:23" ht="16.5">
      <c r="A126" s="4" t="s">
        <v>42</v>
      </c>
      <c r="B126" s="32" t="s">
        <v>43</v>
      </c>
      <c r="C126" s="33"/>
      <c r="D126" s="13">
        <f t="shared" si="28"/>
        <v>21131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>
        <v>21131</v>
      </c>
      <c r="S126" s="14"/>
      <c r="T126" s="14"/>
      <c r="U126" s="14"/>
      <c r="V126" s="14"/>
      <c r="W126" s="14"/>
    </row>
    <row r="127" spans="1:23" ht="16.5">
      <c r="A127" s="4" t="s">
        <v>44</v>
      </c>
      <c r="B127" s="32" t="s">
        <v>45</v>
      </c>
      <c r="C127" s="33"/>
      <c r="D127" s="13">
        <v>26885</v>
      </c>
      <c r="E127" s="14">
        <v>3414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>
        <v>23461</v>
      </c>
      <c r="T127" s="14"/>
      <c r="U127" s="14"/>
      <c r="V127" s="14"/>
      <c r="W127" s="14"/>
    </row>
    <row r="128" spans="1:23" s="3" customFormat="1" ht="16.5">
      <c r="A128" s="2"/>
      <c r="B128" s="30" t="s">
        <v>27</v>
      </c>
      <c r="C128" s="31"/>
      <c r="D128" s="1">
        <f>SUM(D129:D136)</f>
        <v>336487</v>
      </c>
      <c r="E128" s="1">
        <f aca="true" t="shared" si="32" ref="E128:V128">SUM(E129:E136)</f>
        <v>23326</v>
      </c>
      <c r="F128" s="1">
        <f t="shared" si="32"/>
        <v>0</v>
      </c>
      <c r="G128" s="1">
        <f t="shared" si="32"/>
        <v>1406</v>
      </c>
      <c r="H128" s="1">
        <f t="shared" si="32"/>
        <v>0</v>
      </c>
      <c r="I128" s="1">
        <f t="shared" si="32"/>
        <v>0</v>
      </c>
      <c r="J128" s="1">
        <f t="shared" si="32"/>
        <v>0</v>
      </c>
      <c r="K128" s="1">
        <f t="shared" si="32"/>
        <v>0</v>
      </c>
      <c r="L128" s="1">
        <f t="shared" si="32"/>
        <v>0</v>
      </c>
      <c r="M128" s="1">
        <f t="shared" si="32"/>
        <v>45367</v>
      </c>
      <c r="N128" s="1">
        <f t="shared" si="32"/>
        <v>0</v>
      </c>
      <c r="O128" s="1">
        <f t="shared" si="32"/>
        <v>193508</v>
      </c>
      <c r="P128" s="1">
        <f t="shared" si="32"/>
        <v>300</v>
      </c>
      <c r="Q128" s="1">
        <f t="shared" si="32"/>
        <v>0</v>
      </c>
      <c r="R128" s="1">
        <f t="shared" si="32"/>
        <v>17632</v>
      </c>
      <c r="S128" s="1">
        <f t="shared" si="32"/>
        <v>54359</v>
      </c>
      <c r="T128" s="1">
        <f t="shared" si="32"/>
        <v>0</v>
      </c>
      <c r="U128" s="1">
        <f t="shared" si="32"/>
        <v>60</v>
      </c>
      <c r="V128" s="1">
        <f t="shared" si="32"/>
        <v>219</v>
      </c>
      <c r="W128" s="1">
        <f>SUM(W129:W136)</f>
        <v>310</v>
      </c>
    </row>
    <row r="129" spans="1:23" ht="16.5">
      <c r="A129" s="4" t="s">
        <v>28</v>
      </c>
      <c r="B129" s="32" t="s">
        <v>29</v>
      </c>
      <c r="C129" s="33"/>
      <c r="D129" s="13">
        <f t="shared" si="28"/>
        <v>13616</v>
      </c>
      <c r="E129" s="14">
        <v>13087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>
        <v>219</v>
      </c>
      <c r="W129" s="14">
        <v>310</v>
      </c>
    </row>
    <row r="130" spans="1:23" ht="16.5">
      <c r="A130" s="4" t="s">
        <v>71</v>
      </c>
      <c r="B130" s="32" t="s">
        <v>72</v>
      </c>
      <c r="C130" s="33"/>
      <c r="D130" s="13">
        <f t="shared" si="28"/>
        <v>60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>
        <v>60</v>
      </c>
      <c r="V130" s="14"/>
      <c r="W130" s="14"/>
    </row>
    <row r="131" spans="1:23" ht="29.25" customHeight="1">
      <c r="A131" s="4" t="s">
        <v>31</v>
      </c>
      <c r="B131" s="32" t="s">
        <v>32</v>
      </c>
      <c r="C131" s="33"/>
      <c r="D131" s="13">
        <f t="shared" si="28"/>
        <v>1406</v>
      </c>
      <c r="E131" s="14"/>
      <c r="F131" s="14"/>
      <c r="G131" s="14">
        <v>1406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6.5">
      <c r="A132" s="4" t="s">
        <v>36</v>
      </c>
      <c r="B132" s="32" t="s">
        <v>37</v>
      </c>
      <c r="C132" s="33"/>
      <c r="D132" s="13">
        <f t="shared" si="28"/>
        <v>47208</v>
      </c>
      <c r="E132" s="14">
        <v>1841</v>
      </c>
      <c r="F132" s="14"/>
      <c r="G132" s="14"/>
      <c r="H132" s="14"/>
      <c r="I132" s="14"/>
      <c r="J132" s="14"/>
      <c r="K132" s="14"/>
      <c r="L132" s="14"/>
      <c r="M132" s="14">
        <v>45367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6.5">
      <c r="A133" s="15" t="s">
        <v>38</v>
      </c>
      <c r="B133" s="32" t="s">
        <v>39</v>
      </c>
      <c r="C133" s="33"/>
      <c r="D133" s="13">
        <f t="shared" si="28"/>
        <v>199732</v>
      </c>
      <c r="E133" s="14">
        <v>2809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>
        <v>193508</v>
      </c>
      <c r="P133" s="14"/>
      <c r="Q133" s="14"/>
      <c r="R133" s="14"/>
      <c r="S133" s="14">
        <v>3415</v>
      </c>
      <c r="T133" s="14"/>
      <c r="U133" s="14"/>
      <c r="V133" s="14"/>
      <c r="W133" s="14"/>
    </row>
    <row r="134" spans="1:23" ht="29.25" customHeight="1">
      <c r="A134" s="15" t="s">
        <v>40</v>
      </c>
      <c r="B134" s="32" t="s">
        <v>41</v>
      </c>
      <c r="C134" s="33"/>
      <c r="D134" s="13">
        <f>SUM(E134:W134)</f>
        <v>300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>
        <v>300</v>
      </c>
      <c r="Q134" s="14"/>
      <c r="R134" s="14"/>
      <c r="S134" s="14"/>
      <c r="T134" s="14"/>
      <c r="U134" s="14"/>
      <c r="V134" s="14"/>
      <c r="W134" s="14"/>
    </row>
    <row r="135" spans="1:23" ht="16.5">
      <c r="A135" s="4" t="s">
        <v>42</v>
      </c>
      <c r="B135" s="32" t="s">
        <v>43</v>
      </c>
      <c r="C135" s="33"/>
      <c r="D135" s="13">
        <f t="shared" si="28"/>
        <v>17632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>
        <v>17632</v>
      </c>
      <c r="S135" s="14"/>
      <c r="T135" s="14"/>
      <c r="U135" s="14"/>
      <c r="V135" s="14"/>
      <c r="W135" s="14"/>
    </row>
    <row r="136" spans="1:23" ht="16.5">
      <c r="A136" s="4" t="s">
        <v>44</v>
      </c>
      <c r="B136" s="32" t="s">
        <v>45</v>
      </c>
      <c r="C136" s="33"/>
      <c r="D136" s="13">
        <f t="shared" si="28"/>
        <v>56533</v>
      </c>
      <c r="E136" s="14">
        <v>5589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>
        <v>50944</v>
      </c>
      <c r="T136" s="14"/>
      <c r="U136" s="14"/>
      <c r="V136" s="14"/>
      <c r="W136" s="14"/>
    </row>
    <row r="137" spans="1:23" s="3" customFormat="1" ht="30" customHeight="1">
      <c r="A137" s="2"/>
      <c r="B137" s="30" t="s">
        <v>78</v>
      </c>
      <c r="C137" s="31"/>
      <c r="D137" s="1">
        <f>D12+D19+D21+D23+D27+D30+D32+D34+D36+D38+D40+D42+D47+D53+D56+D59+D63+D68+D72+D76+D79+D82+D84+D86+D88+D90+D92+D101+D110+D119+D128</f>
        <v>3940865</v>
      </c>
      <c r="E137" s="1">
        <f aca="true" t="shared" si="33" ref="E137:W137">E12+E19+E21+E23+E27+E30+E32+E34+E36+E38+E40+E42+E47+E53+E56+E59+E63+E68+E72+E76+E79+E82+E84+E86+E88+E90+E92+E101+E110+E119+E128</f>
        <v>333291</v>
      </c>
      <c r="F137" s="1">
        <f t="shared" si="33"/>
        <v>640</v>
      </c>
      <c r="G137" s="1">
        <f t="shared" si="33"/>
        <v>52225</v>
      </c>
      <c r="H137" s="1">
        <f t="shared" si="33"/>
        <v>43800</v>
      </c>
      <c r="I137" s="1">
        <f t="shared" si="33"/>
        <v>11300</v>
      </c>
      <c r="J137" s="1">
        <f t="shared" si="33"/>
        <v>1527</v>
      </c>
      <c r="K137" s="1">
        <f t="shared" si="33"/>
        <v>273700</v>
      </c>
      <c r="L137" s="1">
        <f t="shared" si="33"/>
        <v>2072</v>
      </c>
      <c r="M137" s="1">
        <f t="shared" si="33"/>
        <v>799514</v>
      </c>
      <c r="N137" s="1">
        <f t="shared" si="33"/>
        <v>5544</v>
      </c>
      <c r="O137" s="1">
        <f t="shared" si="33"/>
        <v>1204066</v>
      </c>
      <c r="P137" s="1">
        <f t="shared" si="33"/>
        <v>171812</v>
      </c>
      <c r="Q137" s="1">
        <f t="shared" si="33"/>
        <v>12122</v>
      </c>
      <c r="R137" s="1">
        <f t="shared" si="33"/>
        <v>413072</v>
      </c>
      <c r="S137" s="1">
        <f t="shared" si="33"/>
        <v>540341</v>
      </c>
      <c r="T137" s="1">
        <f t="shared" si="33"/>
        <v>0</v>
      </c>
      <c r="U137" s="1">
        <f t="shared" si="33"/>
        <v>625</v>
      </c>
      <c r="V137" s="1">
        <f t="shared" si="33"/>
        <v>21514</v>
      </c>
      <c r="W137" s="1">
        <f t="shared" si="33"/>
        <v>55800</v>
      </c>
    </row>
    <row r="138" spans="2:4" ht="21.75" customHeight="1">
      <c r="B138" s="16" t="s">
        <v>48</v>
      </c>
      <c r="C138" s="16"/>
      <c r="D138" s="17">
        <f>SUM(D13,D20,D22,D24,D48,D57,D60,D64,D69,D73,D77,D80,D83,D89,D93,D102,D111,D120,D129)</f>
        <v>329400</v>
      </c>
    </row>
    <row r="139" spans="2:4" ht="19.5" customHeight="1">
      <c r="B139" s="16" t="s">
        <v>75</v>
      </c>
      <c r="C139" s="16"/>
      <c r="D139" s="17">
        <f>SUM(D14,D94,D103,D112,D121,D130,D55)</f>
        <v>1125</v>
      </c>
    </row>
    <row r="140" spans="2:4" ht="16.5">
      <c r="B140" s="16" t="s">
        <v>68</v>
      </c>
      <c r="C140" s="16"/>
      <c r="D140" s="17">
        <f>SUM(D31,D33,D35,D37,D39,D41,D54,D95,D104,D113,D122,D131)</f>
        <v>57769</v>
      </c>
    </row>
    <row r="141" spans="2:4" ht="16.5">
      <c r="B141" s="16" t="s">
        <v>69</v>
      </c>
      <c r="C141" s="16"/>
      <c r="D141" s="17">
        <f>SUM(D29,D49,D81,D91,D85)</f>
        <v>322498</v>
      </c>
    </row>
    <row r="142" spans="2:4" ht="16.5">
      <c r="B142" s="16" t="s">
        <v>52</v>
      </c>
      <c r="C142" s="16"/>
      <c r="D142" s="17">
        <f>SUM(D15,D43,D45,D50,D96,D105,D114,D123,D132)</f>
        <v>832619</v>
      </c>
    </row>
    <row r="143" spans="2:4" ht="16.5">
      <c r="B143" s="16" t="s">
        <v>76</v>
      </c>
      <c r="C143" s="16"/>
      <c r="D143" s="17">
        <f>SUM(D16,D87,D44)</f>
        <v>2027</v>
      </c>
    </row>
    <row r="144" spans="2:4" ht="16.5">
      <c r="B144" s="16" t="s">
        <v>49</v>
      </c>
      <c r="C144" s="16"/>
      <c r="D144" s="17">
        <f>SUM(D17,D25,D58,D61,D65,D70,D78,D97,D106,D115,D124,D133)</f>
        <v>1276610</v>
      </c>
    </row>
    <row r="145" spans="2:4" ht="16.5">
      <c r="B145" s="16" t="s">
        <v>53</v>
      </c>
      <c r="C145" s="16"/>
      <c r="D145" s="17">
        <f>SUM(D18,D26,D51,D62,D98,D107,D116,D125,D134)</f>
        <v>170984</v>
      </c>
    </row>
    <row r="146" spans="2:4" ht="16.5">
      <c r="B146" s="16" t="s">
        <v>54</v>
      </c>
      <c r="C146" s="16"/>
      <c r="D146" s="17">
        <f>SUM(D66,D71,D99,D108,D117,D126,D135)</f>
        <v>416080</v>
      </c>
    </row>
    <row r="147" spans="2:4" ht="16.5">
      <c r="B147" s="16" t="s">
        <v>55</v>
      </c>
      <c r="C147" s="16"/>
      <c r="D147" s="17">
        <f>SUM(D46,D52,D67,D75,D100,D109,D118,D127,D136)</f>
        <v>518987</v>
      </c>
    </row>
    <row r="148" spans="2:4" ht="16.5">
      <c r="B148" s="16"/>
      <c r="C148" s="16"/>
      <c r="D148" s="17">
        <f>SUM(D138:D147)</f>
        <v>3928099</v>
      </c>
    </row>
    <row r="149" spans="2:4" ht="16.5">
      <c r="B149" s="16"/>
      <c r="C149" s="16"/>
      <c r="D149" s="18"/>
    </row>
    <row r="150" spans="2:4" ht="16.5">
      <c r="B150" s="16"/>
      <c r="C150" s="16"/>
      <c r="D150" s="18"/>
    </row>
    <row r="151" spans="2:4" ht="16.5">
      <c r="B151" s="16"/>
      <c r="C151" s="16"/>
      <c r="D151" s="18"/>
    </row>
    <row r="152" spans="2:4" ht="16.5">
      <c r="B152" s="16"/>
      <c r="C152" s="16"/>
      <c r="D152" s="18"/>
    </row>
    <row r="153" spans="2:4" ht="16.5">
      <c r="B153" s="16"/>
      <c r="C153" s="16"/>
      <c r="D153" s="18"/>
    </row>
    <row r="154" spans="2:4" ht="16.5">
      <c r="B154" s="16"/>
      <c r="C154" s="16"/>
      <c r="D154" s="18"/>
    </row>
    <row r="155" spans="2:4" ht="16.5">
      <c r="B155" s="16"/>
      <c r="C155" s="16"/>
      <c r="D155" s="18"/>
    </row>
    <row r="156" spans="2:4" ht="16.5">
      <c r="B156" s="8"/>
      <c r="C156" s="8"/>
      <c r="D156" s="18"/>
    </row>
    <row r="157" ht="16.5">
      <c r="D157" s="18"/>
    </row>
    <row r="158" ht="16.5">
      <c r="D158" s="18"/>
    </row>
    <row r="159" ht="16.5">
      <c r="D159" s="18"/>
    </row>
    <row r="160" ht="16.5">
      <c r="D160" s="18"/>
    </row>
    <row r="161" ht="16.5">
      <c r="D161" s="18"/>
    </row>
    <row r="162" ht="16.5">
      <c r="D162" s="18"/>
    </row>
    <row r="163" ht="16.5">
      <c r="D163" s="18"/>
    </row>
    <row r="164" ht="16.5">
      <c r="D164" s="18"/>
    </row>
    <row r="165" ht="16.5">
      <c r="D165" s="18"/>
    </row>
    <row r="166" ht="16.5">
      <c r="D166" s="18"/>
    </row>
    <row r="167" ht="16.5">
      <c r="D167" s="18"/>
    </row>
    <row r="168" ht="16.5">
      <c r="D168" s="18"/>
    </row>
    <row r="169" ht="16.5">
      <c r="D169" s="18"/>
    </row>
    <row r="170" ht="16.5">
      <c r="D170" s="18"/>
    </row>
    <row r="171" ht="16.5">
      <c r="D171" s="18"/>
    </row>
    <row r="172" ht="16.5">
      <c r="D172" s="18"/>
    </row>
    <row r="173" ht="16.5">
      <c r="D173" s="18"/>
    </row>
    <row r="174" ht="16.5">
      <c r="D174" s="18"/>
    </row>
    <row r="175" ht="16.5">
      <c r="D175" s="18"/>
    </row>
    <row r="176" ht="16.5">
      <c r="D176" s="18"/>
    </row>
    <row r="177" ht="16.5">
      <c r="D177" s="18"/>
    </row>
    <row r="178" ht="16.5">
      <c r="D178" s="18"/>
    </row>
    <row r="179" ht="16.5">
      <c r="D179" s="18"/>
    </row>
    <row r="180" ht="16.5">
      <c r="D180" s="18"/>
    </row>
    <row r="181" ht="16.5">
      <c r="D181" s="18"/>
    </row>
    <row r="182" ht="16.5">
      <c r="D182" s="18"/>
    </row>
    <row r="183" ht="16.5">
      <c r="D183" s="18"/>
    </row>
    <row r="184" ht="16.5">
      <c r="D184" s="18"/>
    </row>
    <row r="185" ht="16.5">
      <c r="D185" s="18"/>
    </row>
    <row r="186" ht="16.5">
      <c r="D186" s="18"/>
    </row>
    <row r="187" ht="16.5">
      <c r="D187" s="18"/>
    </row>
    <row r="188" ht="16.5">
      <c r="D188" s="18"/>
    </row>
    <row r="189" ht="16.5">
      <c r="D189" s="18"/>
    </row>
    <row r="190" ht="16.5">
      <c r="D190" s="18"/>
    </row>
    <row r="191" ht="16.5">
      <c r="D191" s="18"/>
    </row>
    <row r="192" ht="16.5">
      <c r="D192" s="18"/>
    </row>
    <row r="193" ht="16.5">
      <c r="D193" s="18"/>
    </row>
    <row r="194" ht="16.5">
      <c r="D194" s="18"/>
    </row>
    <row r="195" ht="16.5">
      <c r="D195" s="18"/>
    </row>
    <row r="196" ht="16.5">
      <c r="D196" s="18"/>
    </row>
    <row r="197" ht="16.5">
      <c r="D197" s="18"/>
    </row>
    <row r="198" ht="16.5">
      <c r="D198" s="18"/>
    </row>
    <row r="199" ht="16.5">
      <c r="D199" s="18"/>
    </row>
    <row r="200" ht="16.5">
      <c r="D200" s="18"/>
    </row>
    <row r="201" ht="16.5">
      <c r="D201" s="18"/>
    </row>
    <row r="202" ht="16.5">
      <c r="D202" s="18"/>
    </row>
    <row r="203" ht="16.5">
      <c r="D203" s="18"/>
    </row>
    <row r="204" ht="16.5">
      <c r="D204" s="18"/>
    </row>
    <row r="205" ht="16.5">
      <c r="D205" s="18"/>
    </row>
    <row r="206" ht="16.5">
      <c r="D206" s="18"/>
    </row>
    <row r="207" ht="16.5">
      <c r="D207" s="18"/>
    </row>
    <row r="208" ht="16.5">
      <c r="D208" s="18"/>
    </row>
    <row r="209" ht="16.5">
      <c r="D209" s="18"/>
    </row>
    <row r="210" ht="16.5">
      <c r="D210" s="18"/>
    </row>
    <row r="211" ht="16.5">
      <c r="D211" s="18"/>
    </row>
    <row r="212" ht="16.5">
      <c r="D212" s="18"/>
    </row>
    <row r="213" ht="16.5">
      <c r="D213" s="18"/>
    </row>
    <row r="214" ht="16.5">
      <c r="D214" s="18"/>
    </row>
    <row r="215" ht="16.5">
      <c r="D215" s="18"/>
    </row>
    <row r="216" ht="16.5">
      <c r="D216" s="18"/>
    </row>
    <row r="217" ht="16.5">
      <c r="D217" s="18"/>
    </row>
    <row r="218" ht="16.5">
      <c r="D218" s="18"/>
    </row>
    <row r="219" ht="16.5">
      <c r="D219" s="18"/>
    </row>
    <row r="220" ht="16.5">
      <c r="D220" s="18"/>
    </row>
    <row r="221" ht="16.5">
      <c r="D221" s="18"/>
    </row>
    <row r="222" ht="16.5">
      <c r="D222" s="18"/>
    </row>
    <row r="223" ht="16.5">
      <c r="D223" s="18"/>
    </row>
    <row r="224" ht="16.5">
      <c r="D224" s="18"/>
    </row>
    <row r="225" ht="16.5">
      <c r="D225" s="18"/>
    </row>
    <row r="226" ht="16.5">
      <c r="D226" s="18"/>
    </row>
    <row r="227" ht="16.5">
      <c r="D227" s="18"/>
    </row>
    <row r="228" ht="16.5">
      <c r="D228" s="18"/>
    </row>
    <row r="229" ht="16.5">
      <c r="D229" s="18"/>
    </row>
    <row r="230" ht="16.5">
      <c r="D230" s="18"/>
    </row>
    <row r="231" ht="16.5">
      <c r="D231" s="18"/>
    </row>
    <row r="232" ht="16.5">
      <c r="D232" s="18"/>
    </row>
    <row r="233" ht="16.5">
      <c r="D233" s="18"/>
    </row>
    <row r="234" ht="16.5">
      <c r="D234" s="18"/>
    </row>
    <row r="235" ht="16.5">
      <c r="D235" s="18"/>
    </row>
    <row r="236" ht="16.5">
      <c r="D236" s="18"/>
    </row>
    <row r="237" ht="16.5">
      <c r="D237" s="18"/>
    </row>
    <row r="238" ht="16.5">
      <c r="D238" s="18"/>
    </row>
    <row r="239" ht="16.5">
      <c r="D239" s="18"/>
    </row>
    <row r="240" ht="16.5">
      <c r="D240" s="18"/>
    </row>
    <row r="241" ht="16.5">
      <c r="D241" s="18"/>
    </row>
    <row r="242" ht="16.5">
      <c r="D242" s="18"/>
    </row>
    <row r="243" ht="16.5">
      <c r="D243" s="18"/>
    </row>
    <row r="244" ht="16.5">
      <c r="D244" s="18"/>
    </row>
    <row r="245" ht="16.5">
      <c r="D245" s="18"/>
    </row>
    <row r="246" ht="16.5">
      <c r="D246" s="18"/>
    </row>
    <row r="247" ht="16.5">
      <c r="D247" s="18"/>
    </row>
    <row r="248" ht="16.5">
      <c r="D248" s="18"/>
    </row>
    <row r="249" ht="16.5">
      <c r="D249" s="18"/>
    </row>
    <row r="250" ht="16.5">
      <c r="D250" s="18"/>
    </row>
    <row r="251" ht="16.5">
      <c r="D251" s="18"/>
    </row>
    <row r="252" ht="16.5">
      <c r="D252" s="18"/>
    </row>
    <row r="253" ht="16.5">
      <c r="D253" s="18"/>
    </row>
    <row r="254" ht="16.5">
      <c r="D254" s="18"/>
    </row>
    <row r="255" ht="16.5">
      <c r="D255" s="18"/>
    </row>
    <row r="256" ht="16.5">
      <c r="D256" s="18"/>
    </row>
    <row r="257" ht="16.5">
      <c r="D257" s="18"/>
    </row>
    <row r="258" ht="16.5">
      <c r="D258" s="18"/>
    </row>
    <row r="259" ht="16.5">
      <c r="D259" s="18"/>
    </row>
    <row r="260" ht="16.5">
      <c r="D260" s="18"/>
    </row>
    <row r="261" ht="16.5">
      <c r="D261" s="18"/>
    </row>
    <row r="262" ht="16.5">
      <c r="D262" s="18"/>
    </row>
    <row r="263" ht="16.5">
      <c r="D263" s="18"/>
    </row>
    <row r="264" ht="16.5">
      <c r="D264" s="18"/>
    </row>
    <row r="265" ht="16.5">
      <c r="D265" s="18"/>
    </row>
    <row r="266" ht="16.5">
      <c r="D266" s="18"/>
    </row>
    <row r="267" ht="16.5">
      <c r="D267" s="18"/>
    </row>
    <row r="268" ht="16.5">
      <c r="D268" s="18"/>
    </row>
    <row r="269" ht="16.5">
      <c r="D269" s="18"/>
    </row>
    <row r="270" ht="16.5">
      <c r="D270" s="18"/>
    </row>
    <row r="271" ht="16.5">
      <c r="D271" s="18"/>
    </row>
    <row r="272" ht="16.5">
      <c r="D272" s="18"/>
    </row>
    <row r="273" ht="16.5">
      <c r="D273" s="18"/>
    </row>
    <row r="274" ht="16.5">
      <c r="D274" s="18"/>
    </row>
    <row r="275" ht="16.5">
      <c r="D275" s="18"/>
    </row>
    <row r="276" ht="16.5">
      <c r="D276" s="18"/>
    </row>
    <row r="277" ht="16.5">
      <c r="D277" s="18"/>
    </row>
    <row r="278" ht="16.5">
      <c r="D278" s="18"/>
    </row>
    <row r="279" ht="16.5">
      <c r="D279" s="18"/>
    </row>
    <row r="280" ht="16.5">
      <c r="D280" s="18"/>
    </row>
    <row r="281" ht="16.5">
      <c r="D281" s="18"/>
    </row>
    <row r="282" ht="16.5">
      <c r="D282" s="18"/>
    </row>
    <row r="283" ht="16.5">
      <c r="D283" s="18"/>
    </row>
    <row r="284" ht="16.5">
      <c r="D284" s="18"/>
    </row>
    <row r="285" ht="16.5">
      <c r="D285" s="18"/>
    </row>
    <row r="286" ht="16.5">
      <c r="D286" s="18"/>
    </row>
    <row r="287" ht="16.5">
      <c r="D287" s="18"/>
    </row>
    <row r="288" ht="16.5">
      <c r="D288" s="18"/>
    </row>
    <row r="289" ht="16.5">
      <c r="D289" s="18"/>
    </row>
    <row r="290" ht="16.5">
      <c r="D290" s="18"/>
    </row>
    <row r="291" ht="16.5">
      <c r="D291" s="18"/>
    </row>
    <row r="292" ht="16.5">
      <c r="D292" s="18"/>
    </row>
    <row r="293" ht="16.5">
      <c r="D293" s="18"/>
    </row>
    <row r="294" ht="16.5">
      <c r="D294" s="18"/>
    </row>
    <row r="295" ht="16.5">
      <c r="D295" s="18"/>
    </row>
    <row r="296" ht="16.5">
      <c r="D296" s="18"/>
    </row>
    <row r="297" ht="16.5">
      <c r="D297" s="18"/>
    </row>
    <row r="298" ht="16.5">
      <c r="D298" s="18"/>
    </row>
    <row r="299" ht="16.5">
      <c r="D299" s="18"/>
    </row>
    <row r="300" ht="16.5">
      <c r="D300" s="18"/>
    </row>
    <row r="301" ht="16.5">
      <c r="D301" s="18"/>
    </row>
    <row r="302" ht="16.5">
      <c r="D302" s="18"/>
    </row>
    <row r="303" ht="16.5">
      <c r="D303" s="18"/>
    </row>
    <row r="304" ht="16.5">
      <c r="D304" s="18"/>
    </row>
    <row r="305" ht="16.5">
      <c r="D305" s="18"/>
    </row>
    <row r="306" ht="16.5">
      <c r="D306" s="18"/>
    </row>
    <row r="307" ht="16.5">
      <c r="D307" s="18"/>
    </row>
    <row r="308" ht="16.5">
      <c r="D308" s="18"/>
    </row>
    <row r="309" ht="16.5">
      <c r="D309" s="18"/>
    </row>
    <row r="310" ht="16.5">
      <c r="D310" s="18"/>
    </row>
    <row r="311" ht="16.5">
      <c r="D311" s="18"/>
    </row>
    <row r="312" ht="16.5">
      <c r="D312" s="18"/>
    </row>
    <row r="313" ht="16.5">
      <c r="D313" s="18"/>
    </row>
    <row r="314" ht="16.5">
      <c r="D314" s="18"/>
    </row>
    <row r="315" ht="16.5">
      <c r="D315" s="18"/>
    </row>
    <row r="316" ht="16.5">
      <c r="D316" s="18"/>
    </row>
    <row r="317" ht="16.5">
      <c r="D317" s="18"/>
    </row>
    <row r="318" ht="16.5">
      <c r="D318" s="18"/>
    </row>
    <row r="319" ht="16.5">
      <c r="D319" s="18"/>
    </row>
    <row r="320" ht="16.5">
      <c r="D320" s="18"/>
    </row>
    <row r="321" ht="16.5">
      <c r="D321" s="18"/>
    </row>
    <row r="322" ht="16.5">
      <c r="D322" s="18"/>
    </row>
    <row r="323" ht="16.5">
      <c r="D323" s="18"/>
    </row>
    <row r="324" ht="16.5">
      <c r="D324" s="18"/>
    </row>
    <row r="325" ht="16.5">
      <c r="D325" s="18"/>
    </row>
    <row r="326" ht="16.5">
      <c r="D326" s="18"/>
    </row>
    <row r="327" ht="16.5">
      <c r="D327" s="18"/>
    </row>
    <row r="328" ht="16.5">
      <c r="D328" s="18"/>
    </row>
    <row r="329" ht="16.5">
      <c r="D329" s="18"/>
    </row>
    <row r="330" ht="16.5">
      <c r="D330" s="18"/>
    </row>
    <row r="331" ht="16.5">
      <c r="D331" s="18"/>
    </row>
    <row r="332" ht="16.5">
      <c r="D332" s="18"/>
    </row>
    <row r="333" ht="16.5">
      <c r="D333" s="18"/>
    </row>
    <row r="334" ht="16.5">
      <c r="D334" s="18"/>
    </row>
    <row r="335" ht="16.5">
      <c r="D335" s="18"/>
    </row>
    <row r="336" ht="16.5">
      <c r="D336" s="18"/>
    </row>
    <row r="337" ht="16.5">
      <c r="D337" s="18"/>
    </row>
    <row r="338" ht="16.5">
      <c r="D338" s="18"/>
    </row>
    <row r="339" ht="16.5">
      <c r="D339" s="18"/>
    </row>
    <row r="340" ht="16.5">
      <c r="D340" s="18"/>
    </row>
    <row r="341" ht="16.5">
      <c r="D341" s="18"/>
    </row>
    <row r="342" ht="16.5">
      <c r="D342" s="18"/>
    </row>
    <row r="343" ht="16.5">
      <c r="D343" s="18"/>
    </row>
    <row r="344" ht="16.5">
      <c r="D344" s="18"/>
    </row>
    <row r="345" ht="16.5">
      <c r="D345" s="18"/>
    </row>
    <row r="346" ht="16.5">
      <c r="D346" s="18"/>
    </row>
    <row r="347" ht="16.5">
      <c r="D347" s="18"/>
    </row>
    <row r="348" ht="16.5">
      <c r="D348" s="18"/>
    </row>
    <row r="349" ht="16.5">
      <c r="D349" s="18"/>
    </row>
    <row r="350" ht="16.5">
      <c r="D350" s="18"/>
    </row>
    <row r="351" ht="16.5">
      <c r="D351" s="18"/>
    </row>
    <row r="352" ht="16.5">
      <c r="D352" s="18"/>
    </row>
    <row r="353" ht="16.5">
      <c r="D353" s="18"/>
    </row>
    <row r="354" ht="16.5">
      <c r="D354" s="18"/>
    </row>
    <row r="355" ht="16.5">
      <c r="D355" s="18"/>
    </row>
    <row r="356" ht="16.5">
      <c r="D356" s="18"/>
    </row>
    <row r="357" ht="16.5">
      <c r="D357" s="18"/>
    </row>
    <row r="358" ht="16.5">
      <c r="D358" s="18"/>
    </row>
    <row r="359" ht="16.5">
      <c r="D359" s="18"/>
    </row>
    <row r="360" ht="16.5">
      <c r="D360" s="18"/>
    </row>
    <row r="361" ht="16.5">
      <c r="D361" s="18"/>
    </row>
    <row r="362" ht="16.5">
      <c r="D362" s="18"/>
    </row>
    <row r="363" ht="16.5">
      <c r="D363" s="18"/>
    </row>
    <row r="364" ht="16.5">
      <c r="D364" s="18"/>
    </row>
    <row r="365" ht="16.5">
      <c r="D365" s="18"/>
    </row>
    <row r="366" ht="16.5">
      <c r="D366" s="18"/>
    </row>
    <row r="367" ht="16.5">
      <c r="D367" s="18"/>
    </row>
    <row r="368" ht="16.5">
      <c r="D368" s="18"/>
    </row>
    <row r="369" ht="16.5">
      <c r="D369" s="18"/>
    </row>
    <row r="370" ht="16.5">
      <c r="D370" s="18"/>
    </row>
    <row r="371" ht="16.5">
      <c r="D371" s="18"/>
    </row>
    <row r="372" ht="16.5">
      <c r="D372" s="18"/>
    </row>
    <row r="373" ht="16.5">
      <c r="D373" s="18"/>
    </row>
    <row r="374" ht="16.5">
      <c r="D374" s="18"/>
    </row>
    <row r="375" ht="16.5">
      <c r="D375" s="18"/>
    </row>
    <row r="376" ht="16.5">
      <c r="D376" s="18"/>
    </row>
    <row r="377" ht="16.5">
      <c r="D377" s="18"/>
    </row>
    <row r="378" ht="16.5">
      <c r="D378" s="18"/>
    </row>
    <row r="379" ht="16.5">
      <c r="D379" s="18"/>
    </row>
    <row r="380" ht="16.5">
      <c r="D380" s="18"/>
    </row>
    <row r="381" ht="16.5">
      <c r="D381" s="18"/>
    </row>
    <row r="382" ht="16.5">
      <c r="D382" s="18"/>
    </row>
    <row r="383" ht="16.5">
      <c r="D383" s="18"/>
    </row>
    <row r="384" ht="16.5">
      <c r="D384" s="18"/>
    </row>
    <row r="385" ht="16.5">
      <c r="D385" s="18"/>
    </row>
    <row r="386" ht="16.5">
      <c r="D386" s="18"/>
    </row>
    <row r="387" ht="16.5">
      <c r="D387" s="18"/>
    </row>
    <row r="388" ht="16.5">
      <c r="D388" s="18"/>
    </row>
    <row r="389" ht="16.5">
      <c r="D389" s="18"/>
    </row>
    <row r="390" ht="16.5">
      <c r="D390" s="18"/>
    </row>
    <row r="391" ht="16.5">
      <c r="D391" s="18"/>
    </row>
    <row r="392" ht="16.5">
      <c r="D392" s="18"/>
    </row>
    <row r="393" ht="16.5">
      <c r="D393" s="18"/>
    </row>
    <row r="394" ht="16.5">
      <c r="D394" s="18"/>
    </row>
    <row r="395" ht="16.5">
      <c r="D395" s="18"/>
    </row>
    <row r="396" ht="16.5">
      <c r="D396" s="18"/>
    </row>
    <row r="397" ht="16.5">
      <c r="D397" s="18"/>
    </row>
    <row r="398" ht="16.5">
      <c r="D398" s="18"/>
    </row>
    <row r="399" ht="16.5">
      <c r="D399" s="18"/>
    </row>
    <row r="400" ht="16.5">
      <c r="D400" s="18"/>
    </row>
    <row r="401" ht="16.5">
      <c r="D401" s="18"/>
    </row>
    <row r="402" ht="16.5">
      <c r="D402" s="18"/>
    </row>
    <row r="403" ht="16.5">
      <c r="D403" s="18"/>
    </row>
    <row r="404" ht="16.5">
      <c r="D404" s="18"/>
    </row>
    <row r="405" ht="16.5">
      <c r="D405" s="18"/>
    </row>
    <row r="406" ht="16.5">
      <c r="D406" s="18"/>
    </row>
    <row r="407" ht="16.5">
      <c r="D407" s="18"/>
    </row>
    <row r="408" ht="16.5">
      <c r="D408" s="18"/>
    </row>
    <row r="409" ht="16.5">
      <c r="D409" s="18"/>
    </row>
    <row r="410" ht="16.5">
      <c r="D410" s="18"/>
    </row>
    <row r="411" ht="16.5">
      <c r="D411" s="18"/>
    </row>
    <row r="412" ht="16.5">
      <c r="D412" s="18"/>
    </row>
    <row r="413" ht="16.5">
      <c r="D413" s="18"/>
    </row>
    <row r="414" ht="16.5">
      <c r="D414" s="18"/>
    </row>
    <row r="415" ht="16.5">
      <c r="D415" s="18"/>
    </row>
    <row r="416" ht="16.5">
      <c r="D416" s="18"/>
    </row>
    <row r="417" ht="16.5">
      <c r="D417" s="18"/>
    </row>
    <row r="418" ht="16.5">
      <c r="D418" s="18"/>
    </row>
    <row r="419" ht="16.5">
      <c r="D419" s="18"/>
    </row>
    <row r="420" ht="16.5">
      <c r="D420" s="18"/>
    </row>
    <row r="421" ht="16.5">
      <c r="D421" s="18"/>
    </row>
    <row r="422" ht="16.5">
      <c r="D422" s="18"/>
    </row>
    <row r="423" ht="16.5">
      <c r="D423" s="18"/>
    </row>
    <row r="424" ht="16.5">
      <c r="D424" s="18"/>
    </row>
    <row r="425" ht="16.5">
      <c r="D425" s="18"/>
    </row>
    <row r="426" ht="16.5">
      <c r="D426" s="18"/>
    </row>
    <row r="427" ht="16.5">
      <c r="D427" s="18"/>
    </row>
    <row r="428" ht="16.5">
      <c r="D428" s="18"/>
    </row>
    <row r="429" ht="16.5">
      <c r="D429" s="18"/>
    </row>
    <row r="430" ht="16.5">
      <c r="D430" s="18"/>
    </row>
    <row r="431" ht="16.5">
      <c r="D431" s="18"/>
    </row>
    <row r="432" ht="16.5">
      <c r="D432" s="18"/>
    </row>
    <row r="433" ht="16.5">
      <c r="D433" s="18"/>
    </row>
    <row r="434" ht="16.5">
      <c r="D434" s="18"/>
    </row>
    <row r="435" ht="16.5">
      <c r="D435" s="18"/>
    </row>
    <row r="436" ht="16.5">
      <c r="D436" s="18"/>
    </row>
    <row r="437" ht="16.5">
      <c r="D437" s="18"/>
    </row>
    <row r="438" ht="16.5">
      <c r="D438" s="18"/>
    </row>
    <row r="439" ht="16.5">
      <c r="D439" s="18"/>
    </row>
    <row r="440" ht="16.5">
      <c r="D440" s="18"/>
    </row>
    <row r="441" ht="16.5">
      <c r="D441" s="18"/>
    </row>
    <row r="442" ht="16.5">
      <c r="D442" s="18"/>
    </row>
    <row r="443" ht="16.5">
      <c r="D443" s="18"/>
    </row>
    <row r="444" ht="16.5">
      <c r="D444" s="18"/>
    </row>
    <row r="445" ht="16.5">
      <c r="D445" s="18"/>
    </row>
    <row r="446" ht="16.5">
      <c r="D446" s="18"/>
    </row>
    <row r="447" ht="16.5">
      <c r="D447" s="18"/>
    </row>
    <row r="448" ht="16.5">
      <c r="D448" s="18"/>
    </row>
    <row r="449" ht="16.5">
      <c r="D449" s="18"/>
    </row>
    <row r="450" ht="16.5">
      <c r="D450" s="18"/>
    </row>
    <row r="451" ht="16.5">
      <c r="D451" s="18"/>
    </row>
    <row r="452" ht="16.5">
      <c r="D452" s="18"/>
    </row>
    <row r="453" ht="16.5">
      <c r="D453" s="18"/>
    </row>
    <row r="454" ht="16.5">
      <c r="D454" s="18"/>
    </row>
    <row r="455" ht="16.5">
      <c r="D455" s="18"/>
    </row>
    <row r="456" ht="16.5">
      <c r="D456" s="18"/>
    </row>
    <row r="457" ht="16.5">
      <c r="D457" s="18"/>
    </row>
    <row r="458" ht="16.5">
      <c r="D458" s="18"/>
    </row>
    <row r="459" ht="16.5">
      <c r="D459" s="18"/>
    </row>
    <row r="460" ht="16.5">
      <c r="D460" s="18"/>
    </row>
    <row r="461" ht="16.5">
      <c r="D461" s="18"/>
    </row>
    <row r="462" ht="16.5">
      <c r="D462" s="18"/>
    </row>
    <row r="463" ht="16.5">
      <c r="D463" s="18"/>
    </row>
    <row r="464" ht="16.5">
      <c r="D464" s="18"/>
    </row>
    <row r="465" ht="16.5">
      <c r="D465" s="18"/>
    </row>
    <row r="466" ht="16.5">
      <c r="D466" s="18"/>
    </row>
    <row r="467" ht="16.5">
      <c r="D467" s="18"/>
    </row>
    <row r="468" ht="16.5">
      <c r="D468" s="18"/>
    </row>
    <row r="469" ht="16.5">
      <c r="D469" s="18"/>
    </row>
    <row r="470" ht="16.5">
      <c r="D470" s="18"/>
    </row>
    <row r="471" ht="16.5">
      <c r="D471" s="18"/>
    </row>
    <row r="472" ht="16.5">
      <c r="D472" s="18"/>
    </row>
    <row r="473" ht="16.5">
      <c r="D473" s="18"/>
    </row>
    <row r="474" ht="16.5">
      <c r="D474" s="18"/>
    </row>
    <row r="475" ht="16.5">
      <c r="D475" s="18"/>
    </row>
    <row r="476" ht="16.5">
      <c r="D476" s="18"/>
    </row>
    <row r="477" ht="16.5">
      <c r="D477" s="18"/>
    </row>
    <row r="478" ht="16.5">
      <c r="D478" s="18"/>
    </row>
    <row r="479" ht="16.5">
      <c r="D479" s="18"/>
    </row>
    <row r="480" ht="16.5">
      <c r="D480" s="18"/>
    </row>
    <row r="481" ht="16.5">
      <c r="D481" s="18"/>
    </row>
    <row r="482" ht="16.5">
      <c r="D482" s="18"/>
    </row>
    <row r="483" ht="16.5">
      <c r="D483" s="18"/>
    </row>
    <row r="484" ht="16.5">
      <c r="D484" s="18"/>
    </row>
    <row r="485" ht="16.5">
      <c r="D485" s="18"/>
    </row>
    <row r="486" ht="16.5">
      <c r="D486" s="18"/>
    </row>
    <row r="487" ht="16.5">
      <c r="D487" s="18"/>
    </row>
    <row r="488" ht="16.5">
      <c r="D488" s="18"/>
    </row>
    <row r="489" ht="16.5">
      <c r="D489" s="18"/>
    </row>
    <row r="490" ht="16.5">
      <c r="D490" s="18"/>
    </row>
    <row r="491" ht="16.5">
      <c r="D491" s="18"/>
    </row>
    <row r="492" ht="16.5">
      <c r="D492" s="18"/>
    </row>
    <row r="493" ht="16.5">
      <c r="D493" s="18"/>
    </row>
    <row r="494" ht="16.5">
      <c r="D494" s="18"/>
    </row>
    <row r="495" ht="16.5">
      <c r="D495" s="18"/>
    </row>
    <row r="496" ht="16.5">
      <c r="D496" s="18"/>
    </row>
    <row r="497" ht="16.5">
      <c r="D497" s="18"/>
    </row>
    <row r="498" ht="16.5">
      <c r="D498" s="18"/>
    </row>
    <row r="499" ht="16.5">
      <c r="D499" s="18"/>
    </row>
    <row r="500" ht="16.5">
      <c r="D500" s="18"/>
    </row>
    <row r="501" ht="16.5">
      <c r="D501" s="18"/>
    </row>
    <row r="502" ht="16.5">
      <c r="D502" s="18"/>
    </row>
    <row r="503" ht="16.5">
      <c r="D503" s="18"/>
    </row>
    <row r="504" ht="16.5">
      <c r="D504" s="18"/>
    </row>
    <row r="505" ht="16.5">
      <c r="D505" s="18"/>
    </row>
    <row r="506" ht="16.5">
      <c r="D506" s="18"/>
    </row>
    <row r="507" ht="16.5">
      <c r="D507" s="18"/>
    </row>
    <row r="508" ht="16.5">
      <c r="D508" s="18"/>
    </row>
    <row r="509" ht="16.5">
      <c r="D509" s="18"/>
    </row>
    <row r="510" ht="16.5">
      <c r="D510" s="18"/>
    </row>
    <row r="511" ht="16.5">
      <c r="D511" s="18"/>
    </row>
    <row r="512" ht="16.5">
      <c r="D512" s="18"/>
    </row>
    <row r="513" ht="16.5">
      <c r="D513" s="18"/>
    </row>
    <row r="514" ht="16.5">
      <c r="D514" s="18"/>
    </row>
    <row r="515" ht="16.5">
      <c r="D515" s="18"/>
    </row>
    <row r="516" ht="16.5">
      <c r="D516" s="18"/>
    </row>
    <row r="517" ht="16.5">
      <c r="D517" s="18"/>
    </row>
    <row r="518" ht="16.5">
      <c r="D518" s="18"/>
    </row>
    <row r="519" ht="16.5">
      <c r="D519" s="18"/>
    </row>
    <row r="520" ht="16.5">
      <c r="D520" s="18"/>
    </row>
    <row r="521" ht="16.5">
      <c r="D521" s="18"/>
    </row>
    <row r="522" ht="16.5">
      <c r="D522" s="18"/>
    </row>
    <row r="523" ht="16.5">
      <c r="D523" s="18"/>
    </row>
    <row r="524" ht="16.5">
      <c r="D524" s="18"/>
    </row>
    <row r="525" ht="16.5">
      <c r="D525" s="18"/>
    </row>
    <row r="526" ht="16.5">
      <c r="D526" s="18"/>
    </row>
    <row r="527" ht="16.5">
      <c r="D527" s="18"/>
    </row>
    <row r="528" ht="16.5">
      <c r="D528" s="18"/>
    </row>
    <row r="529" ht="16.5">
      <c r="D529" s="18"/>
    </row>
    <row r="530" ht="16.5">
      <c r="D530" s="18"/>
    </row>
    <row r="531" ht="16.5">
      <c r="D531" s="18"/>
    </row>
    <row r="532" ht="16.5">
      <c r="D532" s="18"/>
    </row>
    <row r="533" ht="16.5">
      <c r="D533" s="18"/>
    </row>
    <row r="534" ht="16.5">
      <c r="D534" s="18"/>
    </row>
    <row r="535" ht="16.5">
      <c r="D535" s="18"/>
    </row>
    <row r="536" ht="16.5">
      <c r="D536" s="18"/>
    </row>
    <row r="537" ht="16.5">
      <c r="D537" s="18"/>
    </row>
    <row r="538" ht="16.5">
      <c r="D538" s="18"/>
    </row>
    <row r="539" ht="16.5">
      <c r="D539" s="18"/>
    </row>
    <row r="540" ht="16.5">
      <c r="D540" s="18"/>
    </row>
    <row r="541" ht="16.5">
      <c r="D541" s="18"/>
    </row>
    <row r="542" ht="16.5">
      <c r="D542" s="18"/>
    </row>
    <row r="543" ht="16.5">
      <c r="D543" s="18"/>
    </row>
    <row r="544" ht="16.5">
      <c r="D544" s="18"/>
    </row>
    <row r="545" ht="16.5">
      <c r="D545" s="18"/>
    </row>
    <row r="546" ht="16.5">
      <c r="D546" s="18"/>
    </row>
    <row r="547" ht="16.5">
      <c r="D547" s="18"/>
    </row>
    <row r="548" ht="16.5">
      <c r="D548" s="18"/>
    </row>
    <row r="549" ht="16.5">
      <c r="D549" s="18"/>
    </row>
    <row r="550" ht="16.5">
      <c r="D550" s="18"/>
    </row>
    <row r="551" ht="16.5">
      <c r="D551" s="18"/>
    </row>
    <row r="552" ht="16.5">
      <c r="D552" s="18"/>
    </row>
    <row r="553" ht="16.5">
      <c r="D553" s="18"/>
    </row>
    <row r="554" ht="16.5">
      <c r="D554" s="18"/>
    </row>
    <row r="555" ht="16.5">
      <c r="D555" s="18"/>
    </row>
    <row r="556" ht="16.5">
      <c r="D556" s="18"/>
    </row>
    <row r="557" ht="16.5">
      <c r="D557" s="18"/>
    </row>
    <row r="558" ht="16.5">
      <c r="D558" s="18"/>
    </row>
    <row r="559" ht="16.5">
      <c r="D559" s="18"/>
    </row>
    <row r="560" ht="16.5">
      <c r="D560" s="18"/>
    </row>
    <row r="561" ht="16.5">
      <c r="D561" s="18"/>
    </row>
    <row r="562" ht="16.5">
      <c r="D562" s="18"/>
    </row>
    <row r="563" ht="16.5">
      <c r="D563" s="18"/>
    </row>
    <row r="564" ht="16.5">
      <c r="D564" s="18"/>
    </row>
    <row r="565" ht="16.5">
      <c r="D565" s="18"/>
    </row>
    <row r="566" ht="16.5">
      <c r="D566" s="18"/>
    </row>
    <row r="567" ht="16.5">
      <c r="D567" s="18"/>
    </row>
    <row r="568" ht="16.5">
      <c r="D568" s="18"/>
    </row>
    <row r="569" ht="16.5">
      <c r="D569" s="18"/>
    </row>
    <row r="570" ht="16.5">
      <c r="D570" s="18"/>
    </row>
    <row r="571" ht="16.5">
      <c r="D571" s="18"/>
    </row>
    <row r="572" ht="16.5">
      <c r="D572" s="18"/>
    </row>
    <row r="573" ht="16.5">
      <c r="D573" s="18"/>
    </row>
    <row r="574" ht="16.5">
      <c r="D574" s="18"/>
    </row>
    <row r="575" ht="16.5">
      <c r="D575" s="18"/>
    </row>
    <row r="576" ht="16.5">
      <c r="D576" s="18"/>
    </row>
    <row r="577" ht="16.5">
      <c r="D577" s="18"/>
    </row>
    <row r="578" ht="16.5">
      <c r="D578" s="18"/>
    </row>
    <row r="579" ht="16.5">
      <c r="D579" s="18"/>
    </row>
    <row r="580" ht="16.5">
      <c r="D580" s="18"/>
    </row>
    <row r="581" ht="16.5">
      <c r="D581" s="18"/>
    </row>
    <row r="582" ht="16.5">
      <c r="D582" s="18"/>
    </row>
    <row r="583" ht="16.5">
      <c r="D583" s="18"/>
    </row>
    <row r="584" ht="16.5">
      <c r="D584" s="18"/>
    </row>
    <row r="585" ht="16.5">
      <c r="D585" s="18"/>
    </row>
    <row r="586" ht="16.5">
      <c r="D586" s="18"/>
    </row>
    <row r="587" ht="16.5">
      <c r="D587" s="18"/>
    </row>
    <row r="588" ht="16.5">
      <c r="D588" s="18"/>
    </row>
    <row r="589" ht="16.5">
      <c r="D589" s="18"/>
    </row>
    <row r="590" ht="16.5">
      <c r="D590" s="18"/>
    </row>
    <row r="591" ht="16.5">
      <c r="D591" s="18"/>
    </row>
    <row r="592" ht="16.5">
      <c r="D592" s="18"/>
    </row>
    <row r="593" ht="16.5">
      <c r="D593" s="18"/>
    </row>
    <row r="594" ht="16.5">
      <c r="D594" s="18"/>
    </row>
    <row r="595" ht="16.5">
      <c r="D595" s="18"/>
    </row>
    <row r="596" ht="16.5">
      <c r="D596" s="18"/>
    </row>
    <row r="597" ht="16.5">
      <c r="D597" s="18"/>
    </row>
    <row r="598" ht="16.5">
      <c r="D598" s="18"/>
    </row>
    <row r="599" ht="16.5">
      <c r="D599" s="18"/>
    </row>
    <row r="600" ht="16.5">
      <c r="D600" s="18"/>
    </row>
    <row r="601" ht="16.5">
      <c r="D601" s="18"/>
    </row>
    <row r="602" ht="16.5">
      <c r="D602" s="18"/>
    </row>
    <row r="603" ht="16.5">
      <c r="D603" s="18"/>
    </row>
    <row r="604" ht="16.5">
      <c r="D604" s="18"/>
    </row>
    <row r="605" ht="16.5">
      <c r="D605" s="18"/>
    </row>
    <row r="606" ht="16.5">
      <c r="D606" s="18"/>
    </row>
    <row r="607" ht="16.5">
      <c r="D607" s="18"/>
    </row>
    <row r="608" ht="16.5">
      <c r="D608" s="18"/>
    </row>
    <row r="609" ht="16.5">
      <c r="D609" s="18"/>
    </row>
    <row r="610" ht="16.5">
      <c r="D610" s="18"/>
    </row>
    <row r="611" ht="16.5">
      <c r="D611" s="18"/>
    </row>
    <row r="612" ht="16.5">
      <c r="D612" s="18"/>
    </row>
    <row r="613" ht="16.5">
      <c r="D613" s="18"/>
    </row>
    <row r="614" ht="16.5">
      <c r="D614" s="18"/>
    </row>
    <row r="615" ht="16.5">
      <c r="D615" s="18"/>
    </row>
    <row r="616" ht="16.5">
      <c r="D616" s="18"/>
    </row>
    <row r="617" ht="16.5">
      <c r="D617" s="18"/>
    </row>
    <row r="618" ht="16.5">
      <c r="D618" s="18"/>
    </row>
    <row r="619" ht="16.5">
      <c r="D619" s="18"/>
    </row>
    <row r="620" ht="16.5">
      <c r="D620" s="18"/>
    </row>
    <row r="621" ht="16.5">
      <c r="D621" s="18"/>
    </row>
    <row r="622" ht="16.5">
      <c r="D622" s="18"/>
    </row>
    <row r="623" ht="16.5">
      <c r="D623" s="18"/>
    </row>
    <row r="624" ht="16.5">
      <c r="D624" s="18"/>
    </row>
    <row r="625" ht="16.5">
      <c r="D625" s="18"/>
    </row>
    <row r="626" ht="16.5">
      <c r="D626" s="18"/>
    </row>
    <row r="627" ht="16.5">
      <c r="D627" s="18"/>
    </row>
    <row r="628" ht="16.5">
      <c r="D628" s="18"/>
    </row>
    <row r="629" ht="16.5">
      <c r="D629" s="18"/>
    </row>
    <row r="630" ht="16.5">
      <c r="D630" s="18"/>
    </row>
    <row r="631" ht="16.5">
      <c r="D631" s="18"/>
    </row>
    <row r="632" ht="16.5">
      <c r="D632" s="18"/>
    </row>
    <row r="633" ht="16.5">
      <c r="D633" s="18"/>
    </row>
    <row r="634" ht="16.5">
      <c r="D634" s="18"/>
    </row>
    <row r="635" ht="16.5">
      <c r="D635" s="18"/>
    </row>
    <row r="636" ht="16.5">
      <c r="D636" s="18"/>
    </row>
    <row r="637" ht="16.5">
      <c r="D637" s="18"/>
    </row>
    <row r="638" ht="16.5">
      <c r="D638" s="18"/>
    </row>
    <row r="639" ht="16.5">
      <c r="D639" s="18"/>
    </row>
    <row r="640" ht="16.5">
      <c r="D640" s="18"/>
    </row>
    <row r="641" ht="16.5">
      <c r="D641" s="18"/>
    </row>
    <row r="642" ht="16.5">
      <c r="D642" s="18"/>
    </row>
    <row r="643" ht="16.5">
      <c r="D643" s="18"/>
    </row>
    <row r="644" ht="16.5">
      <c r="D644" s="18"/>
    </row>
    <row r="645" ht="16.5">
      <c r="D645" s="18"/>
    </row>
    <row r="646" ht="16.5">
      <c r="D646" s="18"/>
    </row>
    <row r="647" ht="16.5">
      <c r="D647" s="18"/>
    </row>
    <row r="648" ht="16.5">
      <c r="D648" s="18"/>
    </row>
    <row r="649" ht="16.5">
      <c r="D649" s="18"/>
    </row>
    <row r="650" ht="16.5">
      <c r="D650" s="18"/>
    </row>
    <row r="651" ht="16.5">
      <c r="D651" s="18"/>
    </row>
    <row r="652" ht="16.5">
      <c r="D652" s="18"/>
    </row>
    <row r="653" ht="16.5">
      <c r="D653" s="18"/>
    </row>
    <row r="654" ht="16.5">
      <c r="D654" s="18"/>
    </row>
    <row r="655" ht="16.5">
      <c r="D655" s="18"/>
    </row>
    <row r="656" ht="16.5">
      <c r="D656" s="18"/>
    </row>
    <row r="657" ht="16.5">
      <c r="D657" s="18"/>
    </row>
    <row r="658" ht="16.5">
      <c r="D658" s="18"/>
    </row>
    <row r="659" ht="16.5">
      <c r="D659" s="18"/>
    </row>
    <row r="660" ht="16.5">
      <c r="D660" s="18"/>
    </row>
    <row r="661" ht="16.5">
      <c r="D661" s="18"/>
    </row>
    <row r="662" ht="16.5">
      <c r="D662" s="18"/>
    </row>
    <row r="663" ht="16.5">
      <c r="D663" s="18"/>
    </row>
    <row r="664" ht="16.5">
      <c r="D664" s="18"/>
    </row>
    <row r="665" ht="16.5">
      <c r="D665" s="18"/>
    </row>
    <row r="666" ht="16.5">
      <c r="D666" s="18"/>
    </row>
    <row r="667" ht="16.5">
      <c r="D667" s="18"/>
    </row>
    <row r="668" ht="16.5">
      <c r="D668" s="18"/>
    </row>
    <row r="669" ht="16.5">
      <c r="D669" s="18"/>
    </row>
    <row r="670" ht="16.5">
      <c r="D670" s="18"/>
    </row>
    <row r="671" ht="16.5">
      <c r="D671" s="18"/>
    </row>
    <row r="672" ht="16.5">
      <c r="D672" s="18"/>
    </row>
    <row r="673" ht="16.5">
      <c r="D673" s="18"/>
    </row>
    <row r="674" ht="16.5">
      <c r="D674" s="18"/>
    </row>
    <row r="675" ht="16.5">
      <c r="D675" s="18"/>
    </row>
    <row r="676" ht="16.5">
      <c r="D676" s="18"/>
    </row>
    <row r="677" ht="16.5">
      <c r="D677" s="18"/>
    </row>
    <row r="678" ht="16.5">
      <c r="D678" s="18"/>
    </row>
    <row r="679" ht="16.5">
      <c r="D679" s="18"/>
    </row>
    <row r="680" ht="16.5">
      <c r="D680" s="18"/>
    </row>
    <row r="681" ht="16.5">
      <c r="D681" s="18"/>
    </row>
    <row r="682" ht="16.5">
      <c r="D682" s="18"/>
    </row>
    <row r="683" ht="16.5">
      <c r="D683" s="18"/>
    </row>
    <row r="684" ht="16.5">
      <c r="D684" s="18"/>
    </row>
    <row r="685" ht="16.5">
      <c r="D685" s="18"/>
    </row>
    <row r="686" ht="16.5">
      <c r="D686" s="18"/>
    </row>
    <row r="687" ht="16.5">
      <c r="D687" s="18"/>
    </row>
    <row r="688" ht="16.5">
      <c r="D688" s="18"/>
    </row>
    <row r="689" ht="16.5">
      <c r="D689" s="18"/>
    </row>
    <row r="690" ht="16.5">
      <c r="D690" s="18"/>
    </row>
    <row r="691" ht="16.5">
      <c r="D691" s="18"/>
    </row>
    <row r="692" ht="16.5">
      <c r="D692" s="18"/>
    </row>
    <row r="693" ht="16.5">
      <c r="D693" s="18"/>
    </row>
    <row r="694" ht="16.5">
      <c r="D694" s="18"/>
    </row>
    <row r="695" ht="16.5">
      <c r="D695" s="18"/>
    </row>
    <row r="696" ht="16.5">
      <c r="D696" s="18"/>
    </row>
    <row r="697" ht="16.5">
      <c r="D697" s="18"/>
    </row>
    <row r="698" ht="16.5">
      <c r="D698" s="18"/>
    </row>
    <row r="699" ht="16.5">
      <c r="D699" s="18"/>
    </row>
    <row r="700" ht="16.5">
      <c r="D700" s="18"/>
    </row>
    <row r="701" ht="16.5">
      <c r="D701" s="18"/>
    </row>
    <row r="702" ht="16.5">
      <c r="D702" s="18"/>
    </row>
    <row r="703" ht="16.5">
      <c r="D703" s="18"/>
    </row>
    <row r="704" ht="16.5">
      <c r="D704" s="18"/>
    </row>
    <row r="705" ht="16.5">
      <c r="D705" s="18"/>
    </row>
    <row r="706" ht="16.5">
      <c r="D706" s="18"/>
    </row>
    <row r="707" ht="16.5">
      <c r="D707" s="18"/>
    </row>
    <row r="708" ht="16.5">
      <c r="D708" s="18"/>
    </row>
    <row r="709" ht="16.5">
      <c r="D709" s="18"/>
    </row>
    <row r="710" ht="16.5">
      <c r="D710" s="18"/>
    </row>
    <row r="711" ht="16.5">
      <c r="D711" s="18"/>
    </row>
    <row r="712" ht="16.5">
      <c r="D712" s="18"/>
    </row>
    <row r="713" ht="16.5">
      <c r="D713" s="18"/>
    </row>
    <row r="714" ht="16.5">
      <c r="D714" s="18"/>
    </row>
    <row r="715" ht="16.5">
      <c r="D715" s="18"/>
    </row>
    <row r="716" ht="16.5">
      <c r="D716" s="18"/>
    </row>
    <row r="717" ht="16.5">
      <c r="D717" s="18"/>
    </row>
    <row r="718" ht="16.5">
      <c r="D718" s="18"/>
    </row>
    <row r="719" ht="16.5">
      <c r="D719" s="18"/>
    </row>
    <row r="720" ht="16.5">
      <c r="D720" s="18"/>
    </row>
    <row r="721" ht="16.5">
      <c r="D721" s="18"/>
    </row>
    <row r="722" ht="16.5">
      <c r="D722" s="18"/>
    </row>
    <row r="723" ht="16.5">
      <c r="D723" s="18"/>
    </row>
    <row r="724" ht="16.5">
      <c r="D724" s="18"/>
    </row>
    <row r="725" ht="16.5">
      <c r="D725" s="18"/>
    </row>
    <row r="726" ht="16.5">
      <c r="D726" s="18"/>
    </row>
    <row r="727" ht="16.5">
      <c r="D727" s="18"/>
    </row>
    <row r="728" ht="16.5">
      <c r="D728" s="18"/>
    </row>
    <row r="729" ht="16.5">
      <c r="D729" s="18"/>
    </row>
    <row r="730" ht="16.5">
      <c r="D730" s="18"/>
    </row>
    <row r="731" ht="16.5">
      <c r="D731" s="18"/>
    </row>
    <row r="732" ht="16.5">
      <c r="D732" s="18"/>
    </row>
    <row r="733" ht="16.5">
      <c r="D733" s="18"/>
    </row>
    <row r="734" ht="16.5">
      <c r="D734" s="18"/>
    </row>
    <row r="735" ht="16.5">
      <c r="D735" s="18"/>
    </row>
    <row r="736" ht="16.5">
      <c r="D736" s="18"/>
    </row>
    <row r="737" ht="16.5">
      <c r="D737" s="18"/>
    </row>
    <row r="738" ht="16.5">
      <c r="D738" s="18"/>
    </row>
    <row r="739" ht="16.5">
      <c r="D739" s="18"/>
    </row>
    <row r="740" ht="16.5">
      <c r="D740" s="18"/>
    </row>
    <row r="741" ht="16.5">
      <c r="D741" s="18"/>
    </row>
    <row r="742" ht="16.5">
      <c r="D742" s="18"/>
    </row>
    <row r="743" ht="16.5">
      <c r="D743" s="18"/>
    </row>
    <row r="744" ht="16.5">
      <c r="D744" s="18"/>
    </row>
    <row r="745" ht="16.5">
      <c r="D745" s="18"/>
    </row>
    <row r="746" ht="16.5">
      <c r="D746" s="18"/>
    </row>
    <row r="747" ht="16.5">
      <c r="D747" s="18"/>
    </row>
    <row r="748" ht="16.5">
      <c r="D748" s="18"/>
    </row>
    <row r="749" ht="16.5">
      <c r="D749" s="18"/>
    </row>
    <row r="750" ht="16.5">
      <c r="D750" s="18"/>
    </row>
    <row r="751" ht="16.5">
      <c r="D751" s="18"/>
    </row>
    <row r="752" ht="16.5">
      <c r="D752" s="18"/>
    </row>
    <row r="753" ht="16.5">
      <c r="D753" s="18"/>
    </row>
    <row r="754" ht="16.5">
      <c r="D754" s="18"/>
    </row>
    <row r="755" ht="16.5">
      <c r="D755" s="18"/>
    </row>
    <row r="756" ht="16.5">
      <c r="D756" s="18"/>
    </row>
    <row r="757" ht="16.5">
      <c r="D757" s="18"/>
    </row>
  </sheetData>
  <mergeCells count="135">
    <mergeCell ref="B136:C136"/>
    <mergeCell ref="B137:C137"/>
    <mergeCell ref="C1:D1"/>
    <mergeCell ref="C2:D2"/>
    <mergeCell ref="C3:D3"/>
    <mergeCell ref="B132:C132"/>
    <mergeCell ref="B133:C133"/>
    <mergeCell ref="B134:C134"/>
    <mergeCell ref="B135:C135"/>
    <mergeCell ref="B123:C123"/>
    <mergeCell ref="B129:C129"/>
    <mergeCell ref="B130:C130"/>
    <mergeCell ref="B74:C74"/>
    <mergeCell ref="B131:C131"/>
    <mergeCell ref="B124:C124"/>
    <mergeCell ref="B125:C125"/>
    <mergeCell ref="B126:C126"/>
    <mergeCell ref="B127:C127"/>
    <mergeCell ref="B128:C128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B53:C53"/>
    <mergeCell ref="B54:C54"/>
    <mergeCell ref="B56:C56"/>
    <mergeCell ref="B57:C57"/>
    <mergeCell ref="B55:C55"/>
    <mergeCell ref="B48:C48"/>
    <mergeCell ref="B49:C49"/>
    <mergeCell ref="B50:C50"/>
    <mergeCell ref="B52:C52"/>
    <mergeCell ref="B51:C51"/>
    <mergeCell ref="B43:C43"/>
    <mergeCell ref="B45:C45"/>
    <mergeCell ref="B46:C46"/>
    <mergeCell ref="B47:C47"/>
    <mergeCell ref="B44:C44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6:C26"/>
    <mergeCell ref="B27:C27"/>
    <mergeCell ref="B29:C29"/>
    <mergeCell ref="B30:C30"/>
    <mergeCell ref="B28:C28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A9:D9"/>
    <mergeCell ref="B11:C11"/>
    <mergeCell ref="B12:C12"/>
    <mergeCell ref="B13:C13"/>
    <mergeCell ref="C4:D4"/>
    <mergeCell ref="C5:D5"/>
    <mergeCell ref="C6:D6"/>
    <mergeCell ref="C7:D7"/>
  </mergeCells>
  <printOptions/>
  <pageMargins left="1.062992125984252" right="0.15748031496062992" top="0.35433070866141736" bottom="0.4330708661417323" header="0.7874015748031497" footer="0.1968503937007874"/>
  <pageSetup fitToHeight="5" horizontalDpi="600" verticalDpi="600" orientation="portrait" paperSize="9" scale="99" r:id="rId1"/>
  <headerFooter alignWithMargins="0">
    <oddFooter>&amp;CСтраница &amp;P</oddFooter>
  </headerFooter>
  <rowBreaks count="3" manualBreakCount="3">
    <brk id="39" max="16" man="1"/>
    <brk id="83" max="16" man="1"/>
    <brk id="118" max="16" man="1"/>
  </rowBreaks>
  <colBreaks count="1" manualBreakCount="1">
    <brk id="4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Xaritoshkina</dc:creator>
  <cp:keywords/>
  <dc:description/>
  <cp:lastModifiedBy>duma_org</cp:lastModifiedBy>
  <cp:lastPrinted>2004-12-23T14:06:47Z</cp:lastPrinted>
  <dcterms:created xsi:type="dcterms:W3CDTF">2001-11-20T08:25:14Z</dcterms:created>
  <dcterms:modified xsi:type="dcterms:W3CDTF">2004-12-30T08:24:22Z</dcterms:modified>
  <cp:category/>
  <cp:version/>
  <cp:contentType/>
  <cp:contentStatus/>
</cp:coreProperties>
</file>