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0" windowWidth="12120" windowHeight="8700" activeTab="1"/>
  </bookViews>
  <sheets>
    <sheet name="прил 1" sheetId="1" r:id="rId1"/>
    <sheet name="прил 17" sheetId="2" r:id="rId2"/>
  </sheets>
  <definedNames>
    <definedName name="_xlnm.Print_Titles" localSheetId="0">'прил 1'!$13:$13</definedName>
    <definedName name="_xlnm.Print_Titles" localSheetId="1">'прил 17'!$14:$16</definedName>
    <definedName name="_xlnm.Print_Area" localSheetId="0">'прил 1'!$A$1:$AI$322</definedName>
    <definedName name="_xlnm.Print_Area" localSheetId="1">'прил 17'!$A$1:$AJ$458</definedName>
  </definedNames>
  <calcPr fullCalcOnLoad="1"/>
</workbook>
</file>

<file path=xl/sharedStrings.xml><?xml version="1.0" encoding="utf-8"?>
<sst xmlns="http://schemas.openxmlformats.org/spreadsheetml/2006/main" count="2404" uniqueCount="766">
  <si>
    <t>Дотация от других бюджетов бюджетной системы Российской Федерации</t>
  </si>
  <si>
    <t>000 2 02 02000 00 0000 151</t>
  </si>
  <si>
    <t>Субвенция от других бюджетов бюджетной системы Российской Федерации</t>
  </si>
  <si>
    <t>000 2 02 04000 00 0000 151</t>
  </si>
  <si>
    <t>Субсидия от других бюджетов бюджетной системы Российской Федерации</t>
  </si>
  <si>
    <t>Раздел III</t>
  </si>
  <si>
    <t>Превышение доходов  над расходами (дефицит)</t>
  </si>
  <si>
    <t>Источники покрытия дефицита</t>
  </si>
  <si>
    <t>000 1 11 05000 00 0000 120</t>
  </si>
  <si>
    <t>000 06 01 00 00 03 0000 430</t>
  </si>
  <si>
    <t>Поступления от продажи земельных участков, на которых расположены объекты недвижимого имущества, зачисляемые в местные бюджеты</t>
  </si>
  <si>
    <t>Продажа акций и иных форм участия в капитале, находящихся в муниципальной собственности</t>
  </si>
  <si>
    <t>000 05 00 00 00 03 0000 630</t>
  </si>
  <si>
    <t>Кредиты, полученные в валюте Российской Федерации от кредитных организаций местными бюджетами</t>
  </si>
  <si>
    <t>000 02 01 02 00 03 0000 810</t>
  </si>
  <si>
    <t>000 02 01 00 00 00 0000 800</t>
  </si>
  <si>
    <t>Погашение кредитов по кредитным соглашениям и договорам, заключенным от имени муниципальных образований, номинированным в валюте Российской Федерации</t>
  </si>
  <si>
    <t>000 02 01 00 00 00 0000 700</t>
  </si>
  <si>
    <t>000 02 01 02 00 03 0000 710</t>
  </si>
  <si>
    <t>Получение кредитов по кредитным соглашениям и договорам, заключенным от имени муниципальных образований,  номинированным в валюте Российской Федерации</t>
  </si>
  <si>
    <t xml:space="preserve">       Предоставление бюджетных кредитов </t>
  </si>
  <si>
    <t xml:space="preserve">       Возврат бюджетных кредитов </t>
  </si>
  <si>
    <t>000 1 01 00000 00 0000 000</t>
  </si>
  <si>
    <t>000 1 03 00000 00 0000 000</t>
  </si>
  <si>
    <t>000 1 05 00000 00 0000 000</t>
  </si>
  <si>
    <t>000 1 06 00000 00 0000 000</t>
  </si>
  <si>
    <t>182 1 06 06000 03 0000 110</t>
  </si>
  <si>
    <t>000 1 09 00000 00 0000 000</t>
  </si>
  <si>
    <t xml:space="preserve">Доходы от использования имущества, находящегося в государственной и муниципальной собственности       </t>
  </si>
  <si>
    <t>028 1 11 05012 03 0000 120</t>
  </si>
  <si>
    <t>Арендная плата 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</si>
  <si>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028 1 11 05015 03 0000 120</t>
  </si>
  <si>
    <t>000 1 11 05033 03 0000 120</t>
  </si>
  <si>
    <t>000 1 11 08043 03 0000 120</t>
  </si>
  <si>
    <t>028 1 11 08043 03 0100 120</t>
  </si>
  <si>
    <t>Доходы от сдачи в аренду имущества, находящегося в муниципальной собственности</t>
  </si>
  <si>
    <t>064 1 11 08043 03 0200 120</t>
  </si>
  <si>
    <t>Платежи за распространение рекламы на объектах муниципальной собственности</t>
  </si>
  <si>
    <t>000 1 12 00000 00 0000 000</t>
  </si>
  <si>
    <t>Утверждено на 2005 год</t>
  </si>
  <si>
    <t>000 1 07 00000 00 0000 000</t>
  </si>
  <si>
    <t>Налоги, сборы, платежи за пользованием природными ресурсами</t>
  </si>
  <si>
    <t>182 1 09 06000 02 0000 110</t>
  </si>
  <si>
    <t>000 1 11 05020 00 0000 120</t>
  </si>
  <si>
    <t>000 1 14 00000 00 0000 000</t>
  </si>
  <si>
    <t>Доходы о продажи материальных и нематериальных активов</t>
  </si>
  <si>
    <t>000 2 02 03000 00 0000 151</t>
  </si>
  <si>
    <t>Взаимные расчеты</t>
  </si>
  <si>
    <t>000 08 00 00 00 00 0000 000</t>
  </si>
  <si>
    <t>Остатки средств бюджетов</t>
  </si>
  <si>
    <t>000 08 02 01 00 03 0000 510</t>
  </si>
  <si>
    <t>Увеличение остатков денежных средств местных бюджетов</t>
  </si>
  <si>
    <t>000 08 02 01 00 03 0000 610</t>
  </si>
  <si>
    <t>Уменьшение прочих остатков денежных средств местных бюджетов</t>
  </si>
  <si>
    <t>182 1 09 07000 03 0000 110</t>
  </si>
  <si>
    <t>Прочие налоги и сборы по отмененным налогам и сборам субъектов РФ(налог с продаж)</t>
  </si>
  <si>
    <t>Прочие налоги и сборы (по отмененным местным налогам и сборам)</t>
  </si>
  <si>
    <t>000 1 11 02000 00 0000 120</t>
  </si>
  <si>
    <t>Доходы от размещения временно свободных средств местных бюджетов</t>
  </si>
  <si>
    <t>028 1 11 05011 03 0000 120</t>
  </si>
  <si>
    <t>Арендная плата 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</si>
  <si>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Бюджет города Калининграда на 2005 год</t>
  </si>
  <si>
    <t>Изменения (областные)</t>
  </si>
  <si>
    <t>000 2 07 03000 03 0000 180</t>
  </si>
  <si>
    <t>Прочие безвозмездные перечисления в местный бюджет</t>
  </si>
  <si>
    <t>Изменения (Непомнящих)</t>
  </si>
  <si>
    <t>Изменения (прошли)</t>
  </si>
  <si>
    <t>Изменения</t>
  </si>
  <si>
    <t>(тыс. руб.)</t>
  </si>
  <si>
    <t xml:space="preserve">                                        к решению городского Совета</t>
  </si>
  <si>
    <t xml:space="preserve">                                         к решению городского Совета</t>
  </si>
  <si>
    <t>000 2 02 05000 00 0000 151</t>
  </si>
  <si>
    <t>Средства федерального бюджета на реализацию федеральной адресной инвестиционной программы</t>
  </si>
  <si>
    <t>Изменения (Шитиков)</t>
  </si>
  <si>
    <t>Изменения (надо)</t>
  </si>
  <si>
    <t>аренда</t>
  </si>
  <si>
    <t>Аппарат</t>
  </si>
  <si>
    <t>Соцпол</t>
  </si>
  <si>
    <t>Изменения (Карпушенко)</t>
  </si>
  <si>
    <t>Изменения (Мусевич)</t>
  </si>
  <si>
    <t>ЖКХ</t>
  </si>
  <si>
    <t>з/п-прочие</t>
  </si>
  <si>
    <t>Изменения (ЦБФ)</t>
  </si>
  <si>
    <t xml:space="preserve">    № 381 от 16.11.05г.</t>
  </si>
  <si>
    <t xml:space="preserve">    № 416 от 14.12.05г.</t>
  </si>
  <si>
    <t>к решению городского Совета</t>
  </si>
  <si>
    <t>депутатов Калининграда</t>
  </si>
  <si>
    <t>Приложение  № 17</t>
  </si>
  <si>
    <t>Структура расходов городского бюджета на 2005 год</t>
  </si>
  <si>
    <t xml:space="preserve">в разрезе функциональной классификации </t>
  </si>
  <si>
    <t xml:space="preserve">                                       №  457 от  26 декабря 2005 г.</t>
  </si>
  <si>
    <t>№ 457 от 26 декабря  2005 г.</t>
  </si>
  <si>
    <t>Наименование показателя</t>
  </si>
  <si>
    <t>Раздел</t>
  </si>
  <si>
    <t>Подраздел</t>
  </si>
  <si>
    <t>Целевая статья</t>
  </si>
  <si>
    <t>Вид расхода</t>
  </si>
  <si>
    <t>Сумма (тыс. руб.)</t>
  </si>
  <si>
    <t>аппарат</t>
  </si>
  <si>
    <t>з/п прочие</t>
  </si>
  <si>
    <t>2</t>
  </si>
  <si>
    <t>3</t>
  </si>
  <si>
    <t>4</t>
  </si>
  <si>
    <t>5</t>
  </si>
  <si>
    <t>01</t>
  </si>
  <si>
    <t>00</t>
  </si>
  <si>
    <t>000 00 00</t>
  </si>
  <si>
    <t>000</t>
  </si>
  <si>
    <t>Функционирование высшего должностного лица субъекта Российской Федерации и органа местного самоуправления</t>
  </si>
  <si>
    <t> 01</t>
  </si>
  <si>
    <t>02 </t>
  </si>
  <si>
    <t>000 00 00 </t>
  </si>
  <si>
    <t>000 </t>
  </si>
  <si>
    <t>001 00 00</t>
  </si>
  <si>
    <t>Высшее должностное лицо органа местного самоуправления</t>
  </si>
  <si>
    <t>02</t>
  </si>
  <si>
    <t xml:space="preserve">001 00 00 </t>
  </si>
  <si>
    <t>010</t>
  </si>
  <si>
    <t>Центральный аппарат</t>
  </si>
  <si>
    <t>005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</si>
  <si>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</si>
  <si>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</si>
  <si>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Глава законодательной (представительной) власти местного самоуправления</t>
  </si>
  <si>
    <t>026</t>
  </si>
  <si>
    <t>Члены законодательной (представительной) власти местного самоуправления</t>
  </si>
  <si>
    <t>027</t>
  </si>
  <si>
    <t xml:space="preserve">Функционирование высших органов исполнительной власти субъектов Российской Федерации, местных администраций </t>
  </si>
  <si>
    <t>04</t>
  </si>
  <si>
    <t> 000 00 00</t>
  </si>
  <si>
    <t>07</t>
  </si>
  <si>
    <t>000 00 00</t>
  </si>
  <si>
    <t>Члены избирательной комиссии местного самоуправления</t>
  </si>
  <si>
    <t>092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</si>
  <si>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</si>
  <si>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</si>
  <si>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</si>
  <si>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Резервные фонды</t>
  </si>
  <si>
    <t>070 00 00</t>
  </si>
  <si>
    <t xml:space="preserve">Резервные фонды  органов исполнительной власти субъектов Российской Федерации </t>
  </si>
  <si>
    <t>Резервные фонды органов местного самоуправления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</si>
  <si>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</si>
  <si>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</si>
  <si>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</si>
  <si>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Обеспечение функционирования аппаратов фондов поддержки научной и (или) научно-технической деятельности</t>
  </si>
  <si>
    <t>Выполнение научно исследовательских и опытно-конструкторских работ по государственным контрактам</t>
  </si>
  <si>
    <t>Обеспечение деятельности подведомственных учреждений</t>
  </si>
  <si>
    <t>327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</si>
  <si>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</si>
  <si>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</si>
  <si>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</si>
  <si>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Учреждения по обеспечению хозяйственного обслуживания</t>
  </si>
  <si>
    <t>093 00 00</t>
  </si>
  <si>
    <t>Национальная оборона</t>
  </si>
  <si>
    <t>2090000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</si>
  <si>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</si>
  <si>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</si>
  <si>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</si>
  <si>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Обеспечение деятельности военных комиссариатов</t>
  </si>
  <si>
    <t>08</t>
  </si>
  <si>
    <t>207 00 00</t>
  </si>
  <si>
    <t>252</t>
  </si>
  <si>
    <t>Реализация государственных функций, связанных с обеспечением национальной обороны</t>
  </si>
  <si>
    <t>214 00 00</t>
  </si>
  <si>
    <t>Проведение мероприятий по медицинскому освидетельствованию при постановке на первоначальный воинский учет</t>
  </si>
  <si>
    <t>Воинские формирования (органы, подразделения)</t>
  </si>
  <si>
    <t>202 00 00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</si>
  <si>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</si>
  <si>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</si>
  <si>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</si>
  <si>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Гражданский персонал</t>
  </si>
  <si>
    <t>Обеспечение функционирования органов в сфере национальной безопасности и правоохранительной деятельности</t>
  </si>
  <si>
    <t>Пособия и компенсации военнослужащим, приравненным к ним лицам, а также уволенным из их числа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</si>
  <si>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</si>
  <si>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</si>
  <si>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</si>
  <si>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</si>
  <si>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</si>
  <si>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</si>
  <si>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</si>
  <si>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Обеспечение противопожарной безопасности</t>
  </si>
  <si>
    <t>Федеральная целевая программа «Социально-экономическое развитие Республики Башкортостан до 2006 года»</t>
  </si>
  <si>
    <t>100 52 00</t>
  </si>
  <si>
    <t>Субсидии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</si>
  <si>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</si>
  <si>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247 00 00</t>
  </si>
  <si>
    <t>Выполнение других обязательств  государства</t>
  </si>
  <si>
    <t>перераспределение</t>
  </si>
  <si>
    <t>Фонд реформирования региональных и муниципальных финансов</t>
  </si>
  <si>
    <t>518 00 00</t>
  </si>
  <si>
    <t>Субсидии на реформирование и оздоровление региональных и муниципальных финансов, развитие социальной инфраструктуры, повышение эффективности бюджетных расходов, поддержку экономических реформ</t>
  </si>
  <si>
    <t>Региональные целевые программы</t>
  </si>
  <si>
    <t>522 00 00</t>
  </si>
  <si>
    <t>Строительство объектов для нужд отрасли</t>
  </si>
  <si>
    <t>Приложение  № 9</t>
  </si>
  <si>
    <t xml:space="preserve">№ 371 от 22.12.2004 г. </t>
  </si>
  <si>
    <t xml:space="preserve">депутатов Калининграда </t>
  </si>
  <si>
    <t xml:space="preserve">                                         № 371 от 22 декабря 2004 г.</t>
  </si>
  <si>
    <t xml:space="preserve">                                        Приложение  № 1</t>
  </si>
  <si>
    <t xml:space="preserve">                                         Приложение  № 1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</si>
  <si>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</si>
  <si>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Непрограммные инвестиции в основные фонды</t>
  </si>
  <si>
    <t xml:space="preserve">102 00 00 </t>
  </si>
  <si>
    <t>Строительство объектов общегражданского назначения</t>
  </si>
  <si>
    <t>102 00 00</t>
  </si>
  <si>
    <t>Национальная  экономика</t>
  </si>
  <si>
    <t>Топливо и энергетика</t>
  </si>
  <si>
    <t>Федеральная целевая программа «Энергоэффективная экономика» на 2002-2005 годы и на перспективу до 2010 года</t>
  </si>
  <si>
    <t>100 43 00</t>
  </si>
  <si>
    <t>Подпрограмма «Энергоэффективность топливно-энергетического комплекса»</t>
  </si>
  <si>
    <t>100 43 01</t>
  </si>
  <si>
    <t>Подпрограмма «Энергоэффективность в сфере потребления»</t>
  </si>
  <si>
    <t>100 43 03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</si>
  <si>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</si>
  <si>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</si>
  <si>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</si>
  <si>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248 00 00</t>
  </si>
  <si>
    <t>Дотации и субвенции</t>
  </si>
  <si>
    <t>517 00 00</t>
  </si>
  <si>
    <t>Субвенции на реализацию программ местного развития и обеспечение занятости для шахтерских городов и поселков</t>
  </si>
  <si>
    <t xml:space="preserve">Транспорт                                                            </t>
  </si>
  <si>
    <t>315 00 00</t>
  </si>
  <si>
    <t>Изменения (областные)многодетн</t>
  </si>
  <si>
    <t>Изменения (областные)адресн и учр</t>
  </si>
  <si>
    <t>Изменения (областные)регион</t>
  </si>
  <si>
    <t xml:space="preserve">Изменения (областные)адр и учр </t>
  </si>
  <si>
    <t>Изменения (областные)многод</t>
  </si>
  <si>
    <t>Изменения (областные)субс и тр тыла</t>
  </si>
  <si>
    <t>Отдельные мероприятия в области дорожного хозяйства</t>
  </si>
  <si>
    <t xml:space="preserve">315 00 00 </t>
  </si>
  <si>
    <t xml:space="preserve">Другие виды транспорта </t>
  </si>
  <si>
    <t>317 00 00</t>
  </si>
  <si>
    <t>Отдельные мероприятия по другим видам транспорта</t>
  </si>
  <si>
    <t>Информационные технологии и связь</t>
  </si>
  <si>
    <t>330 00 00</t>
  </si>
  <si>
    <t>Почтовая связь</t>
  </si>
  <si>
    <t>Информатика</t>
  </si>
  <si>
    <t>Отдельные мероприятия связи и информатики</t>
  </si>
  <si>
    <t>Территориальные органы</t>
  </si>
  <si>
    <t>Президентская программа развития социально-экономической и культурной базы возрождения российских немцев на 1997-2006 годы</t>
  </si>
  <si>
    <t>100 08 00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</si>
  <si>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</si>
  <si>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</si>
  <si>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</si>
  <si>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</si>
  <si>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Федеральная целевая программа «Экономическое и социальное развитие Дальнего Востока и Забайкалья на 1996-2005 и до 2010 года»</t>
  </si>
  <si>
    <t>100 46 00</t>
  </si>
  <si>
    <t>Федеральная целевая программа «Социально-экономическое развитие Курильских островов Сахалинской области (1994-2005 годы)»</t>
  </si>
  <si>
    <t>100 47 00</t>
  </si>
  <si>
    <t>Федеральная целевая программа «Юг России»</t>
  </si>
  <si>
    <t>100 48 00</t>
  </si>
  <si>
    <t>Федеральная целевая программа «Социально-экономическое развитие Республики Татарстан до 2006 года»</t>
  </si>
  <si>
    <t>100 49 00</t>
  </si>
  <si>
    <t>Подпрограмма «Сохранение и развитие исторического центра г.Казани»</t>
  </si>
  <si>
    <t>100 49 01</t>
  </si>
  <si>
    <t>Мероприятия по реализации федеральной целевой программы «Социально-экономическое развитие Республики Татарстан до 2006 года»</t>
  </si>
  <si>
    <t>100 49 02</t>
  </si>
  <si>
    <t>Дотации на реализацию мероприятий федеральных целевых программ регионального развития</t>
  </si>
  <si>
    <t>Федеральная целевая программа  «Сокращение различий в социально- экономическом развитии регионов Российской Федерации (2002-2010 годы и до 2015 года)»</t>
  </si>
  <si>
    <t>100 51 00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</si>
  <si>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</si>
  <si>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</si>
  <si>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214</t>
  </si>
  <si>
    <t>Мероприятия в области строительства, архитектуры и градостроительства</t>
  </si>
  <si>
    <t>338 00 00</t>
  </si>
  <si>
    <t>Мероприятия в области застройки территорий</t>
  </si>
  <si>
    <t>Реализация государственных функций в области национальной экономики</t>
  </si>
  <si>
    <t>340 00 00</t>
  </si>
  <si>
    <t>Субсидирование процентных ставок по привлеченным кредитам</t>
  </si>
  <si>
    <t>Мероприятия по землеустройству и землепользованию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</si>
  <si>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</si>
  <si>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</si>
  <si>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</si>
  <si>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11</t>
  </si>
  <si>
    <t>213</t>
  </si>
  <si>
    <t>05</t>
  </si>
  <si>
    <t xml:space="preserve">Поддержка жилищного хозяйства </t>
  </si>
  <si>
    <t>350 00 00</t>
  </si>
  <si>
    <t>Мероприятия в области жилищного хозяйства по строительству, реконструкции, приобретению жилых домов</t>
  </si>
  <si>
    <t xml:space="preserve">Поддержка коммунального хозяйства </t>
  </si>
  <si>
    <t>351 00 00</t>
  </si>
  <si>
    <t>411</t>
  </si>
  <si>
    <t>Мероприятия по благоустройству городских и сельских поселений</t>
  </si>
  <si>
    <t>412</t>
  </si>
  <si>
    <t>ФЦП" Жилище" на 2002-2010 годы</t>
  </si>
  <si>
    <t>100 04 04</t>
  </si>
  <si>
    <t>Подпрограмма "Переселение граждан РФ из ветхого и аварийного жилищного фонда"</t>
  </si>
  <si>
    <t>Предоставление субсидий</t>
  </si>
  <si>
    <t>197</t>
  </si>
  <si>
    <t>Фонд софинансирования социальных расходов</t>
  </si>
  <si>
    <t>515 00 00</t>
  </si>
  <si>
    <t>06</t>
  </si>
  <si>
    <t>Сбор и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</si>
  <si>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</si>
  <si>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</si>
  <si>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</si>
  <si>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</si>
  <si>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411 00 00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</si>
  <si>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</si>
  <si>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</si>
  <si>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Федеральная целевая программа «Экология и природные ресурсы России (2002-2010 годы)»</t>
  </si>
  <si>
    <t>100 22 00</t>
  </si>
  <si>
    <t>Подпрограмма «Водные ресурсы и водные объекты»</t>
  </si>
  <si>
    <t xml:space="preserve">100 22 03 </t>
  </si>
  <si>
    <t>100 22 03</t>
  </si>
  <si>
    <t>Подпрограмма «Охрана озера Байкал и Байкальской природной территории"</t>
  </si>
  <si>
    <t>100 22 09</t>
  </si>
  <si>
    <t>Учреждения, обеспечивающие предоставление услуг в сфере мониторинга окружающей среды</t>
  </si>
  <si>
    <t xml:space="preserve">337 00 00 </t>
  </si>
  <si>
    <t>Реализация государственных функций в области охраны окружающей среды</t>
  </si>
  <si>
    <t>412 00 00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</si>
  <si>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</si>
  <si>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</si>
  <si>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</si>
  <si>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</si>
  <si>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Школы-интернаты</t>
  </si>
  <si>
    <t>422 00 00</t>
  </si>
  <si>
    <t>Учреждения по внешкольной работе с детьми</t>
  </si>
  <si>
    <t>423 00 00</t>
  </si>
  <si>
    <t>Учреждения по внешкольной работе с детьми                                 ( в т.ч. музыкальные школы)</t>
  </si>
  <si>
    <t>Детские дома</t>
  </si>
  <si>
    <t>424 00 00</t>
  </si>
  <si>
    <t>Специальные (коррекционные) учреждения</t>
  </si>
  <si>
    <t>433 00 00</t>
  </si>
  <si>
    <t>Профессионально-технические училища</t>
  </si>
  <si>
    <t>425 00 00</t>
  </si>
  <si>
    <t>Специальные профессионально-технические училища</t>
  </si>
  <si>
    <t>426 00 00</t>
  </si>
  <si>
    <t>Средние специальные учебные заведения</t>
  </si>
  <si>
    <t>427 00 00</t>
  </si>
  <si>
    <t>429 00 00</t>
  </si>
  <si>
    <t>Переподготовка и повышение квалификации кадров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</si>
  <si>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</si>
  <si>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</si>
  <si>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</si>
  <si>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Мероприятия по организации оздоровительной кампании детей и подростков</t>
  </si>
  <si>
    <t xml:space="preserve">432 00 00 </t>
  </si>
  <si>
    <t>Оздоровление детей и подростков</t>
  </si>
  <si>
    <t>432 00 00</t>
  </si>
  <si>
    <t xml:space="preserve">Учреждения, обеспечивающие предоставление услуг в сфере образования </t>
  </si>
  <si>
    <t>435 00 00</t>
  </si>
  <si>
    <t>Мероприятия в области образования</t>
  </si>
  <si>
    <t>436 00 00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</si>
  <si>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</si>
  <si>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</si>
  <si>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Государственная поддержка в сфере образования</t>
  </si>
  <si>
    <t>285</t>
  </si>
  <si>
    <t>Культура, кинематография, средства массовой информации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</si>
  <si>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</si>
  <si>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</si>
  <si>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</si>
  <si>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Библиотеки</t>
  </si>
  <si>
    <t>442 00 00</t>
  </si>
  <si>
    <t>Мероприятия в сфере культуры, кинемотографии и средств массовой информации</t>
  </si>
  <si>
    <t>450 00 00</t>
  </si>
  <si>
    <t>Государственная поддержка в сфере культуры, кинематографии и средств массовой информации</t>
  </si>
  <si>
    <t>453</t>
  </si>
  <si>
    <t>Централизованные бухгалтерии</t>
  </si>
  <si>
    <t>Театры, цирки, концертные и другие организации исполнительских искусств</t>
  </si>
  <si>
    <t>443 00 00</t>
  </si>
  <si>
    <t>Кинематография</t>
  </si>
  <si>
    <t>Мероприятия в сфере культуры, кинематографии и средств массовой информации</t>
  </si>
  <si>
    <t>Телевидение и радиовещание</t>
  </si>
  <si>
    <t xml:space="preserve">000 00 00 </t>
  </si>
  <si>
    <t>Телерадиокомпании</t>
  </si>
  <si>
    <t>453 00 00</t>
  </si>
  <si>
    <t>Издательства</t>
  </si>
  <si>
    <t>455 00 00</t>
  </si>
  <si>
    <t>Мероприятия в сфере культуры, средств массовой информации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</si>
  <si>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</si>
  <si>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</si>
  <si>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</si>
  <si>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Федеральная целевая программа «Культура России (2001-2005 годы)»</t>
  </si>
  <si>
    <t>100 02 00</t>
  </si>
  <si>
    <t>Подпрограмма «Развитие культуры и сохранение культурного наследия России»</t>
  </si>
  <si>
    <t>100 02 01</t>
  </si>
  <si>
    <t>Подпрограмма «Архивы России»</t>
  </si>
  <si>
    <t>100 02 03</t>
  </si>
  <si>
    <t>Федеральная целевая программа «Сохранение и развитие архитектуры исторических городов (2002-2010 годы)»</t>
  </si>
  <si>
    <t>100 31 00</t>
  </si>
  <si>
    <t>Подпрограмма «Сохранение и развитие исторического центра г. Санкт-Петербурга»</t>
  </si>
  <si>
    <t>100 31 01</t>
  </si>
  <si>
    <t>Подпрограмма «Возрождение, строительство, реконструкция и реставрация исторических малых и средних городов России в условиях экономической реформы"</t>
  </si>
  <si>
    <t>100 31 02</t>
  </si>
  <si>
    <t>Подпрограмма «Сохранение и развитие исторического центра г. Владимира»</t>
  </si>
  <si>
    <t>100 31 03</t>
  </si>
  <si>
    <t xml:space="preserve">450 00 00 </t>
  </si>
  <si>
    <t>Здравоохранение</t>
  </si>
  <si>
    <t>Централизованный бухгалтерии</t>
  </si>
  <si>
    <t>Учреждения, обеспечивающие предоставление услуг в сфере здравоохранения</t>
  </si>
  <si>
    <t>469 00 00</t>
  </si>
  <si>
    <t>Больницы, клиники, госпитали, медико-санитарные части</t>
  </si>
  <si>
    <t>470 00 00</t>
  </si>
  <si>
    <t>Поликлиники, амбулатории, диагностические центры</t>
  </si>
  <si>
    <t>471 00 00</t>
  </si>
  <si>
    <t>Станции переливания крови</t>
  </si>
  <si>
    <t>472 00 00</t>
  </si>
  <si>
    <t>Родильные дома</t>
  </si>
  <si>
    <t>476 00 00</t>
  </si>
  <si>
    <t>Станции скорой и неотложной помощи</t>
  </si>
  <si>
    <t>477 00 00</t>
  </si>
  <si>
    <t>Реализация государственных функций в области здравоохранения</t>
  </si>
  <si>
    <t>485 00 00</t>
  </si>
  <si>
    <t xml:space="preserve">Мероприятия в области здравоохранения, спорта физической культуры, туризма </t>
  </si>
  <si>
    <t>455</t>
  </si>
  <si>
    <t>Дома ребенка</t>
  </si>
  <si>
    <t>486 00 00</t>
  </si>
  <si>
    <t>Центры спортивной подготовки, сборные команды</t>
  </si>
  <si>
    <t>482 00 00</t>
  </si>
  <si>
    <t>Спортивные команды</t>
  </si>
  <si>
    <t>Физкультурно-оздоровительная работа и спортивные мероприятия</t>
  </si>
  <si>
    <t>512 00 00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</si>
  <si>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</si>
  <si>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</si>
  <si>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</si>
  <si>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</si>
  <si>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Дома-интернаты для престарелых и инвалидов</t>
  </si>
  <si>
    <t>501 00 00</t>
  </si>
  <si>
    <t>Учреждения социального обслуживания населения</t>
  </si>
  <si>
    <t>506 00 00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</si>
  <si>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</si>
  <si>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500</t>
  </si>
  <si>
    <t>Субсидии на предоставление мер социальной поддержки реабилитированных лиц и лиц, признанных пострадавшими от политических репрессий</t>
  </si>
  <si>
    <t xml:space="preserve">Предоставление льгот ветеранам труда за счет средств бюджетов субъектов Российской Федерации и местных бюджетов </t>
  </si>
  <si>
    <t xml:space="preserve">Предоставление льгот труженикам тыла за счет средств бюджетов субъектов Российской Федерации и местных бюджетов </t>
  </si>
  <si>
    <t xml:space="preserve">Предоставление льгот многодетным семьям за счет средств бюджетов субъектов Российской Федерации </t>
  </si>
  <si>
    <t>483</t>
  </si>
  <si>
    <t>482</t>
  </si>
  <si>
    <t>Фонд компенсаций</t>
  </si>
  <si>
    <t>519 00 00</t>
  </si>
  <si>
    <t>Меры социальной поддержки для лиц, награжденных знаком «Почетный донор России»</t>
  </si>
  <si>
    <t>Борьба с беспризорностью, опека, попечительство</t>
  </si>
  <si>
    <t>Мероприятия по борьбе с беспризорностью, по опеке и попечительству</t>
  </si>
  <si>
    <t>511 00 00</t>
  </si>
  <si>
    <t>Перевозка несовершеннолетних, самостоятельно ушедших из семей, детских домов, школ-интернатов, специальных учебно-воспитательных учреждений</t>
  </si>
  <si>
    <t>Прочие мероприятия по борьбе с беспризорностью, по опеке и попечительству</t>
  </si>
  <si>
    <t xml:space="preserve">511 00 00 </t>
  </si>
  <si>
    <t>Другие пособия и компенсации</t>
  </si>
  <si>
    <t>755</t>
  </si>
  <si>
    <t>Федеральная целевая программа «Социальная поддержка инвалидов на 2000-2005 годы»</t>
  </si>
  <si>
    <t>100 07 00</t>
  </si>
  <si>
    <t>Федеральная целевая программа «Дети России» на 2003-2006 годы</t>
  </si>
  <si>
    <t>100 13 00</t>
  </si>
  <si>
    <t>Подпрограмма «Дети-инвалиды»</t>
  </si>
  <si>
    <t>100 13 01</t>
  </si>
  <si>
    <t>Подпрограмма «Дети-сироты»</t>
  </si>
  <si>
    <t>100 13 04</t>
  </si>
  <si>
    <t>Меры социальной поддержки граждан</t>
  </si>
  <si>
    <t>505 00 00</t>
  </si>
  <si>
    <t>Реализация государственных функций в области социальной политики</t>
  </si>
  <si>
    <t>514 00 00</t>
  </si>
  <si>
    <t>всего</t>
  </si>
  <si>
    <t>Дотация-з/п</t>
  </si>
  <si>
    <t xml:space="preserve">Код бюджетной классификации </t>
  </si>
  <si>
    <t>182 1 01 02000 01 0000 110</t>
  </si>
  <si>
    <t>182 1 03 02000 01 0000 110</t>
  </si>
  <si>
    <t>Налоги на совокупный доход</t>
  </si>
  <si>
    <t>182 1 05 01000 01 0000 110</t>
  </si>
  <si>
    <t>Единый налог, взимаемый в связи с применением упрощенной системы налогообложения</t>
  </si>
  <si>
    <t>182 1 05 03000 01 0000 110</t>
  </si>
  <si>
    <t>Единый сельскохозяйственный налог</t>
  </si>
  <si>
    <t>182 1 06 02000 02 0000 110</t>
  </si>
  <si>
    <t>182 1 09 04000 00 0000 110</t>
  </si>
  <si>
    <t>182 1 09 04010 02 0000 110</t>
  </si>
  <si>
    <t>Налог на имущество предприятий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</si>
  <si>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</si>
  <si>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</si>
  <si>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</si>
  <si>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000 1 15 00000 00 0000 000</t>
  </si>
  <si>
    <t>Административные платежи и сборы</t>
  </si>
  <si>
    <t>Штрафы, санкции, возмещение ущерба</t>
  </si>
  <si>
    <t>000 1 17 00000 00 0000 000</t>
  </si>
  <si>
    <t>Прочие неналоговые доходы</t>
  </si>
  <si>
    <t>Код бюджетной классификации</t>
  </si>
  <si>
    <t>Раздел, подраздел</t>
  </si>
  <si>
    <t xml:space="preserve"> Сумма                     (тыс. рублей)</t>
  </si>
  <si>
    <t>0100</t>
  </si>
  <si>
    <t>Общегосударственные вопросы</t>
  </si>
  <si>
    <t>0102</t>
  </si>
  <si>
    <t>0103</t>
  </si>
  <si>
    <t>0104</t>
  </si>
  <si>
    <t>0105</t>
  </si>
  <si>
    <t>Судебная система</t>
  </si>
  <si>
    <t>Обеспечение деятельности мировых судей</t>
  </si>
  <si>
    <t>Обеспечение деятельности Уставного Суда Калининградской области</t>
  </si>
  <si>
    <t>0107</t>
  </si>
  <si>
    <t>Обеспечение проведения выборов и референдумов</t>
  </si>
  <si>
    <t xml:space="preserve">Обеспечение  деятельности избирательной комиссии Калининградской области </t>
  </si>
  <si>
    <t>0112</t>
  </si>
  <si>
    <t>Обслуживание государственного и муниципального долга</t>
  </si>
  <si>
    <t>0113</t>
  </si>
  <si>
    <t xml:space="preserve">Резервные фонды </t>
  </si>
  <si>
    <t xml:space="preserve">Резервный фонд по предупреждению и ликвидации  последствий чрезвычайных ситуаций и стихийных бедствий </t>
  </si>
  <si>
    <t>Фонд непредвиденных расходов</t>
  </si>
  <si>
    <t>0114</t>
  </si>
  <si>
    <t xml:space="preserve">Прикладные научные исследования  в области  общегосударственных вопросов  </t>
  </si>
  <si>
    <t>0115</t>
  </si>
  <si>
    <t>Другие общегосударственные вопросы</t>
  </si>
  <si>
    <t>Руководство и управление в сфере установленных функций</t>
  </si>
  <si>
    <t xml:space="preserve">Обеспечение деятельности архивных учреждений </t>
  </si>
  <si>
    <t>Региональная целевая программа "Развитие архивного дела в Калининградской области на 2002-2005 годы"</t>
  </si>
  <si>
    <t>Региональная целевая программа "Патриотическое воспитание населения Калининградской области                                    на 2002-2005 годы"</t>
  </si>
  <si>
    <t xml:space="preserve">Региональная целевая Программы "Комплексные меры противодействия злоупотреблению наркотиками и их незаконному обороту" на 2003-2007 годы </t>
  </si>
  <si>
    <t>Областная целевая программа "Программа создания государственного градостроительного кадастра Калининградской области на 2003-2006 годы"</t>
  </si>
  <si>
    <t>Региональная программа "Государственная программа развития туризма и рекреации в Калининградской области на 2002-2006 годы"</t>
  </si>
  <si>
    <t xml:space="preserve">Областная инвестиционная программа на 2005 год </t>
  </si>
  <si>
    <t>Финансовая поддержка на возвратной основе</t>
  </si>
  <si>
    <t>Финансовая поддержка на возвратной основе за счет средств регионального продовольственного фонда</t>
  </si>
  <si>
    <t xml:space="preserve">Предоставление бюджетных кредитов </t>
  </si>
  <si>
    <t xml:space="preserve">Возврат бюджетных кредитов </t>
  </si>
  <si>
    <t>Финансовая поддержка на возвратной основе за счет средств целевого бюджетного фонда по поддержки агропромышленного комплекса</t>
  </si>
  <si>
    <t>Централизаванные кредиты, выданные в 1992-1994 годах организациям агропромышленного комплекса и потребительской кооперации</t>
  </si>
  <si>
    <t>Финансовая поддержка на возвратной основе за счет средств лизингового фонда</t>
  </si>
  <si>
    <t>Кредиты, выданные за счет средств налогового кредита (ссуды) из федерального бюджета</t>
  </si>
  <si>
    <t xml:space="preserve">Кредиты и ссуды, выданные за счет ссуды из федерального бюджета на осуществление комплекса мер по подготовке жилищно-коммунального хозяйства к осенне-зимнему периоду 2003/2004 года </t>
  </si>
  <si>
    <t>Финансовая поддержка на возвратной основе на финансирование сезонных полевых сельскохозяйственных работ</t>
  </si>
  <si>
    <t>Бюджетные кредиты бюджетам муниципальных образований</t>
  </si>
  <si>
    <t>Мероприятия, связанные  с  кассовым обслуживанием   исполнения областного бюджета органами  федерального казначейства</t>
  </si>
  <si>
    <t xml:space="preserve">Капитальный ремонт объектов, находящихся в государственной собственности </t>
  </si>
  <si>
    <t>Закон Калининградской области "О садоводческих, огороднических и дачных некоммерческих объединениях граждан в Калининградской области" от 3 ноября 2000 года № 276</t>
  </si>
  <si>
    <t>Проведение областного конкурса на звание "Самый благоустроенный город и поселок Калининградской области"</t>
  </si>
  <si>
    <t>Учредительный взнос ассоциации "Северо-Запад"</t>
  </si>
  <si>
    <t>Закон Калининградской области "О взаимодействии органов государственной власти Калининградской области и общественных  объединений" от 14 марта 2002 года № 128</t>
  </si>
  <si>
    <t>Софинансирование федеральной целевой программы развития налоговых органов</t>
  </si>
  <si>
    <t>Мероприятия по поддержке ветеранов войны, труда, вооруженных сил и правоохранительных органов</t>
  </si>
  <si>
    <t>Мероприятия по празднованию 60-летия Победы в Великой Отечественной Войне</t>
  </si>
  <si>
    <t>Мероприятия не отнесенные к другим общегосударственным вопросам</t>
  </si>
  <si>
    <t>0200</t>
  </si>
  <si>
    <t xml:space="preserve">Национальная оборона </t>
  </si>
  <si>
    <t>0203</t>
  </si>
  <si>
    <t>Мобилизационная подготовка экономики</t>
  </si>
  <si>
    <t>Областной  медицинский  центр "Резерв"</t>
  </si>
  <si>
    <t xml:space="preserve">Централизованная система оповещения населения области </t>
  </si>
  <si>
    <t xml:space="preserve">Обеспечение деятельности  объекта №10  </t>
  </si>
  <si>
    <t>0208</t>
  </si>
  <si>
    <t>Другие вопросы в области национальной обороны</t>
  </si>
  <si>
    <t>Мероприятия  по  обеспечению мобилизационной   готовности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</si>
  <si>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</si>
  <si>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</si>
  <si>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</si>
  <si>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</si>
  <si>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</si>
  <si>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Предупреждение и ликвидация последствий чрезвычайных ситуаций и стихийных бедствий, гражданская оборона</t>
  </si>
  <si>
    <t>0310</t>
  </si>
  <si>
    <t>Обеспечение протвопожарной безопасности</t>
  </si>
  <si>
    <t>0313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</si>
  <si>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</si>
  <si>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</si>
  <si>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</si>
  <si>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</si>
  <si>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Сельское хозяйство и рыболовство </t>
  </si>
  <si>
    <t>Сельскохозяйственное производство</t>
  </si>
  <si>
    <t>Животноводство</t>
  </si>
  <si>
    <t>Субсидии на реализованное молоко</t>
  </si>
  <si>
    <t>Субсидии на реализацию молодняка крупного рогатого скота</t>
  </si>
  <si>
    <t>Субсидии на развитие отрасли свиноводства</t>
  </si>
  <si>
    <t>Субсидии на развитие отрасли птицеводства</t>
  </si>
  <si>
    <t>Субсидии на поддержку племенного животноводства</t>
  </si>
  <si>
    <t>Растениеводство</t>
  </si>
  <si>
    <t>Субсидирование процентной ставки по привлеченным кредитам в российских кредитных организациях</t>
  </si>
  <si>
    <t>Компенсация части затрат  по страхованию   сельскохозяйственных культур</t>
  </si>
  <si>
    <t>Отдельные мероприятия в области сельскохозяйственного производства</t>
  </si>
  <si>
    <t xml:space="preserve">Региональная подпрограмма "Неотложные меры борьбы с туберкулезом в Калининградской области" по разделу "Профилактика туберкулеза среди сельскохозяйственных животных"  </t>
  </si>
  <si>
    <t>Областная программа "Повышение плодородия почв Калининградской области" на 2002-2005 годы</t>
  </si>
  <si>
    <t xml:space="preserve">Коренное улучшение земель </t>
  </si>
  <si>
    <t>Мелиоративные мероприятия</t>
  </si>
  <si>
    <t>Обеспечение деятельности  подведомственных  учреждений</t>
  </si>
  <si>
    <t>0407</t>
  </si>
  <si>
    <t>Лесное хозяйство</t>
  </si>
  <si>
    <t>Лесоохранные и лесовосстановительные мероприятия</t>
  </si>
  <si>
    <t>0408</t>
  </si>
  <si>
    <t>Транспорт</t>
  </si>
  <si>
    <t>Отдельные  мероприятия  в  области  морского и  речного транспорта</t>
  </si>
  <si>
    <t>Областная программа "Сельский (школьный) автобус                               на 2004-2006 годы"</t>
  </si>
  <si>
    <t>Дорожное хозяйство</t>
  </si>
  <si>
    <t>Региональная программа ремонта и реконструкции городских улиц Калининградской области, используемых для проезда транзитного транспорта на 2004-2008 годы</t>
  </si>
  <si>
    <t>Территориального дорожный фонд</t>
  </si>
  <si>
    <t>Субсидирование за счет средств сувенций и субсидий из федерального бюджета на финансирование дорожного хозяйства</t>
  </si>
  <si>
    <t>0409</t>
  </si>
  <si>
    <t>Связь и информатика</t>
  </si>
  <si>
    <t>Областная государственная программа "Информатизация органов государственной власти Калининградской области" (2003-2006 годы)</t>
  </si>
  <si>
    <t>Региональная подпрограмма "Информационное обеспечение управления недвижимостью, реформирования и регулирования земельных и имущественных отношений в Калининградской области на 2003-2007 годы"</t>
  </si>
  <si>
    <t>0411</t>
  </si>
  <si>
    <t>Другие вопросы в области национальной экономики</t>
  </si>
  <si>
    <t>Областная государственная программа "Обеспечение жильем молодых семей (2003-2007 гг.)</t>
  </si>
  <si>
    <t>Областная целевая программа ипотечного жилищного кредитования населения Калининградской области</t>
  </si>
  <si>
    <t>Федеральная целевая программа развития Калининградской области на период до 2010 год</t>
  </si>
  <si>
    <t>Софинансирование Федеральной целевой программы развития Калиниградской области на период до 2010 года в части технического переворужения в сельском хозяйстве</t>
  </si>
  <si>
    <t>Региональная целевая программа "Создание автоматизированной системы ведения государственного  земельного кадастра и государственного учета недвижимости  на 2003-2007 годы в Калининградской                               области"</t>
  </si>
  <si>
    <t>Областная целевая программа государственной поддержки малого предпринимательства в Калининградской области на 2005-2007 годы</t>
  </si>
  <si>
    <t>в том числе расходы на содержание государственного областного учреждения "Фонд поддержки малого предпринимательства"</t>
  </si>
  <si>
    <t>Мероприятия в области гражданской промышленности</t>
  </si>
  <si>
    <t>Работы по гидрометеорологии и мониторингу окружающей среды</t>
  </si>
  <si>
    <t>Мероприятия по обновлению топографических карт, топографическому мониторингу и картографическое описание границ</t>
  </si>
  <si>
    <t>0500</t>
  </si>
  <si>
    <t>Жилищно-коммунальное хозяйство</t>
  </si>
  <si>
    <t>0502</t>
  </si>
  <si>
    <t>Коммунальное хозяйство</t>
  </si>
  <si>
    <t>Мероприятия в области коммунального хозяйства по развитию, реконструкции и замене инженерных сетей</t>
  </si>
  <si>
    <t>0504</t>
  </si>
  <si>
    <t>Другие вопросы в области жилищно-коммунального хозяйства</t>
  </si>
  <si>
    <t>Областная инвестиционная программа на 2005 год</t>
  </si>
  <si>
    <t>0600</t>
  </si>
  <si>
    <t>Охрана окружающей среды</t>
  </si>
  <si>
    <t>0601</t>
  </si>
  <si>
    <t>Мероприятия по сбору и удалению твердых отходов</t>
  </si>
  <si>
    <t>0602</t>
  </si>
  <si>
    <t>0604</t>
  </si>
  <si>
    <t>Природоохранные мероприятия</t>
  </si>
  <si>
    <t>0700</t>
  </si>
  <si>
    <t>Образование</t>
  </si>
  <si>
    <t>0702</t>
  </si>
  <si>
    <t>Общее образование</t>
  </si>
  <si>
    <t>0703</t>
  </si>
  <si>
    <t>Начальное профессиональное образование</t>
  </si>
  <si>
    <t xml:space="preserve">Возврат средств от сдачи  в аренду имущества </t>
  </si>
  <si>
    <t>0704</t>
  </si>
  <si>
    <t>Среднее профессиональное образование</t>
  </si>
  <si>
    <t>0705</t>
  </si>
  <si>
    <t>Переподготовка и повышение квалификации</t>
  </si>
  <si>
    <t>0707</t>
  </si>
  <si>
    <t>Молодежная политика и оздоровление детей</t>
  </si>
  <si>
    <t>Областная государственная целевая программа "Молодежь  Калининградской области - 2002 - 2005 г.г."</t>
  </si>
  <si>
    <t>0709</t>
  </si>
  <si>
    <t>Другие вопросы в области образования</t>
  </si>
  <si>
    <t>0800</t>
  </si>
  <si>
    <t>Культура, кинематография и средства массовой информации</t>
  </si>
  <si>
    <t>0801</t>
  </si>
  <si>
    <t>Культура</t>
  </si>
  <si>
    <t xml:space="preserve">Возврат средств от сдачи в аренду имущества </t>
  </si>
  <si>
    <t>0802</t>
  </si>
  <si>
    <t xml:space="preserve">Кинематография </t>
  </si>
  <si>
    <t>0803</t>
  </si>
  <si>
    <t xml:space="preserve">Телевидение и радиовещание </t>
  </si>
  <si>
    <t>0804</t>
  </si>
  <si>
    <t>Периодическая печать и издательства</t>
  </si>
  <si>
    <t>Периодическая печать</t>
  </si>
  <si>
    <t>0806</t>
  </si>
  <si>
    <t>Другие вопросы в области культуры, кинематографии, средств массовой информации</t>
  </si>
  <si>
    <t>Региональная программа энергосбережения Калининградской области на 2001-2005 гг.</t>
  </si>
  <si>
    <t>0900</t>
  </si>
  <si>
    <t>Здравоохранение и спорт</t>
  </si>
  <si>
    <t>0901</t>
  </si>
  <si>
    <t xml:space="preserve">Здравоохранение </t>
  </si>
  <si>
    <t>Возврат средств от сдачи в аренду имущества</t>
  </si>
  <si>
    <t>0902</t>
  </si>
  <si>
    <t>Спорт и физическая культура</t>
  </si>
  <si>
    <t>0904</t>
  </si>
  <si>
    <t>Другие вопросы в области здравоохранения и спорта</t>
  </si>
  <si>
    <t>Областная целевая программа "Предупреждение и борьба с заболеваниями социального характера в Калинниградской области (2003-2007 годы )"</t>
  </si>
  <si>
    <t>Областная целевая программа "Профилактика и лечение артериальной гипертонии среди населения Калининградской области  на 2002-2005 годы"</t>
  </si>
  <si>
    <t>Областная целевая программа "Здоровый ребенок"</t>
  </si>
  <si>
    <t>Областная целевая программа "Льготные лекарства"</t>
  </si>
  <si>
    <t>Изменения (областные) 2501</t>
  </si>
  <si>
    <t>Изменения (областные) 2300        2208</t>
  </si>
  <si>
    <t>Изменения (областные) субвенции гражданам, имеющим детей</t>
  </si>
  <si>
    <t>Изменения (областные) 2300               2208</t>
  </si>
  <si>
    <t>Региональная комплексная Программа развития физической культуры и спорта в Калининградской области на 2003-2005 годы "Физкультура-здоровье-спорт"</t>
  </si>
  <si>
    <t>Мероприятия в области здравоохранения</t>
  </si>
  <si>
    <t>Расходы на обязательное медицинское страхование неработающего населения области</t>
  </si>
  <si>
    <t>1000</t>
  </si>
  <si>
    <t>Социальная политика</t>
  </si>
  <si>
    <t>1001</t>
  </si>
  <si>
    <t>1002</t>
  </si>
  <si>
    <t>Социальное обслуживание населения</t>
  </si>
  <si>
    <t>1003</t>
  </si>
  <si>
    <t>Социальное обеспечение населения</t>
  </si>
  <si>
    <t>Предоставление льгот ветеранам труда за счет средств бюджетов субъектов Российской Федерации и местных бюджетов</t>
  </si>
  <si>
    <t>Предоставление льгот труженикам тыла за счет средств бюджетов субъектов Российской Федерации и местных бюджетов</t>
  </si>
  <si>
    <t xml:space="preserve">Предоставление льгот реабилитированным лицам и лицам, признанных пострадавшими от политических репрессий </t>
  </si>
  <si>
    <t>Предоставление льгот ветеранам становления Калининградской области</t>
  </si>
  <si>
    <t xml:space="preserve">Ежемесячные пособия на  ребенка гражданам, имеющим детей из бюджетов субъектов Российской Федерации и местных бюджетов </t>
  </si>
  <si>
    <t>1006</t>
  </si>
  <si>
    <t>Другие вопросы в области социальной политики</t>
  </si>
  <si>
    <t>Оказание социальной помощи</t>
  </si>
  <si>
    <t>Мероприятия в области социальной политики</t>
  </si>
  <si>
    <t>Компенсации пострадавшим вкладчикам инвестиционной компании "Зеро"</t>
  </si>
  <si>
    <t>Возмещение убытков на  жилищно-коммунальных услуг  отдельным категориям граждан (федеральных)</t>
  </si>
  <si>
    <t>1101</t>
  </si>
  <si>
    <t>Дотации на возмещение расходов в части расходных обязательств бюджетов субъектов Российской Федерации</t>
  </si>
  <si>
    <t>Субвенции на обеспечение мер социальной поддержки для лиц, награжденных знаком "Почетный донор России"</t>
  </si>
  <si>
    <t>Региональная целевая программа "Патриотическое воспитание населения Калининградской области                           на 2002-2005 годы"</t>
  </si>
  <si>
    <t>ВСЕГО РАСХОДОВ</t>
  </si>
  <si>
    <t>Код</t>
  </si>
  <si>
    <t>Наименование</t>
  </si>
  <si>
    <t>Сумма</t>
  </si>
  <si>
    <t>Всего источников финансирования дефицита</t>
  </si>
  <si>
    <t>Наименование показателей</t>
  </si>
  <si>
    <t xml:space="preserve">Раздел I </t>
  </si>
  <si>
    <t>ДОХОДЫ</t>
  </si>
  <si>
    <t>Субвенции на выплату региональной надбавки работникам организаций бюджетной сферы</t>
  </si>
  <si>
    <t>Субвенции на обеспечение государственных гарантий прав граждан на получение общедоступного и бесплатного образования в образовательных учреждениях</t>
  </si>
  <si>
    <t xml:space="preserve">Субсидии на возмещение расходов, связанных с реализацией федеральных законов в части мер социальной поддержки отдельных категорий граждан в предыдущие годы </t>
  </si>
  <si>
    <t>Субвенции на обеспечение детей первого-второго годов жизни специальными молочными продуктами детского питания</t>
  </si>
  <si>
    <t>Субсидии на возмещение расходов бюджетов по предоставлению гражданам субсидий на оплату жилья и коммунальных услуг</t>
  </si>
  <si>
    <t>Субвенции на предоставление мер социальной поддержки ветеранам труда и труженикам тыла в части:</t>
  </si>
  <si>
    <t>льгот на оплату жилья и коммунальных услуг</t>
  </si>
  <si>
    <t>льгот на оплату проезда в городском транспорте</t>
  </si>
  <si>
    <t xml:space="preserve">Субсидии на предоставление мер социальной поддержки малоимущим гражданам </t>
  </si>
  <si>
    <t>Субвенции на обеспечение деятельности учреждений в части расходных обязательств бюджетов субъектов Российской Федерации, в том числе учреждений:</t>
  </si>
  <si>
    <t>образования</t>
  </si>
  <si>
    <t>здравоохранения</t>
  </si>
  <si>
    <t>ГО и ЧС</t>
  </si>
  <si>
    <t xml:space="preserve">Субсидии на обеспечение питания учащихся в муниципальных общеообразова-тельных учреждениях </t>
  </si>
  <si>
    <t>Субвенции на предоставление мер социальной поддержки многодетных семей, в части:</t>
  </si>
  <si>
    <t>социальной поддержки и социального обслуживания населения</t>
  </si>
  <si>
    <t>Итого доходов</t>
  </si>
  <si>
    <t>Раздел II</t>
  </si>
  <si>
    <t>Дотации на поддержку мер по обеспечению сбалансирован-ности бюджетов</t>
  </si>
  <si>
    <t>Субвенции на оплату жилищно-коммунальных услуг отдельным категориям граждан</t>
  </si>
  <si>
    <t>Субвенция на оплату жилищно-коммунальнных услуг отдельным категориям граждан</t>
  </si>
  <si>
    <t>Субсидия на возмещение расходов,  связанных с реализацией федеральных законов в части мер социальной поддержки отдельных категорий граждан в предыдущие годы</t>
  </si>
  <si>
    <t>Субвенция на обепечение мер социальной поддержки для лиц, награжденных знаком "Почетный донор России"</t>
  </si>
  <si>
    <t>Субвенция на обепечение мер социальной поддержки многодетных семей</t>
  </si>
  <si>
    <t>Субсидия на предоставления мер социальной поддержки малоимущим гражданам</t>
  </si>
  <si>
    <t>1004</t>
  </si>
  <si>
    <t>Опека, попечительство</t>
  </si>
  <si>
    <t>Субсидия на возмещение расходов по предоставлению гражданам субсидии на оплату жилья и коммунальных услуг</t>
  </si>
  <si>
    <t>0701</t>
  </si>
  <si>
    <t>Дошкольное образование</t>
  </si>
  <si>
    <t>0501</t>
  </si>
  <si>
    <t>Жилищное хозяйство</t>
  </si>
  <si>
    <t>Функционирование высшего должностного лица органа местного самоуправления</t>
  </si>
  <si>
    <t>Функционирование законодательных (представительных) органов местного самоуправления</t>
  </si>
  <si>
    <t>Природоохранные учреждения</t>
  </si>
  <si>
    <t>Доплаты к пенсиям   муниципальных служащих</t>
  </si>
  <si>
    <t>НАЛОГОВЫЕ   ДОХОДЫ</t>
  </si>
  <si>
    <t>Налоги на прибыль,  доходы</t>
  </si>
  <si>
    <t xml:space="preserve"> Налог на доходы физических лиц</t>
  </si>
  <si>
    <t>Налоги на товары (работы, услуги), реализуемые на территории РФ</t>
  </si>
  <si>
    <t xml:space="preserve"> Акцизы по подакцизным товарам (продукции) </t>
  </si>
  <si>
    <t>182 1 05 02000 01 0000 110</t>
  </si>
  <si>
    <t>Единый налог на вмененный доход для отдельных видов деятельности</t>
  </si>
  <si>
    <t xml:space="preserve">Налоги на имущество </t>
  </si>
  <si>
    <t>182 1 06 01000 03 0000 110</t>
  </si>
  <si>
    <t xml:space="preserve"> Налог на имущество физических лиц</t>
  </si>
  <si>
    <t xml:space="preserve"> Налог на имущество организаций</t>
  </si>
  <si>
    <t xml:space="preserve"> Земельный налог</t>
  </si>
  <si>
    <t>000 1 08 00000 00 0000 000</t>
  </si>
  <si>
    <t xml:space="preserve"> Государственная пошлина </t>
  </si>
  <si>
    <t>Задолженность по отмененным налогам, сборам и иным обязательным платежам</t>
  </si>
  <si>
    <t>182 1 09 01000 03 0000 110</t>
  </si>
  <si>
    <t xml:space="preserve">Налог на прибыль организаций, зачисляемый в местные бюджеты (в части сумм по расчетам за 2004 год и погашения задолженности прошлых лет) </t>
  </si>
  <si>
    <t>НЕНАЛОГОВЫЕ ДОХОДЫ</t>
  </si>
  <si>
    <t>000 1 11 00000 00 0000 000</t>
  </si>
  <si>
    <t>Доходы от сдачи в аренду имущества, находящегося в государственной и муниципальной собственности</t>
  </si>
  <si>
    <t>028 1 11 05010 00 0000 120</t>
  </si>
  <si>
    <t>Арендная плата за земли, находящиеся в государственной собственности до разграничения государственной собтвенности на землю и поступления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</si>
  <si>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</si>
  <si>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Изменения (областные) 2108</t>
  </si>
  <si>
    <t>Изменения (областные)2206</t>
  </si>
  <si>
    <t>Изменения (областные) 2107</t>
  </si>
  <si>
    <t>Изменения (областные) 2206</t>
  </si>
  <si>
    <t>Доходы от сдачи а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</t>
  </si>
  <si>
    <t>000 1 11 05033 03 1000 120</t>
  </si>
  <si>
    <t xml:space="preserve">Доходы от сдачи в аренду имущества, находящегося в оперативном управлении бюджетных учреждений </t>
  </si>
  <si>
    <t>028 1 11 07013 03 0000 120</t>
  </si>
  <si>
    <t>000 1 16 00000 00 0000 000</t>
  </si>
  <si>
    <t>000 3 00 00000 00 0000 000</t>
  </si>
  <si>
    <t>Доходы от предпринимательской и иной приносящей доход деятельности</t>
  </si>
  <si>
    <t xml:space="preserve">               ВСЕГО ДОХОДОВ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</si>
  <si>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</t>
  </si>
  <si>
    <t>Прочие поступления от использования имущества , находящегося в государственной и муниципальной собственности</t>
  </si>
  <si>
    <t>РАСХОДЫ</t>
  </si>
  <si>
    <t>Функционирование высших органов исполнительной власти  органов местных администраций</t>
  </si>
  <si>
    <t xml:space="preserve">               ИТОГО ДОХОДОВ</t>
  </si>
  <si>
    <t>000 2 02 01000 00 0000 151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</si>
</sst>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i/>
      <sz val="14"/>
      <name val="Arial Cyr"/>
      <family val="2"/>
    </font>
    <font>
      <sz val="14"/>
      <name val="Arial Cyr"/>
      <family val="2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name val="Arial Cyr"/>
      <family val="2"/>
    </font>
    <font>
      <b/>
      <sz val="10"/>
      <name val="Arial Cyr"/>
      <family val="0"/>
    </font>
    <font>
      <i/>
      <sz val="10"/>
      <name val="Arial Cyr"/>
      <family val="0"/>
    </font>
    <font>
      <u val="single"/>
      <sz val="12"/>
      <color indexed="12"/>
      <name val="Arial Cyr"/>
      <family val="0"/>
    </font>
    <font>
      <i/>
      <sz val="8"/>
      <name val="Times New Roman"/>
      <family val="1"/>
    </font>
    <font>
      <sz val="10"/>
      <color indexed="10"/>
      <name val="Arial Cyr"/>
      <family val="0"/>
    </font>
    <font>
      <b/>
      <sz val="14"/>
      <color indexed="10"/>
      <name val="Arial Cyr"/>
      <family val="2"/>
    </font>
    <font>
      <i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10"/>
      <name val="Arial Cyr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sz val="11"/>
      <color indexed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 wrapText="1" indent="1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 indent="2"/>
    </xf>
    <xf numFmtId="0" fontId="5" fillId="0" borderId="1" xfId="0" applyFont="1" applyFill="1" applyBorder="1" applyAlignment="1">
      <alignment horizontal="left" indent="2"/>
    </xf>
    <xf numFmtId="0" fontId="5" fillId="0" borderId="1" xfId="0" applyFont="1" applyFill="1" applyBorder="1" applyAlignment="1">
      <alignment horizontal="left" wrapText="1" indent="4"/>
    </xf>
    <xf numFmtId="0" fontId="5" fillId="0" borderId="1" xfId="0" applyNumberFormat="1" applyFont="1" applyFill="1" applyBorder="1" applyAlignment="1" applyProtection="1">
      <alignment horizontal="left" wrapText="1" indent="6"/>
      <protection/>
    </xf>
    <xf numFmtId="0" fontId="5" fillId="0" borderId="1" xfId="0" applyNumberFormat="1" applyFont="1" applyFill="1" applyBorder="1" applyAlignment="1" applyProtection="1">
      <alignment horizontal="left" wrapText="1" indent="4"/>
      <protection/>
    </xf>
    <xf numFmtId="3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 wrapText="1"/>
    </xf>
    <xf numFmtId="0" fontId="5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left" wrapText="1" indent="2"/>
      <protection/>
    </xf>
    <xf numFmtId="0" fontId="7" fillId="0" borderId="1" xfId="0" applyFont="1" applyFill="1" applyBorder="1" applyAlignment="1">
      <alignment horizontal="left" wrapText="1" indent="2"/>
    </xf>
    <xf numFmtId="49" fontId="6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 indent="4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 vertical="justify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0" borderId="1" xfId="0" applyNumberFormat="1" applyFont="1" applyBorder="1" applyAlignment="1" quotePrefix="1">
      <alignment horizontal="center"/>
    </xf>
    <xf numFmtId="3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wrapText="1" indent="1"/>
    </xf>
    <xf numFmtId="3" fontId="9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NumberFormat="1" applyFont="1" applyBorder="1" applyAlignment="1" quotePrefix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justify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justify"/>
    </xf>
    <xf numFmtId="3" fontId="6" fillId="0" borderId="1" xfId="0" applyNumberFormat="1" applyFont="1" applyFill="1" applyBorder="1" applyAlignment="1">
      <alignment horizontal="right" indent="1"/>
    </xf>
    <xf numFmtId="3" fontId="5" fillId="0" borderId="1" xfId="0" applyNumberFormat="1" applyFont="1" applyFill="1" applyBorder="1" applyAlignment="1">
      <alignment horizontal="right" indent="1"/>
    </xf>
    <xf numFmtId="3" fontId="5" fillId="0" borderId="1" xfId="0" applyNumberFormat="1" applyFont="1" applyFill="1" applyBorder="1" applyAlignment="1">
      <alignment horizontal="right" wrapText="1" indent="1"/>
    </xf>
    <xf numFmtId="3" fontId="8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4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justify"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3" fontId="5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3" fontId="1" fillId="0" borderId="7" xfId="0" applyNumberFormat="1" applyFont="1" applyBorder="1" applyAlignment="1">
      <alignment wrapText="1"/>
    </xf>
    <xf numFmtId="0" fontId="4" fillId="0" borderId="8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/>
    </xf>
    <xf numFmtId="0" fontId="20" fillId="0" borderId="9" xfId="0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49" fontId="2" fillId="0" borderId="1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/>
    </xf>
    <xf numFmtId="0" fontId="21" fillId="0" borderId="0" xfId="0" applyFont="1" applyAlignment="1">
      <alignment/>
    </xf>
    <xf numFmtId="0" fontId="3" fillId="0" borderId="2" xfId="0" applyFont="1" applyBorder="1" applyAlignment="1">
      <alignment wrapText="1"/>
    </xf>
    <xf numFmtId="49" fontId="3" fillId="0" borderId="1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/>
    </xf>
    <xf numFmtId="0" fontId="22" fillId="0" borderId="0" xfId="0" applyFont="1" applyAlignment="1">
      <alignment/>
    </xf>
    <xf numFmtId="0" fontId="1" fillId="0" borderId="2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49" fontId="3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/>
    </xf>
    <xf numFmtId="0" fontId="23" fillId="0" borderId="0" xfId="15" applyFont="1" applyAlignment="1">
      <alignment/>
    </xf>
    <xf numFmtId="49" fontId="0" fillId="0" borderId="0" xfId="0" applyNumberFormat="1" applyAlignment="1">
      <alignment/>
    </xf>
    <xf numFmtId="3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4" fillId="0" borderId="4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0" xfId="0" applyFont="1" applyBorder="1" applyAlignment="1">
      <alignment horizontal="left"/>
    </xf>
    <xf numFmtId="0" fontId="27" fillId="0" borderId="4" xfId="0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/>
    </xf>
    <xf numFmtId="3" fontId="29" fillId="0" borderId="1" xfId="0" applyNumberFormat="1" applyFont="1" applyBorder="1" applyAlignment="1">
      <alignment/>
    </xf>
    <xf numFmtId="3" fontId="28" fillId="0" borderId="1" xfId="0" applyNumberFormat="1" applyFont="1" applyBorder="1" applyAlignment="1">
      <alignment/>
    </xf>
    <xf numFmtId="3" fontId="29" fillId="0" borderId="1" xfId="0" applyNumberFormat="1" applyFont="1" applyBorder="1" applyAlignment="1">
      <alignment/>
    </xf>
    <xf numFmtId="3" fontId="30" fillId="0" borderId="1" xfId="0" applyNumberFormat="1" applyFont="1" applyBorder="1" applyAlignment="1">
      <alignment/>
    </xf>
    <xf numFmtId="0" fontId="30" fillId="0" borderId="1" xfId="0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horizontal="right" indent="1"/>
    </xf>
    <xf numFmtId="3" fontId="29" fillId="0" borderId="1" xfId="0" applyNumberFormat="1" applyFont="1" applyFill="1" applyBorder="1" applyAlignment="1">
      <alignment horizontal="right" indent="1"/>
    </xf>
    <xf numFmtId="3" fontId="29" fillId="0" borderId="1" xfId="0" applyNumberFormat="1" applyFont="1" applyFill="1" applyBorder="1" applyAlignment="1">
      <alignment horizontal="right"/>
    </xf>
    <xf numFmtId="3" fontId="29" fillId="0" borderId="1" xfId="0" applyNumberFormat="1" applyFont="1" applyFill="1" applyBorder="1" applyAlignment="1">
      <alignment/>
    </xf>
    <xf numFmtId="3" fontId="29" fillId="0" borderId="1" xfId="0" applyNumberFormat="1" applyFont="1" applyFill="1" applyBorder="1" applyAlignment="1">
      <alignment horizontal="right" wrapText="1" indent="1"/>
    </xf>
    <xf numFmtId="0" fontId="29" fillId="0" borderId="1" xfId="0" applyFont="1" applyBorder="1" applyAlignment="1">
      <alignment/>
    </xf>
    <xf numFmtId="3" fontId="31" fillId="0" borderId="1" xfId="0" applyNumberFormat="1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horizontal="right"/>
    </xf>
    <xf numFmtId="0" fontId="29" fillId="0" borderId="1" xfId="0" applyFont="1" applyBorder="1" applyAlignment="1">
      <alignment horizontal="center" wrapText="1"/>
    </xf>
    <xf numFmtId="3" fontId="29" fillId="0" borderId="1" xfId="0" applyNumberFormat="1" applyFont="1" applyBorder="1" applyAlignment="1">
      <alignment horizontal="right" wrapText="1"/>
    </xf>
    <xf numFmtId="3" fontId="31" fillId="0" borderId="1" xfId="0" applyNumberFormat="1" applyFont="1" applyBorder="1" applyAlignment="1">
      <alignment horizontal="center" wrapText="1"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" xfId="0" applyBorder="1" applyAlignment="1">
      <alignment horizontal="center"/>
    </xf>
    <xf numFmtId="0" fontId="17" fillId="0" borderId="0" xfId="0" applyFont="1" applyAlignment="1">
      <alignment horizontal="left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7" fillId="0" borderId="0" xfId="0" applyFont="1" applyAlignment="1">
      <alignment horizontal="right"/>
    </xf>
    <xf numFmtId="0" fontId="6" fillId="0" borderId="1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34" fillId="0" borderId="1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3" fillId="0" borderId="1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center" vertical="center" wrapText="1"/>
    </xf>
    <xf numFmtId="49" fontId="33" fillId="0" borderId="2" xfId="0" applyNumberFormat="1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3" fontId="33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3" TargetMode="External" /><Relationship Id="rId2" Type="http://schemas.openxmlformats.org/officeDocument/2006/relationships/hyperlink" Target="_ftnref4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6"/>
  <sheetViews>
    <sheetView view="pageBreakPreview" zoomScaleSheetLayoutView="100" workbookViewId="0" topLeftCell="A1">
      <selection activeCell="B4" sqref="B4:AI4"/>
    </sheetView>
  </sheetViews>
  <sheetFormatPr defaultColWidth="9.00390625" defaultRowHeight="12.75"/>
  <cols>
    <col min="1" max="1" width="33.875" style="0" customWidth="1"/>
    <col min="2" max="2" width="48.875" style="0" customWidth="1"/>
    <col min="3" max="15" width="14.25390625" style="0" hidden="1" customWidth="1"/>
    <col min="16" max="16" width="14.25390625" style="125" hidden="1" customWidth="1"/>
    <col min="17" max="33" width="14.25390625" style="0" hidden="1" customWidth="1"/>
    <col min="34" max="34" width="13.125" style="0" hidden="1" customWidth="1"/>
    <col min="35" max="35" width="14.25390625" style="0" customWidth="1"/>
  </cols>
  <sheetData>
    <row r="1" spans="2:35" ht="16.5" customHeight="1">
      <c r="B1" s="154" t="s">
        <v>197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</row>
    <row r="2" spans="2:35" ht="16.5" customHeight="1">
      <c r="B2" s="154" t="s">
        <v>69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</row>
    <row r="3" spans="2:35" ht="12.75" customHeight="1">
      <c r="B3" s="154" t="s">
        <v>86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</row>
    <row r="4" spans="2:35" ht="16.5" customHeight="1">
      <c r="B4" s="154" t="s">
        <v>90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</row>
    <row r="5" spans="2:35" ht="11.25" customHeight="1">
      <c r="B5" s="148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50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</row>
    <row r="6" spans="2:35" ht="16.5" customHeight="1">
      <c r="B6" s="154" t="s">
        <v>198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</row>
    <row r="7" spans="2:35" ht="16.5" customHeight="1">
      <c r="B7" s="154" t="s">
        <v>70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</row>
    <row r="8" spans="2:35" ht="12.75" customHeight="1">
      <c r="B8" s="154" t="s">
        <v>195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</row>
    <row r="9" spans="2:35" ht="16.5" customHeight="1">
      <c r="B9" s="154" t="s">
        <v>196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</row>
    <row r="10" spans="2:35" ht="12" customHeight="1"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</row>
    <row r="11" spans="1:35" ht="20.25">
      <c r="A11" s="153" t="s">
        <v>61</v>
      </c>
      <c r="B11" s="153"/>
      <c r="C11" s="15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26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I11" s="3"/>
    </row>
    <row r="12" spans="1:35" ht="21" thickBot="1">
      <c r="A12" s="70"/>
      <c r="C12" s="71" t="s">
        <v>68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26"/>
      <c r="Q12" s="3"/>
      <c r="R12" s="3"/>
      <c r="S12" s="3"/>
      <c r="T12" s="3"/>
      <c r="U12" s="3"/>
      <c r="V12" s="3"/>
      <c r="W12" s="3"/>
      <c r="X12" s="3"/>
      <c r="Y12" s="85"/>
      <c r="Z12" s="3"/>
      <c r="AA12" s="3"/>
      <c r="AB12" s="3"/>
      <c r="AC12" s="3"/>
      <c r="AD12" s="3"/>
      <c r="AE12" s="3"/>
      <c r="AF12" s="3"/>
      <c r="AG12" s="71" t="s">
        <v>68</v>
      </c>
      <c r="AI12" s="3"/>
    </row>
    <row r="13" spans="1:35" ht="60" customHeight="1" thickBot="1">
      <c r="A13" s="75" t="s">
        <v>452</v>
      </c>
      <c r="B13" s="76" t="s">
        <v>686</v>
      </c>
      <c r="C13" s="77" t="s">
        <v>39</v>
      </c>
      <c r="D13" s="77" t="s">
        <v>222</v>
      </c>
      <c r="E13" s="77" t="s">
        <v>221</v>
      </c>
      <c r="F13" s="77" t="s">
        <v>223</v>
      </c>
      <c r="G13" s="77" t="s">
        <v>226</v>
      </c>
      <c r="H13" s="77" t="s">
        <v>748</v>
      </c>
      <c r="I13" s="77" t="s">
        <v>749</v>
      </c>
      <c r="J13" s="77" t="s">
        <v>750</v>
      </c>
      <c r="K13" s="77" t="s">
        <v>652</v>
      </c>
      <c r="L13" s="77" t="s">
        <v>653</v>
      </c>
      <c r="M13" s="123" t="s">
        <v>654</v>
      </c>
      <c r="N13" s="77" t="s">
        <v>62</v>
      </c>
      <c r="O13" s="77" t="s">
        <v>451</v>
      </c>
      <c r="P13" s="127" t="s">
        <v>83</v>
      </c>
      <c r="Q13" s="77" t="s">
        <v>84</v>
      </c>
      <c r="R13" s="77" t="s">
        <v>78</v>
      </c>
      <c r="S13" s="77" t="s">
        <v>65</v>
      </c>
      <c r="T13" s="77" t="s">
        <v>73</v>
      </c>
      <c r="U13" s="77" t="s">
        <v>79</v>
      </c>
      <c r="V13" s="77" t="s">
        <v>66</v>
      </c>
      <c r="W13" s="77" t="s">
        <v>74</v>
      </c>
      <c r="X13" s="77" t="s">
        <v>75</v>
      </c>
      <c r="Y13" s="84" t="s">
        <v>186</v>
      </c>
      <c r="Z13" s="83" t="s">
        <v>76</v>
      </c>
      <c r="AA13" s="77" t="s">
        <v>81</v>
      </c>
      <c r="AB13" s="77" t="s">
        <v>80</v>
      </c>
      <c r="AC13" s="77" t="s">
        <v>77</v>
      </c>
      <c r="AD13" s="77" t="s">
        <v>80</v>
      </c>
      <c r="AE13" s="77" t="s">
        <v>75</v>
      </c>
      <c r="AF13" s="77" t="s">
        <v>82</v>
      </c>
      <c r="AG13" s="77" t="s">
        <v>39</v>
      </c>
      <c r="AH13" s="78" t="s">
        <v>67</v>
      </c>
      <c r="AI13" s="77" t="s">
        <v>39</v>
      </c>
    </row>
    <row r="14" spans="1:35" ht="33.75" customHeight="1">
      <c r="A14" s="72" t="s">
        <v>687</v>
      </c>
      <c r="B14" s="73" t="s">
        <v>688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124"/>
      <c r="Q14" s="74"/>
      <c r="R14" s="74"/>
      <c r="S14" s="74"/>
      <c r="T14" s="74"/>
      <c r="U14" s="74"/>
      <c r="V14" s="74"/>
      <c r="W14" s="74"/>
      <c r="X14" s="74"/>
      <c r="Y14" s="74"/>
      <c r="Z14" s="82"/>
      <c r="AA14" s="74"/>
      <c r="AB14" s="74"/>
      <c r="AC14" s="74"/>
      <c r="AD14" s="74"/>
      <c r="AE14" s="74"/>
      <c r="AF14" s="74"/>
      <c r="AG14" s="74"/>
      <c r="AH14" s="79"/>
      <c r="AI14" s="1"/>
    </row>
    <row r="15" spans="1:35" s="29" customFormat="1" ht="17.25" customHeight="1">
      <c r="A15" s="30"/>
      <c r="B15" s="2" t="s">
        <v>725</v>
      </c>
      <c r="C15" s="36">
        <f>C16+C18+C20+C24+C29+C30</f>
        <v>2158156</v>
      </c>
      <c r="D15" s="36">
        <f>D16+D18+D20+D24+D29+D30</f>
        <v>0</v>
      </c>
      <c r="E15" s="36">
        <f aca="true" t="shared" si="0" ref="E15:N15">E16+E18+E20+E24+E29+E30</f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  <c r="I15" s="36">
        <f t="shared" si="0"/>
        <v>0</v>
      </c>
      <c r="J15" s="36">
        <f t="shared" si="0"/>
        <v>0</v>
      </c>
      <c r="K15" s="36">
        <f t="shared" si="0"/>
        <v>0</v>
      </c>
      <c r="L15" s="36">
        <f t="shared" si="0"/>
        <v>0</v>
      </c>
      <c r="M15" s="36">
        <f t="shared" si="0"/>
        <v>0</v>
      </c>
      <c r="N15" s="36">
        <f t="shared" si="0"/>
        <v>0</v>
      </c>
      <c r="O15" s="36">
        <f>O16+O18+O20+O24+O29+O30</f>
        <v>0</v>
      </c>
      <c r="P15" s="128">
        <f>P16+P18+P20+P24+P29+P30</f>
        <v>65490</v>
      </c>
      <c r="Q15" s="36">
        <f aca="true" t="shared" si="1" ref="Q15:AC15">Q16+Q18+Q20+Q24+Q29+Q30</f>
        <v>40000</v>
      </c>
      <c r="R15" s="36">
        <f t="shared" si="1"/>
        <v>0</v>
      </c>
      <c r="S15" s="36">
        <f t="shared" si="1"/>
        <v>0</v>
      </c>
      <c r="T15" s="36">
        <f>T16+T18+T20+T24+T29+T30</f>
        <v>0</v>
      </c>
      <c r="U15" s="36">
        <f>U16+U18+U20+U24+U29+U30</f>
        <v>0</v>
      </c>
      <c r="V15" s="36">
        <f t="shared" si="1"/>
        <v>0</v>
      </c>
      <c r="W15" s="36">
        <f t="shared" si="1"/>
        <v>0</v>
      </c>
      <c r="X15" s="36">
        <f t="shared" si="1"/>
        <v>0</v>
      </c>
      <c r="Y15" s="36">
        <f t="shared" si="1"/>
        <v>0</v>
      </c>
      <c r="Z15" s="36">
        <f t="shared" si="1"/>
        <v>0</v>
      </c>
      <c r="AA15" s="36">
        <f t="shared" si="1"/>
        <v>0</v>
      </c>
      <c r="AB15" s="36">
        <f t="shared" si="1"/>
        <v>0</v>
      </c>
      <c r="AC15" s="36">
        <f t="shared" si="1"/>
        <v>0</v>
      </c>
      <c r="AD15" s="36">
        <f>AD16+AD18+AD20+AD24+AD29+AD30</f>
        <v>0</v>
      </c>
      <c r="AE15" s="36">
        <f>AE16+AE18+AE20+AE24+AE29+AE30</f>
        <v>0</v>
      </c>
      <c r="AF15" s="36">
        <f>AF16+AF18+AF20+AF24+AF29+AF30</f>
        <v>0</v>
      </c>
      <c r="AG15" s="36">
        <f>AG16+AG18+AG20+AG24+AG29+AG30</f>
        <v>2263646</v>
      </c>
      <c r="AH15" s="81">
        <f aca="true" t="shared" si="2" ref="AH15:AH78">SUM(D15:AF15)</f>
        <v>105490</v>
      </c>
      <c r="AI15" s="36">
        <f aca="true" t="shared" si="3" ref="AI15:AI78">AH15+C15</f>
        <v>2263646</v>
      </c>
    </row>
    <row r="16" spans="1:35" s="29" customFormat="1" ht="18" customHeight="1">
      <c r="A16" s="30" t="s">
        <v>22</v>
      </c>
      <c r="B16" s="30" t="s">
        <v>726</v>
      </c>
      <c r="C16" s="36">
        <v>1000000</v>
      </c>
      <c r="D16" s="36">
        <f>D17</f>
        <v>0</v>
      </c>
      <c r="E16" s="36">
        <f aca="true" t="shared" si="4" ref="E16:N16">E17</f>
        <v>0</v>
      </c>
      <c r="F16" s="36">
        <f t="shared" si="4"/>
        <v>0</v>
      </c>
      <c r="G16" s="36">
        <f t="shared" si="4"/>
        <v>0</v>
      </c>
      <c r="H16" s="36">
        <f t="shared" si="4"/>
        <v>0</v>
      </c>
      <c r="I16" s="36">
        <f t="shared" si="4"/>
        <v>0</v>
      </c>
      <c r="J16" s="36">
        <f t="shared" si="4"/>
        <v>0</v>
      </c>
      <c r="K16" s="36">
        <f t="shared" si="4"/>
        <v>0</v>
      </c>
      <c r="L16" s="36">
        <f t="shared" si="4"/>
        <v>0</v>
      </c>
      <c r="M16" s="36">
        <f t="shared" si="4"/>
        <v>0</v>
      </c>
      <c r="N16" s="36">
        <f t="shared" si="4"/>
        <v>0</v>
      </c>
      <c r="O16" s="36">
        <f>O17</f>
        <v>0</v>
      </c>
      <c r="P16" s="128">
        <f aca="true" t="shared" si="5" ref="P16:AE16">P17</f>
        <v>0</v>
      </c>
      <c r="Q16" s="36">
        <f t="shared" si="5"/>
        <v>0</v>
      </c>
      <c r="R16" s="36">
        <f t="shared" si="5"/>
        <v>0</v>
      </c>
      <c r="S16" s="36">
        <f t="shared" si="5"/>
        <v>0</v>
      </c>
      <c r="T16" s="36">
        <f t="shared" si="5"/>
        <v>0</v>
      </c>
      <c r="U16" s="36">
        <f t="shared" si="5"/>
        <v>0</v>
      </c>
      <c r="V16" s="36">
        <f t="shared" si="5"/>
        <v>0</v>
      </c>
      <c r="W16" s="36">
        <f t="shared" si="5"/>
        <v>0</v>
      </c>
      <c r="X16" s="36">
        <f t="shared" si="5"/>
        <v>0</v>
      </c>
      <c r="Y16" s="36">
        <f t="shared" si="5"/>
        <v>0</v>
      </c>
      <c r="Z16" s="36">
        <f t="shared" si="5"/>
        <v>0</v>
      </c>
      <c r="AA16" s="36">
        <f t="shared" si="5"/>
        <v>0</v>
      </c>
      <c r="AB16" s="36">
        <f t="shared" si="5"/>
        <v>0</v>
      </c>
      <c r="AC16" s="36">
        <f t="shared" si="5"/>
        <v>0</v>
      </c>
      <c r="AD16" s="36">
        <f t="shared" si="5"/>
        <v>0</v>
      </c>
      <c r="AE16" s="36">
        <f t="shared" si="5"/>
        <v>0</v>
      </c>
      <c r="AF16" s="36">
        <f>AF17</f>
        <v>0</v>
      </c>
      <c r="AG16" s="36">
        <f>AG17</f>
        <v>1000000</v>
      </c>
      <c r="AH16" s="80">
        <f t="shared" si="2"/>
        <v>0</v>
      </c>
      <c r="AI16" s="36">
        <f t="shared" si="3"/>
        <v>1000000</v>
      </c>
    </row>
    <row r="17" spans="1:35" s="29" customFormat="1" ht="20.25" customHeight="1">
      <c r="A17" s="31" t="s">
        <v>453</v>
      </c>
      <c r="B17" s="31" t="s">
        <v>727</v>
      </c>
      <c r="C17" s="40">
        <v>1000000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129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>
        <f>SUM(C17,D17:AF17)</f>
        <v>1000000</v>
      </c>
      <c r="AH17" s="80">
        <f t="shared" si="2"/>
        <v>0</v>
      </c>
      <c r="AI17" s="68">
        <f t="shared" si="3"/>
        <v>1000000</v>
      </c>
    </row>
    <row r="18" spans="1:35" s="29" customFormat="1" ht="37.5" customHeight="1">
      <c r="A18" s="30" t="s">
        <v>23</v>
      </c>
      <c r="B18" s="46" t="s">
        <v>728</v>
      </c>
      <c r="C18" s="36">
        <f>C19</f>
        <v>30000</v>
      </c>
      <c r="D18" s="36">
        <f>D19</f>
        <v>0</v>
      </c>
      <c r="E18" s="36">
        <f aca="true" t="shared" si="6" ref="E18:N18">E19</f>
        <v>0</v>
      </c>
      <c r="F18" s="36">
        <f t="shared" si="6"/>
        <v>0</v>
      </c>
      <c r="G18" s="36">
        <f t="shared" si="6"/>
        <v>0</v>
      </c>
      <c r="H18" s="36">
        <f t="shared" si="6"/>
        <v>0</v>
      </c>
      <c r="I18" s="36">
        <f t="shared" si="6"/>
        <v>0</v>
      </c>
      <c r="J18" s="36">
        <f t="shared" si="6"/>
        <v>0</v>
      </c>
      <c r="K18" s="36">
        <f t="shared" si="6"/>
        <v>0</v>
      </c>
      <c r="L18" s="36">
        <f t="shared" si="6"/>
        <v>0</v>
      </c>
      <c r="M18" s="36">
        <f t="shared" si="6"/>
        <v>0</v>
      </c>
      <c r="N18" s="36">
        <f t="shared" si="6"/>
        <v>0</v>
      </c>
      <c r="O18" s="36">
        <f>O19</f>
        <v>0</v>
      </c>
      <c r="P18" s="128">
        <f aca="true" t="shared" si="7" ref="P18:AE18">P19</f>
        <v>0</v>
      </c>
      <c r="Q18" s="36">
        <f t="shared" si="7"/>
        <v>0</v>
      </c>
      <c r="R18" s="36">
        <f t="shared" si="7"/>
        <v>0</v>
      </c>
      <c r="S18" s="36">
        <f t="shared" si="7"/>
        <v>0</v>
      </c>
      <c r="T18" s="36">
        <f t="shared" si="7"/>
        <v>0</v>
      </c>
      <c r="U18" s="36">
        <f t="shared" si="7"/>
        <v>0</v>
      </c>
      <c r="V18" s="36">
        <f t="shared" si="7"/>
        <v>0</v>
      </c>
      <c r="W18" s="36">
        <f t="shared" si="7"/>
        <v>0</v>
      </c>
      <c r="X18" s="36">
        <f t="shared" si="7"/>
        <v>0</v>
      </c>
      <c r="Y18" s="36">
        <f t="shared" si="7"/>
        <v>0</v>
      </c>
      <c r="Z18" s="36">
        <f t="shared" si="7"/>
        <v>0</v>
      </c>
      <c r="AA18" s="36">
        <f t="shared" si="7"/>
        <v>0</v>
      </c>
      <c r="AB18" s="36">
        <f t="shared" si="7"/>
        <v>0</v>
      </c>
      <c r="AC18" s="36">
        <f t="shared" si="7"/>
        <v>0</v>
      </c>
      <c r="AD18" s="36">
        <f t="shared" si="7"/>
        <v>0</v>
      </c>
      <c r="AE18" s="36">
        <f t="shared" si="7"/>
        <v>0</v>
      </c>
      <c r="AF18" s="36">
        <f>AF19</f>
        <v>0</v>
      </c>
      <c r="AG18" s="36">
        <f>AG19</f>
        <v>30000</v>
      </c>
      <c r="AH18" s="80">
        <f t="shared" si="2"/>
        <v>0</v>
      </c>
      <c r="AI18" s="36">
        <f t="shared" si="3"/>
        <v>30000</v>
      </c>
    </row>
    <row r="19" spans="1:35" s="29" customFormat="1" ht="20.25" customHeight="1">
      <c r="A19" s="31" t="s">
        <v>454</v>
      </c>
      <c r="B19" s="32" t="s">
        <v>729</v>
      </c>
      <c r="C19" s="40">
        <v>30000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129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>
        <f>SUM(C19,D19:AF19)</f>
        <v>30000</v>
      </c>
      <c r="AH19" s="80">
        <f t="shared" si="2"/>
        <v>0</v>
      </c>
      <c r="AI19" s="68">
        <f t="shared" si="3"/>
        <v>30000</v>
      </c>
    </row>
    <row r="20" spans="1:35" s="29" customFormat="1" ht="18.75">
      <c r="A20" s="30" t="s">
        <v>24</v>
      </c>
      <c r="B20" s="30" t="s">
        <v>455</v>
      </c>
      <c r="C20" s="36">
        <f>C21+C22+C23</f>
        <v>709131</v>
      </c>
      <c r="D20" s="36">
        <f>D21+D22+D23</f>
        <v>0</v>
      </c>
      <c r="E20" s="36">
        <f aca="true" t="shared" si="8" ref="E20:N20">E21+E22+E23</f>
        <v>0</v>
      </c>
      <c r="F20" s="36">
        <f t="shared" si="8"/>
        <v>0</v>
      </c>
      <c r="G20" s="36">
        <f t="shared" si="8"/>
        <v>0</v>
      </c>
      <c r="H20" s="36">
        <f t="shared" si="8"/>
        <v>0</v>
      </c>
      <c r="I20" s="36">
        <f t="shared" si="8"/>
        <v>0</v>
      </c>
      <c r="J20" s="36">
        <f t="shared" si="8"/>
        <v>0</v>
      </c>
      <c r="K20" s="36">
        <f t="shared" si="8"/>
        <v>0</v>
      </c>
      <c r="L20" s="36">
        <f t="shared" si="8"/>
        <v>0</v>
      </c>
      <c r="M20" s="36">
        <f t="shared" si="8"/>
        <v>0</v>
      </c>
      <c r="N20" s="36">
        <f t="shared" si="8"/>
        <v>0</v>
      </c>
      <c r="O20" s="36">
        <f>O21+O22+O23</f>
        <v>0</v>
      </c>
      <c r="P20" s="128">
        <f>P21+P22+P23</f>
        <v>40490</v>
      </c>
      <c r="Q20" s="36">
        <f aca="true" t="shared" si="9" ref="Q20:AC20">Q21+Q22+Q23</f>
        <v>10000</v>
      </c>
      <c r="R20" s="36">
        <f t="shared" si="9"/>
        <v>0</v>
      </c>
      <c r="S20" s="36">
        <f t="shared" si="9"/>
        <v>0</v>
      </c>
      <c r="T20" s="36">
        <f>T21+T22+T23</f>
        <v>0</v>
      </c>
      <c r="U20" s="36">
        <f>U21+U22+U23</f>
        <v>0</v>
      </c>
      <c r="V20" s="36">
        <f t="shared" si="9"/>
        <v>0</v>
      </c>
      <c r="W20" s="36">
        <f t="shared" si="9"/>
        <v>0</v>
      </c>
      <c r="X20" s="36">
        <f t="shared" si="9"/>
        <v>0</v>
      </c>
      <c r="Y20" s="36">
        <f t="shared" si="9"/>
        <v>0</v>
      </c>
      <c r="Z20" s="36">
        <f t="shared" si="9"/>
        <v>0</v>
      </c>
      <c r="AA20" s="36">
        <f t="shared" si="9"/>
        <v>0</v>
      </c>
      <c r="AB20" s="36">
        <f t="shared" si="9"/>
        <v>0</v>
      </c>
      <c r="AC20" s="36">
        <f t="shared" si="9"/>
        <v>0</v>
      </c>
      <c r="AD20" s="36">
        <f>AD21+AD22+AD23</f>
        <v>0</v>
      </c>
      <c r="AE20" s="36">
        <f>AE21+AE22+AE23</f>
        <v>0</v>
      </c>
      <c r="AF20" s="36">
        <f>AF21+AF22+AF23</f>
        <v>0</v>
      </c>
      <c r="AG20" s="36">
        <f>AG21+AG22+AG23</f>
        <v>759621</v>
      </c>
      <c r="AH20" s="81">
        <f t="shared" si="2"/>
        <v>50490</v>
      </c>
      <c r="AI20" s="36">
        <f t="shared" si="3"/>
        <v>759621</v>
      </c>
    </row>
    <row r="21" spans="1:35" s="29" customFormat="1" ht="40.5" customHeight="1">
      <c r="A21" s="31" t="s">
        <v>456</v>
      </c>
      <c r="B21" s="32" t="s">
        <v>457</v>
      </c>
      <c r="C21" s="40">
        <v>454031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129">
        <v>40490</v>
      </c>
      <c r="Q21" s="40">
        <v>10000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>
        <f>SUM(C21,D21:AF21)</f>
        <v>504521</v>
      </c>
      <c r="AH21" s="80">
        <f t="shared" si="2"/>
        <v>50490</v>
      </c>
      <c r="AI21" s="68">
        <f t="shared" si="3"/>
        <v>504521</v>
      </c>
    </row>
    <row r="22" spans="1:35" s="29" customFormat="1" ht="38.25" customHeight="1">
      <c r="A22" s="31" t="s">
        <v>730</v>
      </c>
      <c r="B22" s="32" t="s">
        <v>731</v>
      </c>
      <c r="C22" s="40">
        <v>255000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129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>
        <f>SUM(C22,D22:AF22)</f>
        <v>255000</v>
      </c>
      <c r="AH22" s="80">
        <f t="shared" si="2"/>
        <v>0</v>
      </c>
      <c r="AI22" s="68">
        <f t="shared" si="3"/>
        <v>255000</v>
      </c>
    </row>
    <row r="23" spans="1:35" s="29" customFormat="1" ht="16.5" customHeight="1">
      <c r="A23" s="31" t="s">
        <v>458</v>
      </c>
      <c r="B23" s="31" t="s">
        <v>459</v>
      </c>
      <c r="C23" s="40">
        <v>100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129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>
        <f>SUM(C23,D23:AF23)</f>
        <v>100</v>
      </c>
      <c r="AH23" s="80">
        <f t="shared" si="2"/>
        <v>0</v>
      </c>
      <c r="AI23" s="68">
        <f t="shared" si="3"/>
        <v>100</v>
      </c>
    </row>
    <row r="24" spans="1:35" s="29" customFormat="1" ht="18.75">
      <c r="A24" s="30" t="s">
        <v>25</v>
      </c>
      <c r="B24" s="30" t="s">
        <v>732</v>
      </c>
      <c r="C24" s="36">
        <f>C25+C26+C27</f>
        <v>301625</v>
      </c>
      <c r="D24" s="36">
        <f>D25+D26+D27</f>
        <v>0</v>
      </c>
      <c r="E24" s="36">
        <f aca="true" t="shared" si="10" ref="E24:N24">E25+E26+E27</f>
        <v>0</v>
      </c>
      <c r="F24" s="36">
        <f t="shared" si="10"/>
        <v>0</v>
      </c>
      <c r="G24" s="36">
        <f t="shared" si="10"/>
        <v>0</v>
      </c>
      <c r="H24" s="36">
        <f t="shared" si="10"/>
        <v>0</v>
      </c>
      <c r="I24" s="36">
        <f t="shared" si="10"/>
        <v>0</v>
      </c>
      <c r="J24" s="36">
        <f t="shared" si="10"/>
        <v>0</v>
      </c>
      <c r="K24" s="36">
        <f t="shared" si="10"/>
        <v>0</v>
      </c>
      <c r="L24" s="36">
        <f t="shared" si="10"/>
        <v>0</v>
      </c>
      <c r="M24" s="36">
        <f t="shared" si="10"/>
        <v>0</v>
      </c>
      <c r="N24" s="36">
        <f t="shared" si="10"/>
        <v>0</v>
      </c>
      <c r="O24" s="36">
        <f>O25+O26+O27</f>
        <v>0</v>
      </c>
      <c r="P24" s="128">
        <f>P25+P26+P27</f>
        <v>25000</v>
      </c>
      <c r="Q24" s="36">
        <f aca="true" t="shared" si="11" ref="Q24:AC24">Q25+Q26+Q27</f>
        <v>30000</v>
      </c>
      <c r="R24" s="36">
        <f t="shared" si="11"/>
        <v>0</v>
      </c>
      <c r="S24" s="36">
        <f t="shared" si="11"/>
        <v>0</v>
      </c>
      <c r="T24" s="36">
        <f>T25+T26+T27</f>
        <v>0</v>
      </c>
      <c r="U24" s="36">
        <f>U25+U26+U27</f>
        <v>0</v>
      </c>
      <c r="V24" s="36">
        <f t="shared" si="11"/>
        <v>0</v>
      </c>
      <c r="W24" s="36">
        <f t="shared" si="11"/>
        <v>0</v>
      </c>
      <c r="X24" s="36">
        <f t="shared" si="11"/>
        <v>0</v>
      </c>
      <c r="Y24" s="36">
        <f t="shared" si="11"/>
        <v>0</v>
      </c>
      <c r="Z24" s="36">
        <f t="shared" si="11"/>
        <v>0</v>
      </c>
      <c r="AA24" s="36">
        <f t="shared" si="11"/>
        <v>0</v>
      </c>
      <c r="AB24" s="36">
        <f t="shared" si="11"/>
        <v>0</v>
      </c>
      <c r="AC24" s="36">
        <f t="shared" si="11"/>
        <v>0</v>
      </c>
      <c r="AD24" s="36">
        <f>AD25+AD26+AD27</f>
        <v>0</v>
      </c>
      <c r="AE24" s="36">
        <f>AE25+AE26+AE27</f>
        <v>0</v>
      </c>
      <c r="AF24" s="36">
        <f>AF25+AF26+AF27</f>
        <v>0</v>
      </c>
      <c r="AG24" s="36">
        <f>AG25+AG26+AG27</f>
        <v>356625</v>
      </c>
      <c r="AH24" s="80">
        <f t="shared" si="2"/>
        <v>55000</v>
      </c>
      <c r="AI24" s="36">
        <f t="shared" si="3"/>
        <v>356625</v>
      </c>
    </row>
    <row r="25" spans="1:35" s="29" customFormat="1" ht="18.75">
      <c r="A25" s="31" t="s">
        <v>733</v>
      </c>
      <c r="B25" s="31" t="s">
        <v>734</v>
      </c>
      <c r="C25" s="40">
        <v>11000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129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>
        <f>SUM(C25,D25:AF25)</f>
        <v>11000</v>
      </c>
      <c r="AH25" s="80">
        <f t="shared" si="2"/>
        <v>0</v>
      </c>
      <c r="AI25" s="68">
        <f t="shared" si="3"/>
        <v>11000</v>
      </c>
    </row>
    <row r="26" spans="1:35" s="29" customFormat="1" ht="18.75">
      <c r="A26" s="31" t="s">
        <v>460</v>
      </c>
      <c r="B26" s="31" t="s">
        <v>735</v>
      </c>
      <c r="C26" s="40">
        <v>268625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129">
        <v>25000</v>
      </c>
      <c r="Q26" s="40">
        <v>30000</v>
      </c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>
        <f>SUM(C26,D26:AF26)</f>
        <v>323625</v>
      </c>
      <c r="AH26" s="80">
        <f t="shared" si="2"/>
        <v>55000</v>
      </c>
      <c r="AI26" s="68">
        <f t="shared" si="3"/>
        <v>323625</v>
      </c>
    </row>
    <row r="27" spans="1:35" s="29" customFormat="1" ht="18.75">
      <c r="A27" s="31" t="s">
        <v>26</v>
      </c>
      <c r="B27" s="31" t="s">
        <v>736</v>
      </c>
      <c r="C27" s="40">
        <v>22000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129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>
        <f>SUM(C27,D27:AF27)</f>
        <v>22000</v>
      </c>
      <c r="AH27" s="80">
        <f t="shared" si="2"/>
        <v>0</v>
      </c>
      <c r="AI27" s="68">
        <f t="shared" si="3"/>
        <v>22000</v>
      </c>
    </row>
    <row r="28" spans="1:35" s="29" customFormat="1" ht="56.25">
      <c r="A28" s="30" t="s">
        <v>40</v>
      </c>
      <c r="B28" s="62" t="s">
        <v>41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130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40">
        <f>SUM(C28,D28:AF28)</f>
        <v>0</v>
      </c>
      <c r="AH28" s="80">
        <f t="shared" si="2"/>
        <v>0</v>
      </c>
      <c r="AI28" s="68">
        <f t="shared" si="3"/>
        <v>0</v>
      </c>
    </row>
    <row r="29" spans="1:35" s="29" customFormat="1" ht="18.75">
      <c r="A29" s="30" t="s">
        <v>737</v>
      </c>
      <c r="B29" s="30" t="s">
        <v>738</v>
      </c>
      <c r="C29" s="36">
        <v>81400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128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40">
        <f>SUM(C29,D29:AF29)</f>
        <v>81400</v>
      </c>
      <c r="AH29" s="80">
        <f t="shared" si="2"/>
        <v>0</v>
      </c>
      <c r="AI29" s="36">
        <f t="shared" si="3"/>
        <v>81400</v>
      </c>
    </row>
    <row r="30" spans="1:35" s="29" customFormat="1" ht="50.25" customHeight="1">
      <c r="A30" s="30" t="s">
        <v>27</v>
      </c>
      <c r="B30" s="28" t="s">
        <v>739</v>
      </c>
      <c r="C30" s="36">
        <f>C31+C35+C32</f>
        <v>36000</v>
      </c>
      <c r="D30" s="36">
        <f>D31+D35+D32</f>
        <v>0</v>
      </c>
      <c r="E30" s="36">
        <f aca="true" t="shared" si="12" ref="E30:N30">E31+E35+E32</f>
        <v>0</v>
      </c>
      <c r="F30" s="36">
        <f t="shared" si="12"/>
        <v>0</v>
      </c>
      <c r="G30" s="36">
        <f t="shared" si="12"/>
        <v>0</v>
      </c>
      <c r="H30" s="36">
        <f t="shared" si="12"/>
        <v>0</v>
      </c>
      <c r="I30" s="36">
        <f t="shared" si="12"/>
        <v>0</v>
      </c>
      <c r="J30" s="36">
        <f t="shared" si="12"/>
        <v>0</v>
      </c>
      <c r="K30" s="36">
        <f t="shared" si="12"/>
        <v>0</v>
      </c>
      <c r="L30" s="36">
        <f t="shared" si="12"/>
        <v>0</v>
      </c>
      <c r="M30" s="36">
        <f t="shared" si="12"/>
        <v>0</v>
      </c>
      <c r="N30" s="36">
        <f t="shared" si="12"/>
        <v>0</v>
      </c>
      <c r="O30" s="36">
        <f>O31+O35+O32</f>
        <v>0</v>
      </c>
      <c r="P30" s="128">
        <f>P31+P35+P32</f>
        <v>0</v>
      </c>
      <c r="Q30" s="36">
        <f aca="true" t="shared" si="13" ref="Q30:AC30">Q31+Q35+Q32</f>
        <v>0</v>
      </c>
      <c r="R30" s="36">
        <f t="shared" si="13"/>
        <v>0</v>
      </c>
      <c r="S30" s="36">
        <f t="shared" si="13"/>
        <v>0</v>
      </c>
      <c r="T30" s="36">
        <f>T31+T35+T32</f>
        <v>0</v>
      </c>
      <c r="U30" s="36">
        <f>U31+U35+U32</f>
        <v>0</v>
      </c>
      <c r="V30" s="36">
        <f t="shared" si="13"/>
        <v>0</v>
      </c>
      <c r="W30" s="36">
        <f t="shared" si="13"/>
        <v>0</v>
      </c>
      <c r="X30" s="36">
        <f t="shared" si="13"/>
        <v>0</v>
      </c>
      <c r="Y30" s="36">
        <f t="shared" si="13"/>
        <v>0</v>
      </c>
      <c r="Z30" s="36">
        <f t="shared" si="13"/>
        <v>0</v>
      </c>
      <c r="AA30" s="36">
        <f t="shared" si="13"/>
        <v>0</v>
      </c>
      <c r="AB30" s="36">
        <f t="shared" si="13"/>
        <v>0</v>
      </c>
      <c r="AC30" s="36">
        <f t="shared" si="13"/>
        <v>0</v>
      </c>
      <c r="AD30" s="36">
        <f>AD31+AD35+AD32</f>
        <v>0</v>
      </c>
      <c r="AE30" s="36">
        <f>AE31+AE35+AE32</f>
        <v>0</v>
      </c>
      <c r="AF30" s="36">
        <f>AF31+AF35+AF32</f>
        <v>0</v>
      </c>
      <c r="AG30" s="36">
        <f>AG31+AG35+AG32</f>
        <v>36000</v>
      </c>
      <c r="AH30" s="80">
        <f t="shared" si="2"/>
        <v>0</v>
      </c>
      <c r="AI30" s="36">
        <f t="shared" si="3"/>
        <v>36000</v>
      </c>
    </row>
    <row r="31" spans="1:35" s="29" customFormat="1" ht="71.25" customHeight="1">
      <c r="A31" s="31" t="s">
        <v>740</v>
      </c>
      <c r="B31" s="33" t="s">
        <v>741</v>
      </c>
      <c r="C31" s="40">
        <v>20000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129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>
        <f>SUM(C31,D31:AF31)</f>
        <v>20000</v>
      </c>
      <c r="AH31" s="80">
        <f t="shared" si="2"/>
        <v>0</v>
      </c>
      <c r="AI31" s="68">
        <f t="shared" si="3"/>
        <v>20000</v>
      </c>
    </row>
    <row r="32" spans="1:35" s="29" customFormat="1" ht="18.75">
      <c r="A32" s="31" t="s">
        <v>461</v>
      </c>
      <c r="B32" s="33" t="s">
        <v>732</v>
      </c>
      <c r="C32" s="40">
        <v>11000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129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>
        <f>SUM(C32,D32:AF32)</f>
        <v>11000</v>
      </c>
      <c r="AH32" s="80">
        <f t="shared" si="2"/>
        <v>0</v>
      </c>
      <c r="AI32" s="68">
        <f t="shared" si="3"/>
        <v>11000</v>
      </c>
    </row>
    <row r="33" spans="1:35" s="29" customFormat="1" ht="18.75">
      <c r="A33" s="31" t="s">
        <v>462</v>
      </c>
      <c r="B33" s="66" t="s">
        <v>463</v>
      </c>
      <c r="C33" s="40">
        <v>11000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129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>
        <f>SUM(C33,D33:AF33)</f>
        <v>11000</v>
      </c>
      <c r="AH33" s="80">
        <f t="shared" si="2"/>
        <v>0</v>
      </c>
      <c r="AI33" s="68">
        <f t="shared" si="3"/>
        <v>11000</v>
      </c>
    </row>
    <row r="34" spans="1:35" s="29" customFormat="1" ht="56.25">
      <c r="A34" s="31" t="s">
        <v>42</v>
      </c>
      <c r="B34" s="66" t="s">
        <v>55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129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>
        <f>SUM(C34,D34:AF34)</f>
        <v>0</v>
      </c>
      <c r="AH34" s="80">
        <f t="shared" si="2"/>
        <v>0</v>
      </c>
      <c r="AI34" s="68">
        <f t="shared" si="3"/>
        <v>0</v>
      </c>
    </row>
    <row r="35" spans="1:35" s="29" customFormat="1" ht="56.25">
      <c r="A35" s="31" t="s">
        <v>54</v>
      </c>
      <c r="B35" s="66" t="s">
        <v>56</v>
      </c>
      <c r="C35" s="40">
        <v>5000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129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>
        <f>SUM(C35,D35:AF35)</f>
        <v>5000</v>
      </c>
      <c r="AH35" s="80">
        <f t="shared" si="2"/>
        <v>0</v>
      </c>
      <c r="AI35" s="68">
        <f t="shared" si="3"/>
        <v>5000</v>
      </c>
    </row>
    <row r="36" spans="1:35" s="29" customFormat="1" ht="21" customHeight="1">
      <c r="A36" s="30"/>
      <c r="B36" s="2" t="s">
        <v>742</v>
      </c>
      <c r="C36" s="36">
        <f>C37+C54+C55+C52</f>
        <v>327037</v>
      </c>
      <c r="D36" s="36">
        <f>D37+D54+D55+D52</f>
        <v>0</v>
      </c>
      <c r="E36" s="36">
        <f aca="true" t="shared" si="14" ref="E36:N36">E37+E54+E55+E52</f>
        <v>0</v>
      </c>
      <c r="F36" s="36">
        <f t="shared" si="14"/>
        <v>0</v>
      </c>
      <c r="G36" s="36">
        <f t="shared" si="14"/>
        <v>0</v>
      </c>
      <c r="H36" s="36">
        <f t="shared" si="14"/>
        <v>0</v>
      </c>
      <c r="I36" s="36">
        <f t="shared" si="14"/>
        <v>0</v>
      </c>
      <c r="J36" s="36">
        <f t="shared" si="14"/>
        <v>0</v>
      </c>
      <c r="K36" s="36">
        <f t="shared" si="14"/>
        <v>0</v>
      </c>
      <c r="L36" s="36">
        <f t="shared" si="14"/>
        <v>0</v>
      </c>
      <c r="M36" s="36">
        <f t="shared" si="14"/>
        <v>0</v>
      </c>
      <c r="N36" s="36">
        <f t="shared" si="14"/>
        <v>0</v>
      </c>
      <c r="O36" s="36">
        <f>O37+O54+O55+O52</f>
        <v>0</v>
      </c>
      <c r="P36" s="128">
        <f>P37+P54+P55+P52</f>
        <v>0</v>
      </c>
      <c r="Q36" s="36">
        <f aca="true" t="shared" si="15" ref="Q36:AC36">Q37+Q54+Q55+Q52</f>
        <v>8000</v>
      </c>
      <c r="R36" s="36">
        <f t="shared" si="15"/>
        <v>0</v>
      </c>
      <c r="S36" s="36">
        <f t="shared" si="15"/>
        <v>0</v>
      </c>
      <c r="T36" s="36">
        <f>T37+T54+T55+T52</f>
        <v>0</v>
      </c>
      <c r="U36" s="36">
        <f>U37+U54+U55+U52</f>
        <v>0</v>
      </c>
      <c r="V36" s="36">
        <f t="shared" si="15"/>
        <v>0</v>
      </c>
      <c r="W36" s="36">
        <f t="shared" si="15"/>
        <v>0</v>
      </c>
      <c r="X36" s="36">
        <f t="shared" si="15"/>
        <v>785</v>
      </c>
      <c r="Y36" s="36">
        <f t="shared" si="15"/>
        <v>0</v>
      </c>
      <c r="Z36" s="36">
        <f t="shared" si="15"/>
        <v>0</v>
      </c>
      <c r="AA36" s="36">
        <f t="shared" si="15"/>
        <v>0</v>
      </c>
      <c r="AB36" s="36">
        <f t="shared" si="15"/>
        <v>0</v>
      </c>
      <c r="AC36" s="36">
        <f t="shared" si="15"/>
        <v>0</v>
      </c>
      <c r="AD36" s="36">
        <f>AD37+AD54+AD55+AD52</f>
        <v>0</v>
      </c>
      <c r="AE36" s="36">
        <f>AE37+AE54+AE55+AE52</f>
        <v>0</v>
      </c>
      <c r="AF36" s="36">
        <f>AF37+AF54+AF55+AF52</f>
        <v>0</v>
      </c>
      <c r="AG36" s="36">
        <f>AG37+AG54+AG55+AG52</f>
        <v>335822</v>
      </c>
      <c r="AH36" s="81">
        <f t="shared" si="2"/>
        <v>8785</v>
      </c>
      <c r="AI36" s="36">
        <f t="shared" si="3"/>
        <v>335822</v>
      </c>
    </row>
    <row r="37" spans="1:35" s="29" customFormat="1" ht="60" customHeight="1">
      <c r="A37" s="30" t="s">
        <v>743</v>
      </c>
      <c r="B37" s="46" t="s">
        <v>28</v>
      </c>
      <c r="C37" s="36">
        <f>C39+C47+C48</f>
        <v>300037</v>
      </c>
      <c r="D37" s="36">
        <f>D39+D47+D48</f>
        <v>0</v>
      </c>
      <c r="E37" s="36">
        <f aca="true" t="shared" si="16" ref="E37:N37">E39+E47+E48</f>
        <v>0</v>
      </c>
      <c r="F37" s="36">
        <f t="shared" si="16"/>
        <v>0</v>
      </c>
      <c r="G37" s="36">
        <f t="shared" si="16"/>
        <v>0</v>
      </c>
      <c r="H37" s="36">
        <f t="shared" si="16"/>
        <v>0</v>
      </c>
      <c r="I37" s="36">
        <f t="shared" si="16"/>
        <v>0</v>
      </c>
      <c r="J37" s="36">
        <f t="shared" si="16"/>
        <v>0</v>
      </c>
      <c r="K37" s="36">
        <f t="shared" si="16"/>
        <v>0</v>
      </c>
      <c r="L37" s="36">
        <f t="shared" si="16"/>
        <v>0</v>
      </c>
      <c r="M37" s="36">
        <f t="shared" si="16"/>
        <v>0</v>
      </c>
      <c r="N37" s="36">
        <f t="shared" si="16"/>
        <v>0</v>
      </c>
      <c r="O37" s="36">
        <f>O39+O47+O48</f>
        <v>0</v>
      </c>
      <c r="P37" s="128">
        <f>P39+P47+P48</f>
        <v>0</v>
      </c>
      <c r="Q37" s="36">
        <f aca="true" t="shared" si="17" ref="Q37:AC37">Q39+Q47+Q48</f>
        <v>8000</v>
      </c>
      <c r="R37" s="36">
        <f t="shared" si="17"/>
        <v>0</v>
      </c>
      <c r="S37" s="36">
        <f t="shared" si="17"/>
        <v>0</v>
      </c>
      <c r="T37" s="36">
        <f>T39+T47+T48</f>
        <v>0</v>
      </c>
      <c r="U37" s="36">
        <f>U39+U47+U48</f>
        <v>0</v>
      </c>
      <c r="V37" s="36">
        <f t="shared" si="17"/>
        <v>0</v>
      </c>
      <c r="W37" s="36">
        <f t="shared" si="17"/>
        <v>0</v>
      </c>
      <c r="X37" s="36">
        <f t="shared" si="17"/>
        <v>785</v>
      </c>
      <c r="Y37" s="36">
        <f t="shared" si="17"/>
        <v>0</v>
      </c>
      <c r="Z37" s="36">
        <f t="shared" si="17"/>
        <v>0</v>
      </c>
      <c r="AA37" s="36">
        <f t="shared" si="17"/>
        <v>0</v>
      </c>
      <c r="AB37" s="36">
        <f t="shared" si="17"/>
        <v>0</v>
      </c>
      <c r="AC37" s="36">
        <f t="shared" si="17"/>
        <v>0</v>
      </c>
      <c r="AD37" s="36">
        <f>AD39+AD47+AD48</f>
        <v>0</v>
      </c>
      <c r="AE37" s="36">
        <f>AE39+AE47+AE48</f>
        <v>0</v>
      </c>
      <c r="AF37" s="36">
        <f>AF39+AF47+AF48</f>
        <v>0</v>
      </c>
      <c r="AG37" s="36">
        <f>AG39+AG47+AG48</f>
        <v>308822</v>
      </c>
      <c r="AH37" s="81">
        <f t="shared" si="2"/>
        <v>8785</v>
      </c>
      <c r="AI37" s="36">
        <f t="shared" si="3"/>
        <v>308822</v>
      </c>
    </row>
    <row r="38" spans="1:35" s="29" customFormat="1" ht="36.75" customHeight="1">
      <c r="A38" s="49" t="s">
        <v>57</v>
      </c>
      <c r="B38" s="67" t="s">
        <v>58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131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40">
        <f aca="true" t="shared" si="18" ref="AG38:AG56">SUM(C38,D38:AF38)</f>
        <v>0</v>
      </c>
      <c r="AH38" s="80">
        <f t="shared" si="2"/>
        <v>0</v>
      </c>
      <c r="AI38" s="68">
        <f t="shared" si="3"/>
        <v>0</v>
      </c>
    </row>
    <row r="39" spans="1:35" s="29" customFormat="1" ht="54" customHeight="1">
      <c r="A39" s="49" t="s">
        <v>8</v>
      </c>
      <c r="B39" s="32" t="s">
        <v>744</v>
      </c>
      <c r="C39" s="40">
        <v>172537</v>
      </c>
      <c r="D39" s="40">
        <f>D40+D45+D46</f>
        <v>0</v>
      </c>
      <c r="E39" s="40">
        <f aca="true" t="shared" si="19" ref="E39:N39">E40+E45+E46</f>
        <v>0</v>
      </c>
      <c r="F39" s="40">
        <f t="shared" si="19"/>
        <v>0</v>
      </c>
      <c r="G39" s="40">
        <f t="shared" si="19"/>
        <v>0</v>
      </c>
      <c r="H39" s="40">
        <f t="shared" si="19"/>
        <v>0</v>
      </c>
      <c r="I39" s="40">
        <f t="shared" si="19"/>
        <v>0</v>
      </c>
      <c r="J39" s="40">
        <f t="shared" si="19"/>
        <v>0</v>
      </c>
      <c r="K39" s="40">
        <f t="shared" si="19"/>
        <v>0</v>
      </c>
      <c r="L39" s="40">
        <f t="shared" si="19"/>
        <v>0</v>
      </c>
      <c r="M39" s="40">
        <f t="shared" si="19"/>
        <v>0</v>
      </c>
      <c r="N39" s="40">
        <f t="shared" si="19"/>
        <v>0</v>
      </c>
      <c r="O39" s="40">
        <f>O40+O45+O46</f>
        <v>0</v>
      </c>
      <c r="P39" s="129">
        <f>P40+P45+P46</f>
        <v>0</v>
      </c>
      <c r="Q39" s="40">
        <f aca="true" t="shared" si="20" ref="Q39:AC39">Q40+Q45+Q46</f>
        <v>8000</v>
      </c>
      <c r="R39" s="40">
        <f t="shared" si="20"/>
        <v>0</v>
      </c>
      <c r="S39" s="40">
        <f t="shared" si="20"/>
        <v>0</v>
      </c>
      <c r="T39" s="40">
        <f>T40+T45+T46</f>
        <v>0</v>
      </c>
      <c r="U39" s="40">
        <f>U40+U45+U46</f>
        <v>0</v>
      </c>
      <c r="V39" s="40">
        <f t="shared" si="20"/>
        <v>0</v>
      </c>
      <c r="W39" s="40">
        <f t="shared" si="20"/>
        <v>0</v>
      </c>
      <c r="X39" s="40">
        <f t="shared" si="20"/>
        <v>785</v>
      </c>
      <c r="Y39" s="40">
        <f t="shared" si="20"/>
        <v>0</v>
      </c>
      <c r="Z39" s="40">
        <f t="shared" si="20"/>
        <v>0</v>
      </c>
      <c r="AA39" s="40">
        <f t="shared" si="20"/>
        <v>0</v>
      </c>
      <c r="AB39" s="40">
        <f t="shared" si="20"/>
        <v>0</v>
      </c>
      <c r="AC39" s="40">
        <f t="shared" si="20"/>
        <v>0</v>
      </c>
      <c r="AD39" s="40">
        <f>AD40+AD45+AD46</f>
        <v>0</v>
      </c>
      <c r="AE39" s="40">
        <f>AE40+AE45+AE46</f>
        <v>0</v>
      </c>
      <c r="AF39" s="40">
        <f>AF40+AF45+AF46</f>
        <v>0</v>
      </c>
      <c r="AG39" s="40">
        <f t="shared" si="18"/>
        <v>181322</v>
      </c>
      <c r="AH39" s="80">
        <f t="shared" si="2"/>
        <v>8785</v>
      </c>
      <c r="AI39" s="68">
        <f t="shared" si="3"/>
        <v>181322</v>
      </c>
    </row>
    <row r="40" spans="1:35" s="29" customFormat="1" ht="108" customHeight="1">
      <c r="A40" s="31" t="s">
        <v>745</v>
      </c>
      <c r="B40" s="33" t="s">
        <v>746</v>
      </c>
      <c r="C40" s="40">
        <v>150000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129"/>
      <c r="Q40" s="40">
        <v>8000</v>
      </c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>
        <f t="shared" si="18"/>
        <v>158000</v>
      </c>
      <c r="AH40" s="80">
        <f t="shared" si="2"/>
        <v>8000</v>
      </c>
      <c r="AI40" s="68">
        <f t="shared" si="3"/>
        <v>158000</v>
      </c>
    </row>
    <row r="41" spans="1:35" s="29" customFormat="1" ht="113.25" customHeight="1">
      <c r="A41" s="31" t="s">
        <v>59</v>
      </c>
      <c r="B41" s="34" t="s">
        <v>60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129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>
        <f t="shared" si="18"/>
        <v>0</v>
      </c>
      <c r="AH41" s="80">
        <f t="shared" si="2"/>
        <v>0</v>
      </c>
      <c r="AI41" s="68">
        <f t="shared" si="3"/>
        <v>0</v>
      </c>
    </row>
    <row r="42" spans="1:35" s="29" customFormat="1" ht="92.25" customHeight="1">
      <c r="A42" s="31" t="s">
        <v>29</v>
      </c>
      <c r="B42" s="34" t="s">
        <v>30</v>
      </c>
      <c r="C42" s="40">
        <v>140000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129"/>
      <c r="Q42" s="40">
        <v>8000</v>
      </c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>
        <f t="shared" si="18"/>
        <v>148000</v>
      </c>
      <c r="AH42" s="80">
        <f t="shared" si="2"/>
        <v>8000</v>
      </c>
      <c r="AI42" s="68">
        <f t="shared" si="3"/>
        <v>148000</v>
      </c>
    </row>
    <row r="43" spans="1:35" s="29" customFormat="1" ht="149.25" customHeight="1">
      <c r="A43" s="31" t="s">
        <v>31</v>
      </c>
      <c r="B43" s="34" t="s">
        <v>747</v>
      </c>
      <c r="C43" s="40">
        <v>10000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129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>
        <f t="shared" si="18"/>
        <v>10000</v>
      </c>
      <c r="AH43" s="80">
        <f t="shared" si="2"/>
        <v>0</v>
      </c>
      <c r="AI43" s="68">
        <f t="shared" si="3"/>
        <v>10000</v>
      </c>
    </row>
    <row r="44" spans="1:35" s="29" customFormat="1" ht="143.25" customHeight="1">
      <c r="A44" s="31" t="s">
        <v>43</v>
      </c>
      <c r="B44" s="34" t="s">
        <v>747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129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>
        <f t="shared" si="18"/>
        <v>0</v>
      </c>
      <c r="AH44" s="80">
        <f t="shared" si="2"/>
        <v>0</v>
      </c>
      <c r="AI44" s="68">
        <f t="shared" si="3"/>
        <v>0</v>
      </c>
    </row>
    <row r="45" spans="1:35" s="29" customFormat="1" ht="113.25" customHeight="1">
      <c r="A45" s="31" t="s">
        <v>32</v>
      </c>
      <c r="B45" s="32" t="s">
        <v>752</v>
      </c>
      <c r="C45" s="40">
        <v>22537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129"/>
      <c r="Q45" s="40"/>
      <c r="R45" s="40"/>
      <c r="S45" s="40"/>
      <c r="T45" s="40"/>
      <c r="U45" s="40"/>
      <c r="V45" s="40"/>
      <c r="W45" s="40"/>
      <c r="X45" s="40">
        <v>785</v>
      </c>
      <c r="Y45" s="40"/>
      <c r="Z45" s="40"/>
      <c r="AA45" s="40"/>
      <c r="AB45" s="40"/>
      <c r="AC45" s="40"/>
      <c r="AD45" s="40"/>
      <c r="AE45" s="40"/>
      <c r="AF45" s="40"/>
      <c r="AG45" s="40">
        <f t="shared" si="18"/>
        <v>23322</v>
      </c>
      <c r="AH45" s="80">
        <f t="shared" si="2"/>
        <v>785</v>
      </c>
      <c r="AI45" s="68">
        <f t="shared" si="3"/>
        <v>23322</v>
      </c>
    </row>
    <row r="46" spans="1:35" s="29" customFormat="1" ht="54" customHeight="1" hidden="1">
      <c r="A46" s="31" t="s">
        <v>753</v>
      </c>
      <c r="B46" s="33" t="s">
        <v>754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129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>
        <f t="shared" si="18"/>
        <v>0</v>
      </c>
      <c r="AH46" s="80">
        <f t="shared" si="2"/>
        <v>0</v>
      </c>
      <c r="AI46" s="68">
        <f t="shared" si="3"/>
        <v>0</v>
      </c>
    </row>
    <row r="47" spans="1:35" s="29" customFormat="1" ht="75.75" customHeight="1">
      <c r="A47" s="31" t="s">
        <v>755</v>
      </c>
      <c r="B47" s="32" t="s">
        <v>760</v>
      </c>
      <c r="C47" s="40">
        <v>5000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129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>
        <f t="shared" si="18"/>
        <v>5000</v>
      </c>
      <c r="AH47" s="80">
        <f t="shared" si="2"/>
        <v>0</v>
      </c>
      <c r="AI47" s="68">
        <f t="shared" si="3"/>
        <v>5000</v>
      </c>
    </row>
    <row r="48" spans="1:35" s="29" customFormat="1" ht="60" customHeight="1">
      <c r="A48" s="31" t="s">
        <v>33</v>
      </c>
      <c r="B48" s="32" t="s">
        <v>761</v>
      </c>
      <c r="C48" s="40">
        <f>SUM(C49+C50)</f>
        <v>122500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129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>
        <f t="shared" si="18"/>
        <v>122500</v>
      </c>
      <c r="AH48" s="80">
        <f t="shared" si="2"/>
        <v>0</v>
      </c>
      <c r="AI48" s="68">
        <f t="shared" si="3"/>
        <v>122500</v>
      </c>
    </row>
    <row r="49" spans="1:35" s="29" customFormat="1" ht="40.5" customHeight="1" hidden="1">
      <c r="A49" s="31" t="s">
        <v>34</v>
      </c>
      <c r="B49" s="32" t="s">
        <v>35</v>
      </c>
      <c r="C49" s="40">
        <v>120500</v>
      </c>
      <c r="D49" s="40">
        <v>30500</v>
      </c>
      <c r="E49" s="40">
        <v>30500</v>
      </c>
      <c r="F49" s="40">
        <v>30500</v>
      </c>
      <c r="G49" s="40">
        <v>30500</v>
      </c>
      <c r="H49" s="40">
        <v>30500</v>
      </c>
      <c r="I49" s="40">
        <v>30500</v>
      </c>
      <c r="J49" s="40">
        <v>30500</v>
      </c>
      <c r="K49" s="40">
        <v>30500</v>
      </c>
      <c r="L49" s="40">
        <v>30500</v>
      </c>
      <c r="M49" s="40">
        <v>30500</v>
      </c>
      <c r="N49" s="40">
        <v>30500</v>
      </c>
      <c r="O49" s="40">
        <v>30500</v>
      </c>
      <c r="P49" s="129">
        <v>30500</v>
      </c>
      <c r="Q49" s="40">
        <v>30500</v>
      </c>
      <c r="R49" s="40">
        <v>30500</v>
      </c>
      <c r="S49" s="40">
        <v>30500</v>
      </c>
      <c r="T49" s="40">
        <v>30500</v>
      </c>
      <c r="U49" s="40">
        <v>30500</v>
      </c>
      <c r="V49" s="40">
        <v>30500</v>
      </c>
      <c r="W49" s="40">
        <v>30500</v>
      </c>
      <c r="X49" s="40">
        <v>30500</v>
      </c>
      <c r="Y49" s="40">
        <v>30500</v>
      </c>
      <c r="Z49" s="40">
        <v>30500</v>
      </c>
      <c r="AA49" s="40">
        <v>30500</v>
      </c>
      <c r="AB49" s="40">
        <v>30500</v>
      </c>
      <c r="AC49" s="40">
        <v>30500</v>
      </c>
      <c r="AD49" s="40">
        <v>30500</v>
      </c>
      <c r="AE49" s="40">
        <v>30500</v>
      </c>
      <c r="AF49" s="40">
        <v>30500</v>
      </c>
      <c r="AG49" s="40">
        <f t="shared" si="18"/>
        <v>1005000</v>
      </c>
      <c r="AH49" s="80">
        <f t="shared" si="2"/>
        <v>884500</v>
      </c>
      <c r="AI49" s="36">
        <f t="shared" si="3"/>
        <v>1005000</v>
      </c>
    </row>
    <row r="50" spans="1:35" s="29" customFormat="1" ht="40.5" customHeight="1" hidden="1">
      <c r="A50" s="31" t="s">
        <v>36</v>
      </c>
      <c r="B50" s="32" t="s">
        <v>37</v>
      </c>
      <c r="C50" s="40">
        <v>2000</v>
      </c>
      <c r="D50" s="40">
        <v>400</v>
      </c>
      <c r="E50" s="40">
        <v>400</v>
      </c>
      <c r="F50" s="40">
        <v>400</v>
      </c>
      <c r="G50" s="40">
        <v>400</v>
      </c>
      <c r="H50" s="40">
        <v>400</v>
      </c>
      <c r="I50" s="40">
        <v>400</v>
      </c>
      <c r="J50" s="40">
        <v>400</v>
      </c>
      <c r="K50" s="40">
        <v>400</v>
      </c>
      <c r="L50" s="40">
        <v>400</v>
      </c>
      <c r="M50" s="40">
        <v>400</v>
      </c>
      <c r="N50" s="40">
        <v>400</v>
      </c>
      <c r="O50" s="40">
        <v>400</v>
      </c>
      <c r="P50" s="129">
        <v>400</v>
      </c>
      <c r="Q50" s="40">
        <v>400</v>
      </c>
      <c r="R50" s="40">
        <v>400</v>
      </c>
      <c r="S50" s="40">
        <v>400</v>
      </c>
      <c r="T50" s="40">
        <v>400</v>
      </c>
      <c r="U50" s="40">
        <v>400</v>
      </c>
      <c r="V50" s="40">
        <v>400</v>
      </c>
      <c r="W50" s="40">
        <v>400</v>
      </c>
      <c r="X50" s="40">
        <v>400</v>
      </c>
      <c r="Y50" s="40">
        <v>400</v>
      </c>
      <c r="Z50" s="40">
        <v>400</v>
      </c>
      <c r="AA50" s="40">
        <v>400</v>
      </c>
      <c r="AB50" s="40">
        <v>400</v>
      </c>
      <c r="AC50" s="40">
        <v>400</v>
      </c>
      <c r="AD50" s="40">
        <v>400</v>
      </c>
      <c r="AE50" s="40">
        <v>400</v>
      </c>
      <c r="AF50" s="40">
        <v>400</v>
      </c>
      <c r="AG50" s="40">
        <f t="shared" si="18"/>
        <v>13600</v>
      </c>
      <c r="AH50" s="80">
        <f t="shared" si="2"/>
        <v>11600</v>
      </c>
      <c r="AI50" s="36">
        <f t="shared" si="3"/>
        <v>13600</v>
      </c>
    </row>
    <row r="51" spans="1:35" s="29" customFormat="1" ht="37.5" customHeight="1">
      <c r="A51" s="30" t="s">
        <v>38</v>
      </c>
      <c r="B51" s="46" t="s">
        <v>464</v>
      </c>
      <c r="C51" s="36">
        <v>7000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128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40">
        <f t="shared" si="18"/>
        <v>7000</v>
      </c>
      <c r="AH51" s="80">
        <f t="shared" si="2"/>
        <v>0</v>
      </c>
      <c r="AI51" s="36">
        <f t="shared" si="3"/>
        <v>7000</v>
      </c>
    </row>
    <row r="52" spans="1:35" s="29" customFormat="1" ht="39" customHeight="1">
      <c r="A52" s="31" t="s">
        <v>465</v>
      </c>
      <c r="B52" s="32" t="s">
        <v>466</v>
      </c>
      <c r="C52" s="40">
        <v>7000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129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>
        <f t="shared" si="18"/>
        <v>7000</v>
      </c>
      <c r="AH52" s="80">
        <f t="shared" si="2"/>
        <v>0</v>
      </c>
      <c r="AI52" s="68">
        <f t="shared" si="3"/>
        <v>7000</v>
      </c>
    </row>
    <row r="53" spans="1:35" s="29" customFormat="1" ht="37.5">
      <c r="A53" s="30" t="s">
        <v>44</v>
      </c>
      <c r="B53" s="28" t="s">
        <v>45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128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40">
        <f t="shared" si="18"/>
        <v>0</v>
      </c>
      <c r="AH53" s="80">
        <f t="shared" si="2"/>
        <v>0</v>
      </c>
      <c r="AI53" s="36">
        <f t="shared" si="3"/>
        <v>0</v>
      </c>
    </row>
    <row r="54" spans="1:35" s="29" customFormat="1" ht="37.5">
      <c r="A54" s="30" t="s">
        <v>467</v>
      </c>
      <c r="B54" s="28" t="s">
        <v>468</v>
      </c>
      <c r="C54" s="36">
        <v>3000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128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40">
        <f t="shared" si="18"/>
        <v>3000</v>
      </c>
      <c r="AH54" s="80">
        <f t="shared" si="2"/>
        <v>0</v>
      </c>
      <c r="AI54" s="36">
        <f t="shared" si="3"/>
        <v>3000</v>
      </c>
    </row>
    <row r="55" spans="1:35" s="29" customFormat="1" ht="37.5">
      <c r="A55" s="30" t="s">
        <v>756</v>
      </c>
      <c r="B55" s="28" t="s">
        <v>469</v>
      </c>
      <c r="C55" s="36">
        <v>17000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128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40">
        <f t="shared" si="18"/>
        <v>17000</v>
      </c>
      <c r="AH55" s="80">
        <f t="shared" si="2"/>
        <v>0</v>
      </c>
      <c r="AI55" s="36">
        <f t="shared" si="3"/>
        <v>17000</v>
      </c>
    </row>
    <row r="56" spans="1:35" s="29" customFormat="1" ht="18.75">
      <c r="A56" s="30" t="s">
        <v>470</v>
      </c>
      <c r="B56" s="28" t="s">
        <v>471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128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40">
        <f t="shared" si="18"/>
        <v>0</v>
      </c>
      <c r="AH56" s="80">
        <f t="shared" si="2"/>
        <v>0</v>
      </c>
      <c r="AI56" s="36">
        <f t="shared" si="3"/>
        <v>0</v>
      </c>
    </row>
    <row r="57" spans="1:35" s="29" customFormat="1" ht="22.5" customHeight="1">
      <c r="A57" s="31"/>
      <c r="B57" s="30" t="s">
        <v>764</v>
      </c>
      <c r="C57" s="36">
        <f>C36+C15</f>
        <v>2485193</v>
      </c>
      <c r="D57" s="36">
        <f>D36+D15</f>
        <v>0</v>
      </c>
      <c r="E57" s="36">
        <f aca="true" t="shared" si="21" ref="E57:N57">E36+E15</f>
        <v>0</v>
      </c>
      <c r="F57" s="36">
        <f t="shared" si="21"/>
        <v>0</v>
      </c>
      <c r="G57" s="36">
        <f t="shared" si="21"/>
        <v>0</v>
      </c>
      <c r="H57" s="36">
        <f t="shared" si="21"/>
        <v>0</v>
      </c>
      <c r="I57" s="36">
        <f t="shared" si="21"/>
        <v>0</v>
      </c>
      <c r="J57" s="36">
        <f t="shared" si="21"/>
        <v>0</v>
      </c>
      <c r="K57" s="36">
        <f t="shared" si="21"/>
        <v>0</v>
      </c>
      <c r="L57" s="36">
        <f t="shared" si="21"/>
        <v>0</v>
      </c>
      <c r="M57" s="36">
        <f t="shared" si="21"/>
        <v>0</v>
      </c>
      <c r="N57" s="36">
        <f t="shared" si="21"/>
        <v>0</v>
      </c>
      <c r="O57" s="36">
        <f>O36+O15</f>
        <v>0</v>
      </c>
      <c r="P57" s="128">
        <f>P36+P15</f>
        <v>65490</v>
      </c>
      <c r="Q57" s="36">
        <f aca="true" t="shared" si="22" ref="Q57:AC57">Q36+Q15</f>
        <v>48000</v>
      </c>
      <c r="R57" s="36">
        <f t="shared" si="22"/>
        <v>0</v>
      </c>
      <c r="S57" s="36">
        <f t="shared" si="22"/>
        <v>0</v>
      </c>
      <c r="T57" s="36">
        <f>T36+T15</f>
        <v>0</v>
      </c>
      <c r="U57" s="36">
        <f>U36+U15</f>
        <v>0</v>
      </c>
      <c r="V57" s="36">
        <f t="shared" si="22"/>
        <v>0</v>
      </c>
      <c r="W57" s="36">
        <f t="shared" si="22"/>
        <v>0</v>
      </c>
      <c r="X57" s="36">
        <f t="shared" si="22"/>
        <v>785</v>
      </c>
      <c r="Y57" s="36">
        <f t="shared" si="22"/>
        <v>0</v>
      </c>
      <c r="Z57" s="36">
        <f t="shared" si="22"/>
        <v>0</v>
      </c>
      <c r="AA57" s="36">
        <f t="shared" si="22"/>
        <v>0</v>
      </c>
      <c r="AB57" s="36">
        <f t="shared" si="22"/>
        <v>0</v>
      </c>
      <c r="AC57" s="36">
        <f t="shared" si="22"/>
        <v>0</v>
      </c>
      <c r="AD57" s="36">
        <f>AD36+AD15</f>
        <v>0</v>
      </c>
      <c r="AE57" s="36">
        <f>AE36+AE15</f>
        <v>0</v>
      </c>
      <c r="AF57" s="36">
        <f>AF36+AF15</f>
        <v>0</v>
      </c>
      <c r="AG57" s="36">
        <f>AG36+AG15</f>
        <v>2599468</v>
      </c>
      <c r="AH57" s="81">
        <f t="shared" si="2"/>
        <v>114275</v>
      </c>
      <c r="AI57" s="36">
        <f t="shared" si="3"/>
        <v>2599468</v>
      </c>
    </row>
    <row r="58" spans="1:35" s="29" customFormat="1" ht="34.5" customHeight="1">
      <c r="A58" s="30" t="s">
        <v>765</v>
      </c>
      <c r="B58" s="28" t="s">
        <v>0</v>
      </c>
      <c r="C58" s="36">
        <v>78482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>
        <v>6069</v>
      </c>
      <c r="O58" s="36">
        <v>12860</v>
      </c>
      <c r="P58" s="128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40">
        <f aca="true" t="shared" si="23" ref="AG58:AG64">SUM(C58,D58:AF58)</f>
        <v>97411</v>
      </c>
      <c r="AH58" s="81">
        <f t="shared" si="2"/>
        <v>18929</v>
      </c>
      <c r="AI58" s="36">
        <f t="shared" si="3"/>
        <v>97411</v>
      </c>
    </row>
    <row r="59" spans="1:35" s="29" customFormat="1" ht="56.25" customHeight="1">
      <c r="A59" s="30" t="s">
        <v>1</v>
      </c>
      <c r="B59" s="28" t="s">
        <v>2</v>
      </c>
      <c r="C59" s="36">
        <v>755910</v>
      </c>
      <c r="D59" s="36">
        <v>950</v>
      </c>
      <c r="E59" s="36">
        <v>-3692</v>
      </c>
      <c r="F59" s="36">
        <v>-780</v>
      </c>
      <c r="G59" s="36"/>
      <c r="H59" s="36">
        <v>10310</v>
      </c>
      <c r="I59" s="36"/>
      <c r="J59" s="36">
        <v>-1141</v>
      </c>
      <c r="K59" s="36"/>
      <c r="L59" s="36"/>
      <c r="M59" s="36">
        <v>5</v>
      </c>
      <c r="N59" s="36"/>
      <c r="O59" s="36"/>
      <c r="P59" s="128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40">
        <f t="shared" si="23"/>
        <v>761562</v>
      </c>
      <c r="AH59" s="81">
        <f t="shared" si="2"/>
        <v>5652</v>
      </c>
      <c r="AI59" s="36">
        <f t="shared" si="3"/>
        <v>761562</v>
      </c>
    </row>
    <row r="60" spans="1:35" s="29" customFormat="1" ht="57.75" customHeight="1">
      <c r="A60" s="30" t="s">
        <v>3</v>
      </c>
      <c r="B60" s="28" t="s">
        <v>4</v>
      </c>
      <c r="C60" s="36">
        <v>281680</v>
      </c>
      <c r="D60" s="36">
        <v>-9232</v>
      </c>
      <c r="E60" s="36"/>
      <c r="F60" s="36"/>
      <c r="G60" s="36">
        <v>19927</v>
      </c>
      <c r="H60" s="36"/>
      <c r="I60" s="36">
        <v>-7040</v>
      </c>
      <c r="J60" s="36"/>
      <c r="K60" s="36"/>
      <c r="L60" s="36">
        <v>485</v>
      </c>
      <c r="M60" s="36"/>
      <c r="N60" s="36"/>
      <c r="O60" s="36"/>
      <c r="P60" s="128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40">
        <f t="shared" si="23"/>
        <v>285820</v>
      </c>
      <c r="AH60" s="81">
        <f t="shared" si="2"/>
        <v>4140</v>
      </c>
      <c r="AI60" s="36">
        <f t="shared" si="3"/>
        <v>285820</v>
      </c>
    </row>
    <row r="61" spans="1:35" s="29" customFormat="1" ht="38.25" customHeight="1">
      <c r="A61" s="30" t="s">
        <v>46</v>
      </c>
      <c r="B61" s="28" t="s">
        <v>47</v>
      </c>
      <c r="C61" s="36">
        <v>68707</v>
      </c>
      <c r="D61" s="36"/>
      <c r="E61" s="36"/>
      <c r="F61" s="36"/>
      <c r="G61" s="36"/>
      <c r="H61" s="36"/>
      <c r="I61" s="36"/>
      <c r="J61" s="36"/>
      <c r="K61" s="36"/>
      <c r="L61" s="36">
        <v>561</v>
      </c>
      <c r="M61" s="36">
        <v>427</v>
      </c>
      <c r="N61" s="36"/>
      <c r="O61" s="36"/>
      <c r="P61" s="128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40">
        <f t="shared" si="23"/>
        <v>69695</v>
      </c>
      <c r="AH61" s="81">
        <f t="shared" si="2"/>
        <v>988</v>
      </c>
      <c r="AI61" s="36">
        <f t="shared" si="3"/>
        <v>69695</v>
      </c>
    </row>
    <row r="62" spans="1:35" s="29" customFormat="1" ht="57" customHeight="1">
      <c r="A62" s="30" t="s">
        <v>71</v>
      </c>
      <c r="B62" s="28" t="s">
        <v>72</v>
      </c>
      <c r="C62" s="36">
        <v>235150</v>
      </c>
      <c r="D62" s="36"/>
      <c r="E62" s="36"/>
      <c r="F62" s="36"/>
      <c r="G62" s="36"/>
      <c r="H62" s="36"/>
      <c r="I62" s="36"/>
      <c r="J62" s="36"/>
      <c r="K62" s="36">
        <v>40850</v>
      </c>
      <c r="L62" s="36"/>
      <c r="M62" s="36"/>
      <c r="N62" s="36"/>
      <c r="O62" s="36"/>
      <c r="P62" s="128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40">
        <f>SUM(C62,D62:AF62)</f>
        <v>276000</v>
      </c>
      <c r="AH62" s="81">
        <f t="shared" si="2"/>
        <v>40850</v>
      </c>
      <c r="AI62" s="36">
        <f t="shared" si="3"/>
        <v>276000</v>
      </c>
    </row>
    <row r="63" spans="1:35" s="29" customFormat="1" ht="39" customHeight="1">
      <c r="A63" s="30" t="s">
        <v>63</v>
      </c>
      <c r="B63" s="28" t="s">
        <v>64</v>
      </c>
      <c r="C63" s="36">
        <v>39385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128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68">
        <v>10000</v>
      </c>
      <c r="AG63" s="40">
        <f t="shared" si="23"/>
        <v>49385</v>
      </c>
      <c r="AH63" s="81">
        <f t="shared" si="2"/>
        <v>10000</v>
      </c>
      <c r="AI63" s="36">
        <f t="shared" si="3"/>
        <v>49385</v>
      </c>
    </row>
    <row r="64" spans="1:35" s="29" customFormat="1" ht="51.75" customHeight="1">
      <c r="A64" s="30" t="s">
        <v>757</v>
      </c>
      <c r="B64" s="28" t="s">
        <v>758</v>
      </c>
      <c r="C64" s="36">
        <v>25830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128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40">
        <f t="shared" si="23"/>
        <v>25830</v>
      </c>
      <c r="AH64" s="81">
        <f t="shared" si="2"/>
        <v>0</v>
      </c>
      <c r="AI64" s="36">
        <f t="shared" si="3"/>
        <v>25830</v>
      </c>
    </row>
    <row r="65" spans="1:35" s="29" customFormat="1" ht="18.75">
      <c r="A65" s="31"/>
      <c r="B65" s="30" t="s">
        <v>759</v>
      </c>
      <c r="C65" s="36">
        <f>SUM(C57:C64)</f>
        <v>3970337</v>
      </c>
      <c r="D65" s="36">
        <f>SUM(D57:D64)</f>
        <v>-8282</v>
      </c>
      <c r="E65" s="36">
        <f aca="true" t="shared" si="24" ref="E65:N65">SUM(E57:E64)</f>
        <v>-3692</v>
      </c>
      <c r="F65" s="36">
        <f t="shared" si="24"/>
        <v>-780</v>
      </c>
      <c r="G65" s="36">
        <f t="shared" si="24"/>
        <v>19927</v>
      </c>
      <c r="H65" s="36">
        <f t="shared" si="24"/>
        <v>10310</v>
      </c>
      <c r="I65" s="36">
        <f t="shared" si="24"/>
        <v>-7040</v>
      </c>
      <c r="J65" s="36">
        <f t="shared" si="24"/>
        <v>-1141</v>
      </c>
      <c r="K65" s="36">
        <f t="shared" si="24"/>
        <v>40850</v>
      </c>
      <c r="L65" s="36">
        <f t="shared" si="24"/>
        <v>1046</v>
      </c>
      <c r="M65" s="36">
        <f t="shared" si="24"/>
        <v>432</v>
      </c>
      <c r="N65" s="36">
        <f t="shared" si="24"/>
        <v>6069</v>
      </c>
      <c r="O65" s="36">
        <f aca="true" t="shared" si="25" ref="O65:AF65">SUM(O57:O64)</f>
        <v>12860</v>
      </c>
      <c r="P65" s="128">
        <f t="shared" si="25"/>
        <v>65490</v>
      </c>
      <c r="Q65" s="36">
        <f t="shared" si="25"/>
        <v>48000</v>
      </c>
      <c r="R65" s="36">
        <f t="shared" si="25"/>
        <v>0</v>
      </c>
      <c r="S65" s="36">
        <f t="shared" si="25"/>
        <v>0</v>
      </c>
      <c r="T65" s="36">
        <f>SUM(T57:T64)</f>
        <v>0</v>
      </c>
      <c r="U65" s="36">
        <f>SUM(U57:U64)</f>
        <v>0</v>
      </c>
      <c r="V65" s="36">
        <f t="shared" si="25"/>
        <v>0</v>
      </c>
      <c r="W65" s="36">
        <f t="shared" si="25"/>
        <v>0</v>
      </c>
      <c r="X65" s="36">
        <f t="shared" si="25"/>
        <v>785</v>
      </c>
      <c r="Y65" s="36">
        <f t="shared" si="25"/>
        <v>0</v>
      </c>
      <c r="Z65" s="36">
        <f t="shared" si="25"/>
        <v>0</v>
      </c>
      <c r="AA65" s="36">
        <f t="shared" si="25"/>
        <v>0</v>
      </c>
      <c r="AB65" s="36">
        <f t="shared" si="25"/>
        <v>0</v>
      </c>
      <c r="AC65" s="36">
        <f t="shared" si="25"/>
        <v>0</v>
      </c>
      <c r="AD65" s="36">
        <f t="shared" si="25"/>
        <v>0</v>
      </c>
      <c r="AE65" s="36">
        <f t="shared" si="25"/>
        <v>0</v>
      </c>
      <c r="AF65" s="36">
        <f t="shared" si="25"/>
        <v>10000</v>
      </c>
      <c r="AG65" s="36">
        <f>SUM(AG57:AG64)</f>
        <v>4165171</v>
      </c>
      <c r="AH65" s="81">
        <f t="shared" si="2"/>
        <v>194834</v>
      </c>
      <c r="AI65" s="36">
        <f t="shared" si="3"/>
        <v>4165171</v>
      </c>
    </row>
    <row r="66" spans="1:35" s="29" customFormat="1" ht="18.75" hidden="1">
      <c r="A66" s="35" t="s">
        <v>470</v>
      </c>
      <c r="B66" s="28" t="s">
        <v>471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128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80">
        <f t="shared" si="2"/>
        <v>0</v>
      </c>
      <c r="AI66" s="36">
        <f t="shared" si="3"/>
        <v>0</v>
      </c>
    </row>
    <row r="67" spans="1:35" s="29" customFormat="1" ht="18.75" hidden="1">
      <c r="A67" s="37"/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132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80">
        <f t="shared" si="2"/>
        <v>0</v>
      </c>
      <c r="AI67" s="36">
        <f t="shared" si="3"/>
        <v>0</v>
      </c>
    </row>
    <row r="68" spans="1:35" s="29" customFormat="1" ht="35.25" customHeight="1" hidden="1">
      <c r="A68" s="37"/>
      <c r="B68" s="42" t="s">
        <v>689</v>
      </c>
      <c r="C68" s="40">
        <v>116550</v>
      </c>
      <c r="D68" s="40">
        <v>116550</v>
      </c>
      <c r="E68" s="40">
        <v>116550</v>
      </c>
      <c r="F68" s="40">
        <v>116550</v>
      </c>
      <c r="G68" s="40">
        <v>116550</v>
      </c>
      <c r="H68" s="40">
        <v>116550</v>
      </c>
      <c r="I68" s="40">
        <v>116550</v>
      </c>
      <c r="J68" s="40">
        <v>116550</v>
      </c>
      <c r="K68" s="40">
        <v>116550</v>
      </c>
      <c r="L68" s="40">
        <v>116550</v>
      </c>
      <c r="M68" s="40">
        <v>116550</v>
      </c>
      <c r="N68" s="40">
        <v>116550</v>
      </c>
      <c r="O68" s="40">
        <v>116550</v>
      </c>
      <c r="P68" s="129">
        <v>116550</v>
      </c>
      <c r="Q68" s="40">
        <v>116550</v>
      </c>
      <c r="R68" s="40">
        <v>116550</v>
      </c>
      <c r="S68" s="40">
        <v>116550</v>
      </c>
      <c r="T68" s="40">
        <v>116550</v>
      </c>
      <c r="U68" s="40">
        <v>116550</v>
      </c>
      <c r="V68" s="40">
        <v>116550</v>
      </c>
      <c r="W68" s="40">
        <v>116550</v>
      </c>
      <c r="X68" s="40">
        <v>116550</v>
      </c>
      <c r="Y68" s="40">
        <v>116550</v>
      </c>
      <c r="Z68" s="40">
        <v>116550</v>
      </c>
      <c r="AA68" s="40">
        <v>116550</v>
      </c>
      <c r="AB68" s="40">
        <v>116550</v>
      </c>
      <c r="AC68" s="40">
        <v>116550</v>
      </c>
      <c r="AD68" s="40">
        <v>116550</v>
      </c>
      <c r="AE68" s="40">
        <v>116550</v>
      </c>
      <c r="AF68" s="40">
        <v>116550</v>
      </c>
      <c r="AG68" s="40">
        <v>116550</v>
      </c>
      <c r="AH68" s="80">
        <f t="shared" si="2"/>
        <v>3379950</v>
      </c>
      <c r="AI68" s="36">
        <f t="shared" si="3"/>
        <v>3496500</v>
      </c>
    </row>
    <row r="69" spans="1:35" s="29" customFormat="1" ht="69" customHeight="1" hidden="1">
      <c r="A69" s="35"/>
      <c r="B69" s="42" t="s">
        <v>690</v>
      </c>
      <c r="C69" s="40">
        <v>412354</v>
      </c>
      <c r="D69" s="40">
        <v>412354</v>
      </c>
      <c r="E69" s="40">
        <v>412354</v>
      </c>
      <c r="F69" s="40">
        <v>412354</v>
      </c>
      <c r="G69" s="40">
        <v>412354</v>
      </c>
      <c r="H69" s="40">
        <v>412354</v>
      </c>
      <c r="I69" s="40">
        <v>412354</v>
      </c>
      <c r="J69" s="40">
        <v>412354</v>
      </c>
      <c r="K69" s="40">
        <v>412354</v>
      </c>
      <c r="L69" s="40">
        <v>412354</v>
      </c>
      <c r="M69" s="40">
        <v>412354</v>
      </c>
      <c r="N69" s="40">
        <v>412354</v>
      </c>
      <c r="O69" s="40">
        <v>412354</v>
      </c>
      <c r="P69" s="129">
        <v>412354</v>
      </c>
      <c r="Q69" s="40">
        <v>412354</v>
      </c>
      <c r="R69" s="40">
        <v>412354</v>
      </c>
      <c r="S69" s="40">
        <v>412354</v>
      </c>
      <c r="T69" s="40">
        <v>412354</v>
      </c>
      <c r="U69" s="40">
        <v>412354</v>
      </c>
      <c r="V69" s="40">
        <v>412354</v>
      </c>
      <c r="W69" s="40">
        <v>412354</v>
      </c>
      <c r="X69" s="40">
        <v>412354</v>
      </c>
      <c r="Y69" s="40">
        <v>412354</v>
      </c>
      <c r="Z69" s="40">
        <v>412354</v>
      </c>
      <c r="AA69" s="40">
        <v>412354</v>
      </c>
      <c r="AB69" s="40">
        <v>412354</v>
      </c>
      <c r="AC69" s="40">
        <v>412354</v>
      </c>
      <c r="AD69" s="40">
        <v>412354</v>
      </c>
      <c r="AE69" s="40">
        <v>412354</v>
      </c>
      <c r="AF69" s="40">
        <v>412354</v>
      </c>
      <c r="AG69" s="40">
        <v>412354</v>
      </c>
      <c r="AH69" s="80">
        <f t="shared" si="2"/>
        <v>11958266</v>
      </c>
      <c r="AI69" s="36">
        <f t="shared" si="3"/>
        <v>12370620</v>
      </c>
    </row>
    <row r="70" spans="1:35" s="29" customFormat="1" ht="61.5" customHeight="1" hidden="1">
      <c r="A70" s="41"/>
      <c r="B70" s="42" t="s">
        <v>691</v>
      </c>
      <c r="C70" s="40">
        <v>17000</v>
      </c>
      <c r="D70" s="40">
        <v>17000</v>
      </c>
      <c r="E70" s="40">
        <v>17000</v>
      </c>
      <c r="F70" s="40">
        <v>17000</v>
      </c>
      <c r="G70" s="40">
        <v>17000</v>
      </c>
      <c r="H70" s="40">
        <v>17000</v>
      </c>
      <c r="I70" s="40">
        <v>17000</v>
      </c>
      <c r="J70" s="40">
        <v>17000</v>
      </c>
      <c r="K70" s="40">
        <v>17000</v>
      </c>
      <c r="L70" s="40">
        <v>17000</v>
      </c>
      <c r="M70" s="40">
        <v>17000</v>
      </c>
      <c r="N70" s="40">
        <v>17000</v>
      </c>
      <c r="O70" s="40">
        <v>17000</v>
      </c>
      <c r="P70" s="129">
        <v>17000</v>
      </c>
      <c r="Q70" s="40">
        <v>17000</v>
      </c>
      <c r="R70" s="40">
        <v>17000</v>
      </c>
      <c r="S70" s="40">
        <v>17000</v>
      </c>
      <c r="T70" s="40">
        <v>17000</v>
      </c>
      <c r="U70" s="40">
        <v>17000</v>
      </c>
      <c r="V70" s="40">
        <v>17000</v>
      </c>
      <c r="W70" s="40">
        <v>17000</v>
      </c>
      <c r="X70" s="40">
        <v>17000</v>
      </c>
      <c r="Y70" s="40">
        <v>17000</v>
      </c>
      <c r="Z70" s="40">
        <v>17000</v>
      </c>
      <c r="AA70" s="40">
        <v>17000</v>
      </c>
      <c r="AB70" s="40">
        <v>17000</v>
      </c>
      <c r="AC70" s="40">
        <v>17000</v>
      </c>
      <c r="AD70" s="40">
        <v>17000</v>
      </c>
      <c r="AE70" s="40">
        <v>17000</v>
      </c>
      <c r="AF70" s="40">
        <v>17000</v>
      </c>
      <c r="AG70" s="40">
        <v>17000</v>
      </c>
      <c r="AH70" s="80">
        <f t="shared" si="2"/>
        <v>493000</v>
      </c>
      <c r="AI70" s="36">
        <f t="shared" si="3"/>
        <v>510000</v>
      </c>
    </row>
    <row r="71" spans="1:35" s="29" customFormat="1" ht="45" customHeight="1" hidden="1">
      <c r="A71" s="41"/>
      <c r="B71" s="42" t="s">
        <v>692</v>
      </c>
      <c r="C71" s="40">
        <v>2766</v>
      </c>
      <c r="D71" s="40">
        <v>2766</v>
      </c>
      <c r="E71" s="40">
        <v>2766</v>
      </c>
      <c r="F71" s="40">
        <v>2766</v>
      </c>
      <c r="G71" s="40">
        <v>2766</v>
      </c>
      <c r="H71" s="40">
        <v>2766</v>
      </c>
      <c r="I71" s="40">
        <v>2766</v>
      </c>
      <c r="J71" s="40">
        <v>2766</v>
      </c>
      <c r="K71" s="40">
        <v>2766</v>
      </c>
      <c r="L71" s="40">
        <v>2766</v>
      </c>
      <c r="M71" s="40">
        <v>2766</v>
      </c>
      <c r="N71" s="40">
        <v>2766</v>
      </c>
      <c r="O71" s="40">
        <v>2766</v>
      </c>
      <c r="P71" s="129">
        <v>2766</v>
      </c>
      <c r="Q71" s="40">
        <v>2766</v>
      </c>
      <c r="R71" s="40">
        <v>2766</v>
      </c>
      <c r="S71" s="40">
        <v>2766</v>
      </c>
      <c r="T71" s="40">
        <v>2766</v>
      </c>
      <c r="U71" s="40">
        <v>2766</v>
      </c>
      <c r="V71" s="40">
        <v>2766</v>
      </c>
      <c r="W71" s="40">
        <v>2766</v>
      </c>
      <c r="X71" s="40">
        <v>2766</v>
      </c>
      <c r="Y71" s="40">
        <v>2766</v>
      </c>
      <c r="Z71" s="40">
        <v>2766</v>
      </c>
      <c r="AA71" s="40">
        <v>2766</v>
      </c>
      <c r="AB71" s="40">
        <v>2766</v>
      </c>
      <c r="AC71" s="40">
        <v>2766</v>
      </c>
      <c r="AD71" s="40">
        <v>2766</v>
      </c>
      <c r="AE71" s="40">
        <v>2766</v>
      </c>
      <c r="AF71" s="40">
        <v>2766</v>
      </c>
      <c r="AG71" s="40">
        <v>2766</v>
      </c>
      <c r="AH71" s="80">
        <f t="shared" si="2"/>
        <v>80214</v>
      </c>
      <c r="AI71" s="36">
        <f t="shared" si="3"/>
        <v>82980</v>
      </c>
    </row>
    <row r="72" spans="1:35" s="29" customFormat="1" ht="41.25" customHeight="1" hidden="1">
      <c r="A72" s="41"/>
      <c r="B72" s="42" t="s">
        <v>693</v>
      </c>
      <c r="C72" s="40">
        <v>133973</v>
      </c>
      <c r="D72" s="40">
        <v>133973</v>
      </c>
      <c r="E72" s="40">
        <v>133973</v>
      </c>
      <c r="F72" s="40">
        <v>133973</v>
      </c>
      <c r="G72" s="40">
        <v>133973</v>
      </c>
      <c r="H72" s="40">
        <v>133973</v>
      </c>
      <c r="I72" s="40">
        <v>133973</v>
      </c>
      <c r="J72" s="40">
        <v>133973</v>
      </c>
      <c r="K72" s="40">
        <v>133973</v>
      </c>
      <c r="L72" s="40">
        <v>133973</v>
      </c>
      <c r="M72" s="40">
        <v>133973</v>
      </c>
      <c r="N72" s="40">
        <v>133973</v>
      </c>
      <c r="O72" s="40">
        <v>133973</v>
      </c>
      <c r="P72" s="129">
        <v>133973</v>
      </c>
      <c r="Q72" s="40">
        <v>133973</v>
      </c>
      <c r="R72" s="40">
        <v>133973</v>
      </c>
      <c r="S72" s="40">
        <v>133973</v>
      </c>
      <c r="T72" s="40">
        <v>133973</v>
      </c>
      <c r="U72" s="40">
        <v>133973</v>
      </c>
      <c r="V72" s="40">
        <v>133973</v>
      </c>
      <c r="W72" s="40">
        <v>133973</v>
      </c>
      <c r="X72" s="40">
        <v>133973</v>
      </c>
      <c r="Y72" s="40">
        <v>133973</v>
      </c>
      <c r="Z72" s="40">
        <v>133973</v>
      </c>
      <c r="AA72" s="40">
        <v>133973</v>
      </c>
      <c r="AB72" s="40">
        <v>133973</v>
      </c>
      <c r="AC72" s="40">
        <v>133973</v>
      </c>
      <c r="AD72" s="40">
        <v>133973</v>
      </c>
      <c r="AE72" s="40">
        <v>133973</v>
      </c>
      <c r="AF72" s="40">
        <v>133973</v>
      </c>
      <c r="AG72" s="40">
        <v>133973</v>
      </c>
      <c r="AH72" s="80">
        <f t="shared" si="2"/>
        <v>3885217</v>
      </c>
      <c r="AI72" s="36">
        <f t="shared" si="3"/>
        <v>4019190</v>
      </c>
    </row>
    <row r="73" spans="1:35" s="29" customFormat="1" ht="41.25" customHeight="1" hidden="1">
      <c r="A73" s="41"/>
      <c r="B73" s="42" t="s">
        <v>694</v>
      </c>
      <c r="C73" s="40">
        <v>130884</v>
      </c>
      <c r="D73" s="40">
        <v>130884</v>
      </c>
      <c r="E73" s="40">
        <v>130884</v>
      </c>
      <c r="F73" s="40">
        <v>130884</v>
      </c>
      <c r="G73" s="40">
        <v>130884</v>
      </c>
      <c r="H73" s="40">
        <v>130884</v>
      </c>
      <c r="I73" s="40">
        <v>130884</v>
      </c>
      <c r="J73" s="40">
        <v>130884</v>
      </c>
      <c r="K73" s="40">
        <v>130884</v>
      </c>
      <c r="L73" s="40">
        <v>130884</v>
      </c>
      <c r="M73" s="40">
        <v>130884</v>
      </c>
      <c r="N73" s="40">
        <v>130884</v>
      </c>
      <c r="O73" s="40">
        <v>130884</v>
      </c>
      <c r="P73" s="129">
        <v>130884</v>
      </c>
      <c r="Q73" s="40">
        <v>130884</v>
      </c>
      <c r="R73" s="40">
        <v>130884</v>
      </c>
      <c r="S73" s="40">
        <v>130884</v>
      </c>
      <c r="T73" s="40">
        <v>130884</v>
      </c>
      <c r="U73" s="40">
        <v>130884</v>
      </c>
      <c r="V73" s="40">
        <v>130884</v>
      </c>
      <c r="W73" s="40">
        <v>130884</v>
      </c>
      <c r="X73" s="40">
        <v>130884</v>
      </c>
      <c r="Y73" s="40">
        <v>130884</v>
      </c>
      <c r="Z73" s="40">
        <v>130884</v>
      </c>
      <c r="AA73" s="40">
        <v>130884</v>
      </c>
      <c r="AB73" s="40">
        <v>130884</v>
      </c>
      <c r="AC73" s="40">
        <v>130884</v>
      </c>
      <c r="AD73" s="40">
        <v>130884</v>
      </c>
      <c r="AE73" s="40">
        <v>130884</v>
      </c>
      <c r="AF73" s="40">
        <v>130884</v>
      </c>
      <c r="AG73" s="40">
        <v>130884</v>
      </c>
      <c r="AH73" s="80">
        <f t="shared" si="2"/>
        <v>3795636</v>
      </c>
      <c r="AI73" s="36">
        <f t="shared" si="3"/>
        <v>3926520</v>
      </c>
    </row>
    <row r="74" spans="1:35" s="29" customFormat="1" ht="16.5" customHeight="1" hidden="1">
      <c r="A74" s="41"/>
      <c r="B74" s="43" t="s">
        <v>695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129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80">
        <f t="shared" si="2"/>
        <v>0</v>
      </c>
      <c r="AI74" s="36">
        <f t="shared" si="3"/>
        <v>0</v>
      </c>
    </row>
    <row r="75" spans="1:35" s="29" customFormat="1" ht="17.25" customHeight="1" hidden="1">
      <c r="A75" s="41"/>
      <c r="B75" s="44" t="s">
        <v>696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129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80">
        <f t="shared" si="2"/>
        <v>0</v>
      </c>
      <c r="AI75" s="36">
        <f t="shared" si="3"/>
        <v>0</v>
      </c>
    </row>
    <row r="76" spans="1:35" s="29" customFormat="1" ht="33.75" customHeight="1" hidden="1">
      <c r="A76" s="41"/>
      <c r="B76" s="42" t="s">
        <v>697</v>
      </c>
      <c r="C76" s="40">
        <v>18305</v>
      </c>
      <c r="D76" s="40">
        <v>18305</v>
      </c>
      <c r="E76" s="40">
        <v>18305</v>
      </c>
      <c r="F76" s="40">
        <v>18305</v>
      </c>
      <c r="G76" s="40">
        <v>18305</v>
      </c>
      <c r="H76" s="40">
        <v>18305</v>
      </c>
      <c r="I76" s="40">
        <v>18305</v>
      </c>
      <c r="J76" s="40">
        <v>18305</v>
      </c>
      <c r="K76" s="40">
        <v>18305</v>
      </c>
      <c r="L76" s="40">
        <v>18305</v>
      </c>
      <c r="M76" s="40">
        <v>18305</v>
      </c>
      <c r="N76" s="40">
        <v>18305</v>
      </c>
      <c r="O76" s="40">
        <v>18305</v>
      </c>
      <c r="P76" s="129">
        <v>18305</v>
      </c>
      <c r="Q76" s="40">
        <v>18305</v>
      </c>
      <c r="R76" s="40">
        <v>18305</v>
      </c>
      <c r="S76" s="40">
        <v>18305</v>
      </c>
      <c r="T76" s="40">
        <v>18305</v>
      </c>
      <c r="U76" s="40">
        <v>18305</v>
      </c>
      <c r="V76" s="40">
        <v>18305</v>
      </c>
      <c r="W76" s="40">
        <v>18305</v>
      </c>
      <c r="X76" s="40">
        <v>18305</v>
      </c>
      <c r="Y76" s="40">
        <v>18305</v>
      </c>
      <c r="Z76" s="40">
        <v>18305</v>
      </c>
      <c r="AA76" s="40">
        <v>18305</v>
      </c>
      <c r="AB76" s="40">
        <v>18305</v>
      </c>
      <c r="AC76" s="40">
        <v>18305</v>
      </c>
      <c r="AD76" s="40">
        <v>18305</v>
      </c>
      <c r="AE76" s="40">
        <v>18305</v>
      </c>
      <c r="AF76" s="40">
        <v>18305</v>
      </c>
      <c r="AG76" s="40">
        <v>18305</v>
      </c>
      <c r="AH76" s="80">
        <f t="shared" si="2"/>
        <v>530845</v>
      </c>
      <c r="AI76" s="36">
        <f t="shared" si="3"/>
        <v>549150</v>
      </c>
    </row>
    <row r="77" spans="1:35" s="29" customFormat="1" ht="41.25" customHeight="1" hidden="1">
      <c r="A77" s="41"/>
      <c r="B77" s="42" t="s">
        <v>698</v>
      </c>
      <c r="C77" s="40">
        <v>155166</v>
      </c>
      <c r="D77" s="40">
        <v>155166</v>
      </c>
      <c r="E77" s="40">
        <v>155166</v>
      </c>
      <c r="F77" s="40">
        <v>155166</v>
      </c>
      <c r="G77" s="40">
        <v>155166</v>
      </c>
      <c r="H77" s="40">
        <v>155166</v>
      </c>
      <c r="I77" s="40">
        <v>155166</v>
      </c>
      <c r="J77" s="40">
        <v>155166</v>
      </c>
      <c r="K77" s="40">
        <v>155166</v>
      </c>
      <c r="L77" s="40">
        <v>155166</v>
      </c>
      <c r="M77" s="40">
        <v>155166</v>
      </c>
      <c r="N77" s="40">
        <v>155166</v>
      </c>
      <c r="O77" s="40">
        <v>155166</v>
      </c>
      <c r="P77" s="129">
        <v>155166</v>
      </c>
      <c r="Q77" s="40">
        <v>155166</v>
      </c>
      <c r="R77" s="40">
        <v>155166</v>
      </c>
      <c r="S77" s="40">
        <v>155166</v>
      </c>
      <c r="T77" s="40">
        <v>155166</v>
      </c>
      <c r="U77" s="40">
        <v>155166</v>
      </c>
      <c r="V77" s="40">
        <v>155166</v>
      </c>
      <c r="W77" s="40">
        <v>155166</v>
      </c>
      <c r="X77" s="40">
        <v>155166</v>
      </c>
      <c r="Y77" s="40">
        <v>155166</v>
      </c>
      <c r="Z77" s="40">
        <v>155166</v>
      </c>
      <c r="AA77" s="40">
        <v>155166</v>
      </c>
      <c r="AB77" s="40">
        <v>155166</v>
      </c>
      <c r="AC77" s="40">
        <v>155166</v>
      </c>
      <c r="AD77" s="40">
        <v>155166</v>
      </c>
      <c r="AE77" s="40">
        <v>155166</v>
      </c>
      <c r="AF77" s="40">
        <v>155166</v>
      </c>
      <c r="AG77" s="40">
        <v>155166</v>
      </c>
      <c r="AH77" s="80">
        <f t="shared" si="2"/>
        <v>4499814</v>
      </c>
      <c r="AI77" s="36">
        <f t="shared" si="3"/>
        <v>4654980</v>
      </c>
    </row>
    <row r="78" spans="1:35" s="29" customFormat="1" ht="25.5" customHeight="1" hidden="1">
      <c r="A78" s="41"/>
      <c r="B78" s="43" t="s">
        <v>704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129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80">
        <f t="shared" si="2"/>
        <v>0</v>
      </c>
      <c r="AI78" s="36">
        <f t="shared" si="3"/>
        <v>0</v>
      </c>
    </row>
    <row r="79" spans="1:35" s="29" customFormat="1" ht="15" customHeight="1" hidden="1">
      <c r="A79" s="41"/>
      <c r="B79" s="43" t="s">
        <v>699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129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80">
        <f aca="true" t="shared" si="26" ref="AH79:AH142">SUM(D79:AF79)</f>
        <v>0</v>
      </c>
      <c r="AI79" s="36">
        <f aca="true" t="shared" si="27" ref="AI79:AI142">AH79+C79</f>
        <v>0</v>
      </c>
    </row>
    <row r="80" spans="1:35" s="29" customFormat="1" ht="15.75" customHeight="1" hidden="1">
      <c r="A80" s="41"/>
      <c r="B80" s="43" t="s">
        <v>700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129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80">
        <f t="shared" si="26"/>
        <v>0</v>
      </c>
      <c r="AI80" s="36">
        <f t="shared" si="27"/>
        <v>0</v>
      </c>
    </row>
    <row r="81" spans="1:35" s="29" customFormat="1" ht="15.75" customHeight="1" hidden="1">
      <c r="A81" s="41"/>
      <c r="B81" s="43" t="s">
        <v>701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129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80">
        <f t="shared" si="26"/>
        <v>0</v>
      </c>
      <c r="AI81" s="36">
        <f t="shared" si="27"/>
        <v>0</v>
      </c>
    </row>
    <row r="82" spans="1:35" s="29" customFormat="1" ht="31.5" customHeight="1" hidden="1">
      <c r="A82" s="41"/>
      <c r="B82" s="42" t="s">
        <v>702</v>
      </c>
      <c r="C82" s="40">
        <v>21776</v>
      </c>
      <c r="D82" s="40">
        <v>21776</v>
      </c>
      <c r="E82" s="40">
        <v>21776</v>
      </c>
      <c r="F82" s="40">
        <v>21776</v>
      </c>
      <c r="G82" s="40">
        <v>21776</v>
      </c>
      <c r="H82" s="40">
        <v>21776</v>
      </c>
      <c r="I82" s="40">
        <v>21776</v>
      </c>
      <c r="J82" s="40">
        <v>21776</v>
      </c>
      <c r="K82" s="40">
        <v>21776</v>
      </c>
      <c r="L82" s="40">
        <v>21776</v>
      </c>
      <c r="M82" s="40">
        <v>21776</v>
      </c>
      <c r="N82" s="40">
        <v>21776</v>
      </c>
      <c r="O82" s="40">
        <v>21776</v>
      </c>
      <c r="P82" s="129">
        <v>21776</v>
      </c>
      <c r="Q82" s="40">
        <v>21776</v>
      </c>
      <c r="R82" s="40">
        <v>21776</v>
      </c>
      <c r="S82" s="40">
        <v>21776</v>
      </c>
      <c r="T82" s="40">
        <v>21776</v>
      </c>
      <c r="U82" s="40">
        <v>21776</v>
      </c>
      <c r="V82" s="40">
        <v>21776</v>
      </c>
      <c r="W82" s="40">
        <v>21776</v>
      </c>
      <c r="X82" s="40">
        <v>21776</v>
      </c>
      <c r="Y82" s="40">
        <v>21776</v>
      </c>
      <c r="Z82" s="40">
        <v>21776</v>
      </c>
      <c r="AA82" s="40">
        <v>21776</v>
      </c>
      <c r="AB82" s="40">
        <v>21776</v>
      </c>
      <c r="AC82" s="40">
        <v>21776</v>
      </c>
      <c r="AD82" s="40">
        <v>21776</v>
      </c>
      <c r="AE82" s="40">
        <v>21776</v>
      </c>
      <c r="AF82" s="40">
        <v>21776</v>
      </c>
      <c r="AG82" s="40">
        <v>21776</v>
      </c>
      <c r="AH82" s="80">
        <f t="shared" si="26"/>
        <v>631504</v>
      </c>
      <c r="AI82" s="36">
        <f t="shared" si="27"/>
        <v>653280</v>
      </c>
    </row>
    <row r="83" spans="1:35" s="29" customFormat="1" ht="31.5" customHeight="1" hidden="1">
      <c r="A83" s="41"/>
      <c r="B83" s="42" t="s">
        <v>703</v>
      </c>
      <c r="C83" s="40">
        <v>7082</v>
      </c>
      <c r="D83" s="40">
        <v>7082</v>
      </c>
      <c r="E83" s="40">
        <v>7082</v>
      </c>
      <c r="F83" s="40">
        <v>7082</v>
      </c>
      <c r="G83" s="40">
        <v>7082</v>
      </c>
      <c r="H83" s="40">
        <v>7082</v>
      </c>
      <c r="I83" s="40">
        <v>7082</v>
      </c>
      <c r="J83" s="40">
        <v>7082</v>
      </c>
      <c r="K83" s="40">
        <v>7082</v>
      </c>
      <c r="L83" s="40">
        <v>7082</v>
      </c>
      <c r="M83" s="40">
        <v>7082</v>
      </c>
      <c r="N83" s="40">
        <v>7082</v>
      </c>
      <c r="O83" s="40">
        <v>7082</v>
      </c>
      <c r="P83" s="129">
        <v>7082</v>
      </c>
      <c r="Q83" s="40">
        <v>7082</v>
      </c>
      <c r="R83" s="40">
        <v>7082</v>
      </c>
      <c r="S83" s="40">
        <v>7082</v>
      </c>
      <c r="T83" s="40">
        <v>7082</v>
      </c>
      <c r="U83" s="40">
        <v>7082</v>
      </c>
      <c r="V83" s="40">
        <v>7082</v>
      </c>
      <c r="W83" s="40">
        <v>7082</v>
      </c>
      <c r="X83" s="40">
        <v>7082</v>
      </c>
      <c r="Y83" s="40">
        <v>7082</v>
      </c>
      <c r="Z83" s="40">
        <v>7082</v>
      </c>
      <c r="AA83" s="40">
        <v>7082</v>
      </c>
      <c r="AB83" s="40">
        <v>7082</v>
      </c>
      <c r="AC83" s="40">
        <v>7082</v>
      </c>
      <c r="AD83" s="40">
        <v>7082</v>
      </c>
      <c r="AE83" s="40">
        <v>7082</v>
      </c>
      <c r="AF83" s="40">
        <v>7082</v>
      </c>
      <c r="AG83" s="40">
        <v>7082</v>
      </c>
      <c r="AH83" s="80">
        <f t="shared" si="26"/>
        <v>205378</v>
      </c>
      <c r="AI83" s="36">
        <f t="shared" si="27"/>
        <v>212460</v>
      </c>
    </row>
    <row r="84" spans="1:35" s="29" customFormat="1" ht="18.75" customHeight="1" hidden="1">
      <c r="A84" s="41"/>
      <c r="B84" s="43" t="s">
        <v>695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129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80">
        <f t="shared" si="26"/>
        <v>0</v>
      </c>
      <c r="AI84" s="36">
        <f t="shared" si="27"/>
        <v>0</v>
      </c>
    </row>
    <row r="85" spans="1:35" s="29" customFormat="1" ht="21.75" customHeight="1" hidden="1">
      <c r="A85" s="41"/>
      <c r="B85" s="43" t="s">
        <v>696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129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80">
        <f t="shared" si="26"/>
        <v>0</v>
      </c>
      <c r="AI85" s="36">
        <f t="shared" si="27"/>
        <v>0</v>
      </c>
    </row>
    <row r="86" spans="1:35" s="29" customFormat="1" ht="32.25" customHeight="1" hidden="1">
      <c r="A86" s="41"/>
      <c r="B86" s="43" t="s">
        <v>707</v>
      </c>
      <c r="C86" s="40">
        <v>13000</v>
      </c>
      <c r="D86" s="40">
        <v>13000</v>
      </c>
      <c r="E86" s="40">
        <v>13000</v>
      </c>
      <c r="F86" s="40">
        <v>13000</v>
      </c>
      <c r="G86" s="40">
        <v>13000</v>
      </c>
      <c r="H86" s="40">
        <v>13000</v>
      </c>
      <c r="I86" s="40">
        <v>13000</v>
      </c>
      <c r="J86" s="40">
        <v>13000</v>
      </c>
      <c r="K86" s="40">
        <v>13000</v>
      </c>
      <c r="L86" s="40">
        <v>13000</v>
      </c>
      <c r="M86" s="40">
        <v>13000</v>
      </c>
      <c r="N86" s="40">
        <v>13000</v>
      </c>
      <c r="O86" s="40">
        <v>13000</v>
      </c>
      <c r="P86" s="129">
        <v>13000</v>
      </c>
      <c r="Q86" s="40">
        <v>13000</v>
      </c>
      <c r="R86" s="40">
        <v>13000</v>
      </c>
      <c r="S86" s="40">
        <v>13000</v>
      </c>
      <c r="T86" s="40">
        <v>13000</v>
      </c>
      <c r="U86" s="40">
        <v>13000</v>
      </c>
      <c r="V86" s="40">
        <v>13000</v>
      </c>
      <c r="W86" s="40">
        <v>13000</v>
      </c>
      <c r="X86" s="40">
        <v>13000</v>
      </c>
      <c r="Y86" s="40">
        <v>13000</v>
      </c>
      <c r="Z86" s="40">
        <v>13000</v>
      </c>
      <c r="AA86" s="40">
        <v>13000</v>
      </c>
      <c r="AB86" s="40">
        <v>13000</v>
      </c>
      <c r="AC86" s="40">
        <v>13000</v>
      </c>
      <c r="AD86" s="40">
        <v>13000</v>
      </c>
      <c r="AE86" s="40">
        <v>13000</v>
      </c>
      <c r="AF86" s="40">
        <v>13000</v>
      </c>
      <c r="AG86" s="40">
        <v>13000</v>
      </c>
      <c r="AH86" s="80">
        <f t="shared" si="26"/>
        <v>377000</v>
      </c>
      <c r="AI86" s="36">
        <f t="shared" si="27"/>
        <v>390000</v>
      </c>
    </row>
    <row r="87" spans="1:35" s="29" customFormat="1" ht="45.75" customHeight="1" hidden="1">
      <c r="A87" s="41"/>
      <c r="B87" s="43" t="s">
        <v>678</v>
      </c>
      <c r="C87" s="40">
        <v>26700</v>
      </c>
      <c r="D87" s="40">
        <v>26700</v>
      </c>
      <c r="E87" s="40">
        <v>26700</v>
      </c>
      <c r="F87" s="40">
        <v>26700</v>
      </c>
      <c r="G87" s="40">
        <v>26700</v>
      </c>
      <c r="H87" s="40">
        <v>26700</v>
      </c>
      <c r="I87" s="40">
        <v>26700</v>
      </c>
      <c r="J87" s="40">
        <v>26700</v>
      </c>
      <c r="K87" s="40">
        <v>26700</v>
      </c>
      <c r="L87" s="40">
        <v>26700</v>
      </c>
      <c r="M87" s="40">
        <v>26700</v>
      </c>
      <c r="N87" s="40">
        <v>26700</v>
      </c>
      <c r="O87" s="40">
        <v>26700</v>
      </c>
      <c r="P87" s="129">
        <v>26700</v>
      </c>
      <c r="Q87" s="40">
        <v>26700</v>
      </c>
      <c r="R87" s="40">
        <v>26700</v>
      </c>
      <c r="S87" s="40">
        <v>26700</v>
      </c>
      <c r="T87" s="40">
        <v>26700</v>
      </c>
      <c r="U87" s="40">
        <v>26700</v>
      </c>
      <c r="V87" s="40">
        <v>26700</v>
      </c>
      <c r="W87" s="40">
        <v>26700</v>
      </c>
      <c r="X87" s="40">
        <v>26700</v>
      </c>
      <c r="Y87" s="40">
        <v>26700</v>
      </c>
      <c r="Z87" s="40">
        <v>26700</v>
      </c>
      <c r="AA87" s="40">
        <v>26700</v>
      </c>
      <c r="AB87" s="40">
        <v>26700</v>
      </c>
      <c r="AC87" s="40">
        <v>26700</v>
      </c>
      <c r="AD87" s="40">
        <v>26700</v>
      </c>
      <c r="AE87" s="40">
        <v>26700</v>
      </c>
      <c r="AF87" s="40">
        <v>26700</v>
      </c>
      <c r="AG87" s="40">
        <v>26700</v>
      </c>
      <c r="AH87" s="80">
        <f t="shared" si="26"/>
        <v>774300</v>
      </c>
      <c r="AI87" s="36">
        <f t="shared" si="27"/>
        <v>801000</v>
      </c>
    </row>
    <row r="88" spans="1:35" s="29" customFormat="1" ht="36" customHeight="1" hidden="1">
      <c r="A88" s="41"/>
      <c r="B88" s="42" t="s">
        <v>708</v>
      </c>
      <c r="C88" s="40">
        <v>70126</v>
      </c>
      <c r="D88" s="40">
        <v>70126</v>
      </c>
      <c r="E88" s="40">
        <v>70126</v>
      </c>
      <c r="F88" s="40">
        <v>70126</v>
      </c>
      <c r="G88" s="40">
        <v>70126</v>
      </c>
      <c r="H88" s="40">
        <v>70126</v>
      </c>
      <c r="I88" s="40">
        <v>70126</v>
      </c>
      <c r="J88" s="40">
        <v>70126</v>
      </c>
      <c r="K88" s="40">
        <v>70126</v>
      </c>
      <c r="L88" s="40">
        <v>70126</v>
      </c>
      <c r="M88" s="40">
        <v>70126</v>
      </c>
      <c r="N88" s="40">
        <v>70126</v>
      </c>
      <c r="O88" s="40">
        <v>70126</v>
      </c>
      <c r="P88" s="129">
        <v>70126</v>
      </c>
      <c r="Q88" s="40">
        <v>70126</v>
      </c>
      <c r="R88" s="40">
        <v>70126</v>
      </c>
      <c r="S88" s="40">
        <v>70126</v>
      </c>
      <c r="T88" s="40">
        <v>70126</v>
      </c>
      <c r="U88" s="40">
        <v>70126</v>
      </c>
      <c r="V88" s="40">
        <v>70126</v>
      </c>
      <c r="W88" s="40">
        <v>70126</v>
      </c>
      <c r="X88" s="40">
        <v>70126</v>
      </c>
      <c r="Y88" s="40">
        <v>70126</v>
      </c>
      <c r="Z88" s="40">
        <v>70126</v>
      </c>
      <c r="AA88" s="40">
        <v>70126</v>
      </c>
      <c r="AB88" s="40">
        <v>70126</v>
      </c>
      <c r="AC88" s="40">
        <v>70126</v>
      </c>
      <c r="AD88" s="40">
        <v>70126</v>
      </c>
      <c r="AE88" s="40">
        <v>70126</v>
      </c>
      <c r="AF88" s="40">
        <v>70126</v>
      </c>
      <c r="AG88" s="40">
        <v>70126</v>
      </c>
      <c r="AH88" s="80">
        <f t="shared" si="26"/>
        <v>2033654</v>
      </c>
      <c r="AI88" s="36">
        <f t="shared" si="27"/>
        <v>2103780</v>
      </c>
    </row>
    <row r="89" spans="1:35" s="29" customFormat="1" ht="47.25" customHeight="1" hidden="1">
      <c r="A89" s="41"/>
      <c r="B89" s="42" t="s">
        <v>679</v>
      </c>
      <c r="C89" s="40">
        <v>6183</v>
      </c>
      <c r="D89" s="40">
        <v>6183</v>
      </c>
      <c r="E89" s="40">
        <v>6183</v>
      </c>
      <c r="F89" s="40">
        <v>6183</v>
      </c>
      <c r="G89" s="40">
        <v>6183</v>
      </c>
      <c r="H89" s="40">
        <v>6183</v>
      </c>
      <c r="I89" s="40">
        <v>6183</v>
      </c>
      <c r="J89" s="40">
        <v>6183</v>
      </c>
      <c r="K89" s="40">
        <v>6183</v>
      </c>
      <c r="L89" s="40">
        <v>6183</v>
      </c>
      <c r="M89" s="40">
        <v>6183</v>
      </c>
      <c r="N89" s="40">
        <v>6183</v>
      </c>
      <c r="O89" s="40">
        <v>6183</v>
      </c>
      <c r="P89" s="129">
        <v>6183</v>
      </c>
      <c r="Q89" s="40">
        <v>6183</v>
      </c>
      <c r="R89" s="40">
        <v>6183</v>
      </c>
      <c r="S89" s="40">
        <v>6183</v>
      </c>
      <c r="T89" s="40">
        <v>6183</v>
      </c>
      <c r="U89" s="40">
        <v>6183</v>
      </c>
      <c r="V89" s="40">
        <v>6183</v>
      </c>
      <c r="W89" s="40">
        <v>6183</v>
      </c>
      <c r="X89" s="40">
        <v>6183</v>
      </c>
      <c r="Y89" s="40">
        <v>6183</v>
      </c>
      <c r="Z89" s="40">
        <v>6183</v>
      </c>
      <c r="AA89" s="40">
        <v>6183</v>
      </c>
      <c r="AB89" s="40">
        <v>6183</v>
      </c>
      <c r="AC89" s="40">
        <v>6183</v>
      </c>
      <c r="AD89" s="40">
        <v>6183</v>
      </c>
      <c r="AE89" s="40">
        <v>6183</v>
      </c>
      <c r="AF89" s="40">
        <v>6183</v>
      </c>
      <c r="AG89" s="40">
        <v>6183</v>
      </c>
      <c r="AH89" s="80">
        <f t="shared" si="26"/>
        <v>179307</v>
      </c>
      <c r="AI89" s="36">
        <f t="shared" si="27"/>
        <v>185490</v>
      </c>
    </row>
    <row r="90" spans="1:35" s="29" customFormat="1" ht="47.25" customHeight="1" hidden="1">
      <c r="A90" s="35"/>
      <c r="B90" s="60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128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80">
        <f t="shared" si="26"/>
        <v>0</v>
      </c>
      <c r="AI90" s="36">
        <f t="shared" si="27"/>
        <v>0</v>
      </c>
    </row>
    <row r="91" spans="1:35" s="29" customFormat="1" ht="33" customHeight="1" hidden="1">
      <c r="A91" s="41"/>
      <c r="B91" s="9" t="s">
        <v>705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128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80">
        <f t="shared" si="26"/>
        <v>0</v>
      </c>
      <c r="AI91" s="36">
        <f t="shared" si="27"/>
        <v>0</v>
      </c>
    </row>
    <row r="92" spans="1:35" s="29" customFormat="1" ht="45" customHeight="1" hidden="1">
      <c r="A92" s="45" t="s">
        <v>472</v>
      </c>
      <c r="B92" s="45" t="s">
        <v>473</v>
      </c>
      <c r="C92" s="45" t="s">
        <v>474</v>
      </c>
      <c r="D92" s="45" t="s">
        <v>474</v>
      </c>
      <c r="E92" s="45" t="s">
        <v>474</v>
      </c>
      <c r="F92" s="45" t="s">
        <v>474</v>
      </c>
      <c r="G92" s="45" t="s">
        <v>474</v>
      </c>
      <c r="H92" s="45" t="s">
        <v>474</v>
      </c>
      <c r="I92" s="45" t="s">
        <v>474</v>
      </c>
      <c r="J92" s="45" t="s">
        <v>474</v>
      </c>
      <c r="K92" s="45" t="s">
        <v>474</v>
      </c>
      <c r="L92" s="45" t="s">
        <v>474</v>
      </c>
      <c r="M92" s="45" t="s">
        <v>474</v>
      </c>
      <c r="N92" s="45" t="s">
        <v>474</v>
      </c>
      <c r="O92" s="45" t="s">
        <v>474</v>
      </c>
      <c r="P92" s="133" t="s">
        <v>474</v>
      </c>
      <c r="Q92" s="45" t="s">
        <v>474</v>
      </c>
      <c r="R92" s="45" t="s">
        <v>474</v>
      </c>
      <c r="S92" s="45" t="s">
        <v>474</v>
      </c>
      <c r="T92" s="45" t="s">
        <v>474</v>
      </c>
      <c r="U92" s="45" t="s">
        <v>474</v>
      </c>
      <c r="V92" s="45" t="s">
        <v>474</v>
      </c>
      <c r="W92" s="45" t="s">
        <v>474</v>
      </c>
      <c r="X92" s="45" t="s">
        <v>474</v>
      </c>
      <c r="Y92" s="45" t="s">
        <v>474</v>
      </c>
      <c r="Z92" s="45" t="s">
        <v>474</v>
      </c>
      <c r="AA92" s="45" t="s">
        <v>474</v>
      </c>
      <c r="AB92" s="45" t="s">
        <v>474</v>
      </c>
      <c r="AC92" s="45" t="s">
        <v>474</v>
      </c>
      <c r="AD92" s="45" t="s">
        <v>474</v>
      </c>
      <c r="AE92" s="45" t="s">
        <v>474</v>
      </c>
      <c r="AF92" s="45" t="s">
        <v>474</v>
      </c>
      <c r="AG92" s="45" t="s">
        <v>474</v>
      </c>
      <c r="AH92" s="80">
        <f t="shared" si="26"/>
        <v>0</v>
      </c>
      <c r="AI92" s="36" t="e">
        <f t="shared" si="27"/>
        <v>#VALUE!</v>
      </c>
    </row>
    <row r="93" spans="1:35" s="29" customFormat="1" ht="33" customHeight="1">
      <c r="A93" s="47" t="s">
        <v>706</v>
      </c>
      <c r="B93" s="48" t="s">
        <v>762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133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80">
        <f t="shared" si="26"/>
        <v>0</v>
      </c>
      <c r="AI93" s="36">
        <f t="shared" si="27"/>
        <v>0</v>
      </c>
    </row>
    <row r="94" spans="1:35" s="29" customFormat="1" ht="33" customHeight="1">
      <c r="A94" s="10" t="s">
        <v>475</v>
      </c>
      <c r="B94" s="11" t="s">
        <v>476</v>
      </c>
      <c r="C94" s="53">
        <f>SUM(C95:C97,C98,C101,C104,C105,C108,C109+C107)</f>
        <v>358113</v>
      </c>
      <c r="D94" s="53">
        <f>SUM(D95:D97,D98,D101,D104,D105,D108,D109,D107,D110)</f>
        <v>0</v>
      </c>
      <c r="E94" s="53">
        <f aca="true" t="shared" si="28" ref="E94:N94">SUM(E95:E97,E98,E101,E104,E105,E108,E109,E107,E110)</f>
        <v>0</v>
      </c>
      <c r="F94" s="53">
        <f t="shared" si="28"/>
        <v>0</v>
      </c>
      <c r="G94" s="53">
        <f t="shared" si="28"/>
        <v>0</v>
      </c>
      <c r="H94" s="53">
        <f t="shared" si="28"/>
        <v>0</v>
      </c>
      <c r="I94" s="53">
        <f t="shared" si="28"/>
        <v>0</v>
      </c>
      <c r="J94" s="53">
        <f t="shared" si="28"/>
        <v>0</v>
      </c>
      <c r="K94" s="53">
        <f t="shared" si="28"/>
        <v>0</v>
      </c>
      <c r="L94" s="53">
        <f t="shared" si="28"/>
        <v>44</v>
      </c>
      <c r="M94" s="53">
        <f t="shared" si="28"/>
        <v>0</v>
      </c>
      <c r="N94" s="53">
        <f t="shared" si="28"/>
        <v>0</v>
      </c>
      <c r="O94" s="53">
        <f>SUM(O95:O97,O98,O101,O104,O105,O108,O109,O107,O110)</f>
        <v>0</v>
      </c>
      <c r="P94" s="134">
        <f>SUM(P95:P97,P98,P101,P104,P105,P108,P109,P107,P110)</f>
        <v>3290</v>
      </c>
      <c r="Q94" s="53">
        <f aca="true" t="shared" si="29" ref="Q94:AC94">SUM(Q95:Q97,Q98,Q101,Q104,Q105,Q108,Q109,Q107,Q110)</f>
        <v>0</v>
      </c>
      <c r="R94" s="53">
        <f t="shared" si="29"/>
        <v>0</v>
      </c>
      <c r="S94" s="53">
        <f t="shared" si="29"/>
        <v>0</v>
      </c>
      <c r="T94" s="53">
        <f>SUM(T95:T97,T98,T101,T104,T105,T108,T109,T107,T110)</f>
        <v>0</v>
      </c>
      <c r="U94" s="53">
        <f>SUM(U95:U97,U98,U101,U104,U105,U108,U109,U107,U110)</f>
        <v>0</v>
      </c>
      <c r="V94" s="53">
        <f t="shared" si="29"/>
        <v>0</v>
      </c>
      <c r="W94" s="53">
        <f t="shared" si="29"/>
        <v>0</v>
      </c>
      <c r="X94" s="53">
        <f t="shared" si="29"/>
        <v>0</v>
      </c>
      <c r="Y94" s="53">
        <f t="shared" si="29"/>
        <v>0</v>
      </c>
      <c r="Z94" s="53">
        <f t="shared" si="29"/>
        <v>159</v>
      </c>
      <c r="AA94" s="53">
        <f t="shared" si="29"/>
        <v>0</v>
      </c>
      <c r="AB94" s="53">
        <f t="shared" si="29"/>
        <v>0</v>
      </c>
      <c r="AC94" s="53">
        <f t="shared" si="29"/>
        <v>0</v>
      </c>
      <c r="AD94" s="53">
        <f>SUM(AD95:AD97,AD98,AD101,AD104,AD105,AD108,AD109,AD107,AD110)</f>
        <v>0</v>
      </c>
      <c r="AE94" s="53">
        <f>SUM(AE95:AE97,AE98,AE101,AE104,AE105,AE108,AE109,AE107,AE110)</f>
        <v>0</v>
      </c>
      <c r="AF94" s="53">
        <f>SUM(AF95:AF97,AF98,AF101,AF104,AF105,AF108,AF109,AF107,AF110)</f>
        <v>0</v>
      </c>
      <c r="AG94" s="53">
        <f>SUM(AG95:AG97,AG98,AG101,AG104,AG105,AG108,AG109,AG107,AG110)</f>
        <v>361606</v>
      </c>
      <c r="AH94" s="81">
        <f t="shared" si="26"/>
        <v>3493</v>
      </c>
      <c r="AI94" s="36">
        <f t="shared" si="27"/>
        <v>361606</v>
      </c>
    </row>
    <row r="95" spans="1:35" s="29" customFormat="1" ht="55.5" customHeight="1">
      <c r="A95" s="4" t="s">
        <v>477</v>
      </c>
      <c r="B95" s="5" t="s">
        <v>721</v>
      </c>
      <c r="C95" s="54">
        <v>4357</v>
      </c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135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40">
        <f aca="true" t="shared" si="30" ref="AG95:AG112">SUM(C95,D95:AF95)</f>
        <v>4357</v>
      </c>
      <c r="AH95" s="80">
        <f t="shared" si="26"/>
        <v>0</v>
      </c>
      <c r="AI95" s="68">
        <f t="shared" si="27"/>
        <v>4357</v>
      </c>
    </row>
    <row r="96" spans="1:35" s="29" customFormat="1" ht="56.25">
      <c r="A96" s="4" t="s">
        <v>478</v>
      </c>
      <c r="B96" s="5" t="s">
        <v>722</v>
      </c>
      <c r="C96" s="54">
        <v>31684</v>
      </c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135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40">
        <f t="shared" si="30"/>
        <v>31684</v>
      </c>
      <c r="AH96" s="80">
        <f t="shared" si="26"/>
        <v>0</v>
      </c>
      <c r="AI96" s="68">
        <f t="shared" si="27"/>
        <v>31684</v>
      </c>
    </row>
    <row r="97" spans="1:35" s="29" customFormat="1" ht="56.25" customHeight="1">
      <c r="A97" s="4" t="s">
        <v>479</v>
      </c>
      <c r="B97" s="5" t="s">
        <v>763</v>
      </c>
      <c r="C97" s="54">
        <v>145781</v>
      </c>
      <c r="D97" s="54"/>
      <c r="E97" s="54"/>
      <c r="F97" s="54"/>
      <c r="G97" s="54"/>
      <c r="H97" s="54"/>
      <c r="I97" s="54"/>
      <c r="J97" s="54"/>
      <c r="K97" s="54"/>
      <c r="L97" s="54">
        <v>44</v>
      </c>
      <c r="M97" s="54"/>
      <c r="N97" s="54"/>
      <c r="O97" s="54"/>
      <c r="P97" s="135">
        <v>2700</v>
      </c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40">
        <f t="shared" si="30"/>
        <v>148525</v>
      </c>
      <c r="AH97" s="80">
        <f>SUM(D97:AF97)</f>
        <v>2744</v>
      </c>
      <c r="AI97" s="68">
        <f>AH97+C97</f>
        <v>148525</v>
      </c>
    </row>
    <row r="98" spans="1:35" s="29" customFormat="1" ht="18.75" hidden="1">
      <c r="A98" s="4" t="s">
        <v>480</v>
      </c>
      <c r="B98" s="5" t="s">
        <v>481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136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40">
        <f t="shared" si="30"/>
        <v>0</v>
      </c>
      <c r="AH98" s="80">
        <f t="shared" si="26"/>
        <v>0</v>
      </c>
      <c r="AI98" s="68">
        <f t="shared" si="27"/>
        <v>0</v>
      </c>
    </row>
    <row r="99" spans="1:35" s="29" customFormat="1" ht="37.5" hidden="1">
      <c r="A99" s="6" t="s">
        <v>480</v>
      </c>
      <c r="B99" s="13" t="s">
        <v>482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136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40">
        <f t="shared" si="30"/>
        <v>0</v>
      </c>
      <c r="AH99" s="80">
        <f t="shared" si="26"/>
        <v>0</v>
      </c>
      <c r="AI99" s="68">
        <f t="shared" si="27"/>
        <v>0</v>
      </c>
    </row>
    <row r="100" spans="1:35" s="29" customFormat="1" ht="12" customHeight="1" hidden="1">
      <c r="A100" s="6" t="s">
        <v>480</v>
      </c>
      <c r="B100" s="13" t="s">
        <v>483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136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40">
        <f t="shared" si="30"/>
        <v>0</v>
      </c>
      <c r="AH100" s="80">
        <f t="shared" si="26"/>
        <v>0</v>
      </c>
      <c r="AI100" s="68">
        <f t="shared" si="27"/>
        <v>0</v>
      </c>
    </row>
    <row r="101" spans="1:35" s="29" customFormat="1" ht="37.5">
      <c r="A101" s="6" t="s">
        <v>484</v>
      </c>
      <c r="B101" s="5" t="s">
        <v>485</v>
      </c>
      <c r="C101" s="54">
        <v>2177</v>
      </c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135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40">
        <f t="shared" si="30"/>
        <v>2177</v>
      </c>
      <c r="AH101" s="80">
        <f t="shared" si="26"/>
        <v>0</v>
      </c>
      <c r="AI101" s="68">
        <f t="shared" si="27"/>
        <v>2177</v>
      </c>
    </row>
    <row r="102" spans="1:35" s="29" customFormat="1" ht="56.25" hidden="1">
      <c r="A102" s="6" t="s">
        <v>484</v>
      </c>
      <c r="B102" s="13" t="s">
        <v>486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135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40">
        <f t="shared" si="30"/>
        <v>0</v>
      </c>
      <c r="AH102" s="80">
        <f t="shared" si="26"/>
        <v>0</v>
      </c>
      <c r="AI102" s="68">
        <f t="shared" si="27"/>
        <v>0</v>
      </c>
    </row>
    <row r="103" spans="1:35" s="29" customFormat="1" ht="37.5" hidden="1">
      <c r="A103" s="6" t="s">
        <v>484</v>
      </c>
      <c r="B103" s="13" t="s">
        <v>485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135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40">
        <f t="shared" si="30"/>
        <v>0</v>
      </c>
      <c r="AH103" s="80">
        <f t="shared" si="26"/>
        <v>0</v>
      </c>
      <c r="AI103" s="68">
        <f t="shared" si="27"/>
        <v>0</v>
      </c>
    </row>
    <row r="104" spans="1:35" s="29" customFormat="1" ht="37.5">
      <c r="A104" s="6" t="s">
        <v>487</v>
      </c>
      <c r="B104" s="5" t="s">
        <v>488</v>
      </c>
      <c r="C104" s="54">
        <v>45525</v>
      </c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135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40">
        <f t="shared" si="30"/>
        <v>45525</v>
      </c>
      <c r="AH104" s="80">
        <f t="shared" si="26"/>
        <v>0</v>
      </c>
      <c r="AI104" s="68">
        <f t="shared" si="27"/>
        <v>45525</v>
      </c>
    </row>
    <row r="105" spans="1:35" s="29" customFormat="1" ht="18.75">
      <c r="A105" s="6" t="s">
        <v>489</v>
      </c>
      <c r="B105" s="5" t="s">
        <v>490</v>
      </c>
      <c r="C105" s="54">
        <v>50070</v>
      </c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135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40">
        <f t="shared" si="30"/>
        <v>50070</v>
      </c>
      <c r="AH105" s="80">
        <f t="shared" si="26"/>
        <v>0</v>
      </c>
      <c r="AI105" s="68">
        <f t="shared" si="27"/>
        <v>50070</v>
      </c>
    </row>
    <row r="106" spans="1:35" s="29" customFormat="1" ht="75" hidden="1">
      <c r="A106" s="6" t="s">
        <v>489</v>
      </c>
      <c r="B106" s="13" t="s">
        <v>491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135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40">
        <f t="shared" si="30"/>
        <v>0</v>
      </c>
      <c r="AH106" s="80">
        <f t="shared" si="26"/>
        <v>0</v>
      </c>
      <c r="AI106" s="68">
        <f t="shared" si="27"/>
        <v>0</v>
      </c>
    </row>
    <row r="107" spans="1:35" s="29" customFormat="1" ht="18.75" hidden="1">
      <c r="A107" s="6" t="s">
        <v>489</v>
      </c>
      <c r="B107" s="14" t="s">
        <v>492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135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40">
        <f t="shared" si="30"/>
        <v>0</v>
      </c>
      <c r="AH107" s="80">
        <f t="shared" si="26"/>
        <v>0</v>
      </c>
      <c r="AI107" s="68">
        <f t="shared" si="27"/>
        <v>0</v>
      </c>
    </row>
    <row r="108" spans="1:35" s="29" customFormat="1" ht="56.25" hidden="1">
      <c r="A108" s="4" t="s">
        <v>493</v>
      </c>
      <c r="B108" s="5" t="s">
        <v>494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135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40">
        <f t="shared" si="30"/>
        <v>0</v>
      </c>
      <c r="AH108" s="80">
        <f t="shared" si="26"/>
        <v>0</v>
      </c>
      <c r="AI108" s="68">
        <f t="shared" si="27"/>
        <v>0</v>
      </c>
    </row>
    <row r="109" spans="1:35" s="29" customFormat="1" ht="18.75">
      <c r="A109" s="6" t="s">
        <v>495</v>
      </c>
      <c r="B109" s="5" t="s">
        <v>496</v>
      </c>
      <c r="C109" s="54">
        <v>78519</v>
      </c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135">
        <v>590</v>
      </c>
      <c r="Q109" s="54"/>
      <c r="R109" s="54"/>
      <c r="S109" s="54"/>
      <c r="T109" s="54"/>
      <c r="U109" s="54"/>
      <c r="V109" s="54"/>
      <c r="W109" s="54"/>
      <c r="X109" s="54"/>
      <c r="Y109" s="54"/>
      <c r="Z109" s="54">
        <v>159</v>
      </c>
      <c r="AA109" s="54"/>
      <c r="AB109" s="54"/>
      <c r="AC109" s="54"/>
      <c r="AD109" s="54"/>
      <c r="AE109" s="54"/>
      <c r="AF109" s="54"/>
      <c r="AG109" s="40">
        <f t="shared" si="30"/>
        <v>79268</v>
      </c>
      <c r="AH109" s="80">
        <f t="shared" si="26"/>
        <v>749</v>
      </c>
      <c r="AI109" s="68">
        <f t="shared" si="27"/>
        <v>79268</v>
      </c>
    </row>
    <row r="110" spans="1:35" s="29" customFormat="1" ht="37.5">
      <c r="A110" s="6" t="s">
        <v>495</v>
      </c>
      <c r="B110" s="5" t="s">
        <v>505</v>
      </c>
      <c r="C110" s="54">
        <f>C111+C112</f>
        <v>0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135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40">
        <f t="shared" si="30"/>
        <v>0</v>
      </c>
      <c r="AH110" s="80">
        <f t="shared" si="26"/>
        <v>0</v>
      </c>
      <c r="AI110" s="68">
        <f t="shared" si="27"/>
        <v>0</v>
      </c>
    </row>
    <row r="111" spans="1:35" s="29" customFormat="1" ht="37.5">
      <c r="A111" s="6" t="s">
        <v>495</v>
      </c>
      <c r="B111" s="5" t="s">
        <v>20</v>
      </c>
      <c r="C111" s="54">
        <v>80000</v>
      </c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135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40">
        <f t="shared" si="30"/>
        <v>80000</v>
      </c>
      <c r="AH111" s="80">
        <f t="shared" si="26"/>
        <v>0</v>
      </c>
      <c r="AI111" s="68">
        <f t="shared" si="27"/>
        <v>80000</v>
      </c>
    </row>
    <row r="112" spans="1:35" s="29" customFormat="1" ht="18.75">
      <c r="A112" s="6" t="s">
        <v>495</v>
      </c>
      <c r="B112" s="5" t="s">
        <v>21</v>
      </c>
      <c r="C112" s="54">
        <v>-80000</v>
      </c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135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40">
        <f t="shared" si="30"/>
        <v>-80000</v>
      </c>
      <c r="AH112" s="80">
        <f t="shared" si="26"/>
        <v>0</v>
      </c>
      <c r="AI112" s="68">
        <f t="shared" si="27"/>
        <v>-80000</v>
      </c>
    </row>
    <row r="113" spans="1:35" s="29" customFormat="1" ht="37.5" hidden="1">
      <c r="A113" s="6" t="s">
        <v>495</v>
      </c>
      <c r="B113" s="13" t="s">
        <v>498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136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0">
        <f t="shared" si="26"/>
        <v>0</v>
      </c>
      <c r="AI113" s="36">
        <f t="shared" si="27"/>
        <v>0</v>
      </c>
    </row>
    <row r="114" spans="1:35" s="29" customFormat="1" ht="75" hidden="1">
      <c r="A114" s="6" t="s">
        <v>495</v>
      </c>
      <c r="B114" s="13" t="s">
        <v>499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136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0">
        <f t="shared" si="26"/>
        <v>0</v>
      </c>
      <c r="AI114" s="36">
        <f t="shared" si="27"/>
        <v>0</v>
      </c>
    </row>
    <row r="115" spans="1:35" s="29" customFormat="1" ht="75" hidden="1">
      <c r="A115" s="6" t="s">
        <v>495</v>
      </c>
      <c r="B115" s="13" t="s">
        <v>500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136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0">
        <f t="shared" si="26"/>
        <v>0</v>
      </c>
      <c r="AI115" s="36">
        <f t="shared" si="27"/>
        <v>0</v>
      </c>
    </row>
    <row r="116" spans="1:35" s="29" customFormat="1" ht="93.75" hidden="1">
      <c r="A116" s="6" t="s">
        <v>495</v>
      </c>
      <c r="B116" s="13" t="s">
        <v>501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136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0">
        <f t="shared" si="26"/>
        <v>0</v>
      </c>
      <c r="AI116" s="36">
        <f t="shared" si="27"/>
        <v>0</v>
      </c>
    </row>
    <row r="117" spans="1:35" s="29" customFormat="1" ht="112.5" hidden="1">
      <c r="A117" s="6" t="s">
        <v>495</v>
      </c>
      <c r="B117" s="13" t="s">
        <v>502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136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0">
        <f t="shared" si="26"/>
        <v>0</v>
      </c>
      <c r="AI117" s="36">
        <f t="shared" si="27"/>
        <v>0</v>
      </c>
    </row>
    <row r="118" spans="1:35" s="29" customFormat="1" ht="93.75" hidden="1">
      <c r="A118" s="6" t="s">
        <v>495</v>
      </c>
      <c r="B118" s="13" t="s">
        <v>503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136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0">
        <f t="shared" si="26"/>
        <v>0</v>
      </c>
      <c r="AI118" s="36">
        <f t="shared" si="27"/>
        <v>0</v>
      </c>
    </row>
    <row r="119" spans="1:35" s="29" customFormat="1" ht="37.5" hidden="1">
      <c r="A119" s="6" t="s">
        <v>495</v>
      </c>
      <c r="B119" s="13" t="s">
        <v>504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136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0">
        <f t="shared" si="26"/>
        <v>0</v>
      </c>
      <c r="AI119" s="36">
        <f t="shared" si="27"/>
        <v>0</v>
      </c>
    </row>
    <row r="120" spans="1:35" s="29" customFormat="1" ht="37.5" hidden="1">
      <c r="A120" s="6" t="s">
        <v>495</v>
      </c>
      <c r="B120" s="13" t="s">
        <v>505</v>
      </c>
      <c r="C120" s="8">
        <f>C121+C124+C126+C128+C130+C132+C134+C137</f>
        <v>0</v>
      </c>
      <c r="D120" s="8">
        <f>D121+D124+D126+D128+D130+D132+D134+D137</f>
        <v>0</v>
      </c>
      <c r="E120" s="8">
        <f aca="true" t="shared" si="31" ref="E120:N120">E121+E124+E126+E128+E130+E132+E134+E137</f>
        <v>0</v>
      </c>
      <c r="F120" s="8">
        <f t="shared" si="31"/>
        <v>0</v>
      </c>
      <c r="G120" s="8">
        <f t="shared" si="31"/>
        <v>0</v>
      </c>
      <c r="H120" s="8">
        <f t="shared" si="31"/>
        <v>0</v>
      </c>
      <c r="I120" s="8">
        <f t="shared" si="31"/>
        <v>0</v>
      </c>
      <c r="J120" s="8">
        <f t="shared" si="31"/>
        <v>0</v>
      </c>
      <c r="K120" s="8">
        <f t="shared" si="31"/>
        <v>0</v>
      </c>
      <c r="L120" s="8">
        <f t="shared" si="31"/>
        <v>0</v>
      </c>
      <c r="M120" s="8">
        <f t="shared" si="31"/>
        <v>0</v>
      </c>
      <c r="N120" s="8">
        <f t="shared" si="31"/>
        <v>0</v>
      </c>
      <c r="O120" s="8">
        <f>O121+O124+O126+O128+O130+O132+O134+O137</f>
        <v>0</v>
      </c>
      <c r="P120" s="136">
        <f>P121+P124+P126+P128+P130+P132+P134+P137</f>
        <v>0</v>
      </c>
      <c r="Q120" s="8">
        <f aca="true" t="shared" si="32" ref="Q120:AC120">Q121+Q124+Q126+Q128+Q130+Q132+Q134+Q137</f>
        <v>0</v>
      </c>
      <c r="R120" s="8">
        <f t="shared" si="32"/>
        <v>0</v>
      </c>
      <c r="S120" s="8">
        <f t="shared" si="32"/>
        <v>0</v>
      </c>
      <c r="T120" s="8">
        <f>T121+T124+T126+T128+T130+T132+T134+T137</f>
        <v>0</v>
      </c>
      <c r="U120" s="8">
        <f>U121+U124+U126+U128+U130+U132+U134+U137</f>
        <v>0</v>
      </c>
      <c r="V120" s="8">
        <f t="shared" si="32"/>
        <v>0</v>
      </c>
      <c r="W120" s="8">
        <f t="shared" si="32"/>
        <v>0</v>
      </c>
      <c r="X120" s="8">
        <f t="shared" si="32"/>
        <v>0</v>
      </c>
      <c r="Y120" s="8">
        <f t="shared" si="32"/>
        <v>0</v>
      </c>
      <c r="Z120" s="8">
        <f t="shared" si="32"/>
        <v>0</v>
      </c>
      <c r="AA120" s="8">
        <f t="shared" si="32"/>
        <v>0</v>
      </c>
      <c r="AB120" s="8">
        <f t="shared" si="32"/>
        <v>0</v>
      </c>
      <c r="AC120" s="8">
        <f t="shared" si="32"/>
        <v>0</v>
      </c>
      <c r="AD120" s="8">
        <f>AD121+AD124+AD126+AD128+AD130+AD132+AD134+AD137</f>
        <v>0</v>
      </c>
      <c r="AE120" s="8">
        <f>AE121+AE124+AE126+AE128+AE130+AE132+AE134+AE137</f>
        <v>0</v>
      </c>
      <c r="AF120" s="8">
        <f>AF121+AF124+AF126+AF128+AF130+AF132+AF134+AF137</f>
        <v>0</v>
      </c>
      <c r="AG120" s="8">
        <f>AG121+AG124+AG126+AG128+AG130+AG132+AG134+AG137</f>
        <v>0</v>
      </c>
      <c r="AH120" s="80">
        <f t="shared" si="26"/>
        <v>0</v>
      </c>
      <c r="AI120" s="36">
        <f t="shared" si="27"/>
        <v>0</v>
      </c>
    </row>
    <row r="121" spans="1:35" s="29" customFormat="1" ht="75" hidden="1">
      <c r="A121" s="6" t="s">
        <v>495</v>
      </c>
      <c r="B121" s="15" t="s">
        <v>506</v>
      </c>
      <c r="C121" s="8">
        <f>C122+C123</f>
        <v>0</v>
      </c>
      <c r="D121" s="8">
        <f>D122+D123</f>
        <v>0</v>
      </c>
      <c r="E121" s="8">
        <f aca="true" t="shared" si="33" ref="E121:N121">E122+E123</f>
        <v>0</v>
      </c>
      <c r="F121" s="8">
        <f t="shared" si="33"/>
        <v>0</v>
      </c>
      <c r="G121" s="8">
        <f t="shared" si="33"/>
        <v>0</v>
      </c>
      <c r="H121" s="8">
        <f t="shared" si="33"/>
        <v>0</v>
      </c>
      <c r="I121" s="8">
        <f t="shared" si="33"/>
        <v>0</v>
      </c>
      <c r="J121" s="8">
        <f t="shared" si="33"/>
        <v>0</v>
      </c>
      <c r="K121" s="8">
        <f t="shared" si="33"/>
        <v>0</v>
      </c>
      <c r="L121" s="8">
        <f t="shared" si="33"/>
        <v>0</v>
      </c>
      <c r="M121" s="8">
        <f t="shared" si="33"/>
        <v>0</v>
      </c>
      <c r="N121" s="8">
        <f t="shared" si="33"/>
        <v>0</v>
      </c>
      <c r="O121" s="8">
        <f>O122+O123</f>
        <v>0</v>
      </c>
      <c r="P121" s="136">
        <f>P122+P123</f>
        <v>0</v>
      </c>
      <c r="Q121" s="8">
        <f aca="true" t="shared" si="34" ref="Q121:AC121">Q122+Q123</f>
        <v>0</v>
      </c>
      <c r="R121" s="8">
        <f t="shared" si="34"/>
        <v>0</v>
      </c>
      <c r="S121" s="8">
        <f t="shared" si="34"/>
        <v>0</v>
      </c>
      <c r="T121" s="8">
        <f>T122+T123</f>
        <v>0</v>
      </c>
      <c r="U121" s="8">
        <f>U122+U123</f>
        <v>0</v>
      </c>
      <c r="V121" s="8">
        <f t="shared" si="34"/>
        <v>0</v>
      </c>
      <c r="W121" s="8">
        <f t="shared" si="34"/>
        <v>0</v>
      </c>
      <c r="X121" s="8">
        <f t="shared" si="34"/>
        <v>0</v>
      </c>
      <c r="Y121" s="8">
        <f t="shared" si="34"/>
        <v>0</v>
      </c>
      <c r="Z121" s="8">
        <f t="shared" si="34"/>
        <v>0</v>
      </c>
      <c r="AA121" s="8">
        <f t="shared" si="34"/>
        <v>0</v>
      </c>
      <c r="AB121" s="8">
        <f t="shared" si="34"/>
        <v>0</v>
      </c>
      <c r="AC121" s="8">
        <f t="shared" si="34"/>
        <v>0</v>
      </c>
      <c r="AD121" s="8">
        <f>AD122+AD123</f>
        <v>0</v>
      </c>
      <c r="AE121" s="8">
        <f>AE122+AE123</f>
        <v>0</v>
      </c>
      <c r="AF121" s="8">
        <f>AF122+AF123</f>
        <v>0</v>
      </c>
      <c r="AG121" s="8">
        <f>AG122+AG123</f>
        <v>0</v>
      </c>
      <c r="AH121" s="80">
        <f t="shared" si="26"/>
        <v>0</v>
      </c>
      <c r="AI121" s="36">
        <f t="shared" si="27"/>
        <v>0</v>
      </c>
    </row>
    <row r="122" spans="1:35" s="29" customFormat="1" ht="37.5" hidden="1">
      <c r="A122" s="6" t="s">
        <v>495</v>
      </c>
      <c r="B122" s="16" t="s">
        <v>507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136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0">
        <f t="shared" si="26"/>
        <v>0</v>
      </c>
      <c r="AI122" s="36">
        <f t="shared" si="27"/>
        <v>0</v>
      </c>
    </row>
    <row r="123" spans="1:35" s="29" customFormat="1" ht="18.75" hidden="1">
      <c r="A123" s="6" t="s">
        <v>495</v>
      </c>
      <c r="B123" s="16" t="s">
        <v>508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136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0">
        <f t="shared" si="26"/>
        <v>0</v>
      </c>
      <c r="AI123" s="36">
        <f t="shared" si="27"/>
        <v>0</v>
      </c>
    </row>
    <row r="124" spans="1:35" s="29" customFormat="1" ht="93.75" hidden="1">
      <c r="A124" s="6" t="s">
        <v>495</v>
      </c>
      <c r="B124" s="15" t="s">
        <v>509</v>
      </c>
      <c r="C124" s="8">
        <f>+C125</f>
        <v>0</v>
      </c>
      <c r="D124" s="8">
        <f>+D125</f>
        <v>0</v>
      </c>
      <c r="E124" s="8">
        <f aca="true" t="shared" si="35" ref="E124:N124">+E125</f>
        <v>0</v>
      </c>
      <c r="F124" s="8">
        <f t="shared" si="35"/>
        <v>0</v>
      </c>
      <c r="G124" s="8">
        <f t="shared" si="35"/>
        <v>0</v>
      </c>
      <c r="H124" s="8">
        <f t="shared" si="35"/>
        <v>0</v>
      </c>
      <c r="I124" s="8">
        <f t="shared" si="35"/>
        <v>0</v>
      </c>
      <c r="J124" s="8">
        <f t="shared" si="35"/>
        <v>0</v>
      </c>
      <c r="K124" s="8">
        <f t="shared" si="35"/>
        <v>0</v>
      </c>
      <c r="L124" s="8">
        <f t="shared" si="35"/>
        <v>0</v>
      </c>
      <c r="M124" s="8">
        <f t="shared" si="35"/>
        <v>0</v>
      </c>
      <c r="N124" s="8">
        <f t="shared" si="35"/>
        <v>0</v>
      </c>
      <c r="O124" s="8">
        <f>+O125</f>
        <v>0</v>
      </c>
      <c r="P124" s="136">
        <f aca="true" t="shared" si="36" ref="P124:AE124">+P125</f>
        <v>0</v>
      </c>
      <c r="Q124" s="8">
        <f t="shared" si="36"/>
        <v>0</v>
      </c>
      <c r="R124" s="8">
        <f t="shared" si="36"/>
        <v>0</v>
      </c>
      <c r="S124" s="8">
        <f t="shared" si="36"/>
        <v>0</v>
      </c>
      <c r="T124" s="8">
        <f t="shared" si="36"/>
        <v>0</v>
      </c>
      <c r="U124" s="8">
        <f t="shared" si="36"/>
        <v>0</v>
      </c>
      <c r="V124" s="8">
        <f t="shared" si="36"/>
        <v>0</v>
      </c>
      <c r="W124" s="8">
        <f t="shared" si="36"/>
        <v>0</v>
      </c>
      <c r="X124" s="8">
        <f t="shared" si="36"/>
        <v>0</v>
      </c>
      <c r="Y124" s="8">
        <f t="shared" si="36"/>
        <v>0</v>
      </c>
      <c r="Z124" s="8">
        <f t="shared" si="36"/>
        <v>0</v>
      </c>
      <c r="AA124" s="8">
        <f t="shared" si="36"/>
        <v>0</v>
      </c>
      <c r="AB124" s="8">
        <f t="shared" si="36"/>
        <v>0</v>
      </c>
      <c r="AC124" s="8">
        <f t="shared" si="36"/>
        <v>0</v>
      </c>
      <c r="AD124" s="8">
        <f t="shared" si="36"/>
        <v>0</v>
      </c>
      <c r="AE124" s="8">
        <f t="shared" si="36"/>
        <v>0</v>
      </c>
      <c r="AF124" s="8">
        <f>+AF125</f>
        <v>0</v>
      </c>
      <c r="AG124" s="8">
        <f>+AG125</f>
        <v>0</v>
      </c>
      <c r="AH124" s="80">
        <f t="shared" si="26"/>
        <v>0</v>
      </c>
      <c r="AI124" s="36">
        <f t="shared" si="27"/>
        <v>0</v>
      </c>
    </row>
    <row r="125" spans="1:35" s="29" customFormat="1" ht="18.75" hidden="1">
      <c r="A125" s="6" t="s">
        <v>495</v>
      </c>
      <c r="B125" s="16" t="s">
        <v>508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136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0">
        <f t="shared" si="26"/>
        <v>0</v>
      </c>
      <c r="AI125" s="36">
        <f t="shared" si="27"/>
        <v>0</v>
      </c>
    </row>
    <row r="126" spans="1:35" s="29" customFormat="1" ht="93.75" hidden="1">
      <c r="A126" s="6" t="s">
        <v>495</v>
      </c>
      <c r="B126" s="17" t="s">
        <v>510</v>
      </c>
      <c r="C126" s="8">
        <f>C127</f>
        <v>0</v>
      </c>
      <c r="D126" s="8">
        <f>D127</f>
        <v>0</v>
      </c>
      <c r="E126" s="8">
        <f aca="true" t="shared" si="37" ref="E126:N126">E127</f>
        <v>0</v>
      </c>
      <c r="F126" s="8">
        <f t="shared" si="37"/>
        <v>0</v>
      </c>
      <c r="G126" s="8">
        <f t="shared" si="37"/>
        <v>0</v>
      </c>
      <c r="H126" s="8">
        <f t="shared" si="37"/>
        <v>0</v>
      </c>
      <c r="I126" s="8">
        <f t="shared" si="37"/>
        <v>0</v>
      </c>
      <c r="J126" s="8">
        <f t="shared" si="37"/>
        <v>0</v>
      </c>
      <c r="K126" s="8">
        <f t="shared" si="37"/>
        <v>0</v>
      </c>
      <c r="L126" s="8">
        <f t="shared" si="37"/>
        <v>0</v>
      </c>
      <c r="M126" s="8">
        <f t="shared" si="37"/>
        <v>0</v>
      </c>
      <c r="N126" s="8">
        <f t="shared" si="37"/>
        <v>0</v>
      </c>
      <c r="O126" s="8">
        <f>O127</f>
        <v>0</v>
      </c>
      <c r="P126" s="136">
        <f aca="true" t="shared" si="38" ref="P126:AE126">P127</f>
        <v>0</v>
      </c>
      <c r="Q126" s="8">
        <f t="shared" si="38"/>
        <v>0</v>
      </c>
      <c r="R126" s="8">
        <f t="shared" si="38"/>
        <v>0</v>
      </c>
      <c r="S126" s="8">
        <f t="shared" si="38"/>
        <v>0</v>
      </c>
      <c r="T126" s="8">
        <f t="shared" si="38"/>
        <v>0</v>
      </c>
      <c r="U126" s="8">
        <f t="shared" si="38"/>
        <v>0</v>
      </c>
      <c r="V126" s="8">
        <f t="shared" si="38"/>
        <v>0</v>
      </c>
      <c r="W126" s="8">
        <f t="shared" si="38"/>
        <v>0</v>
      </c>
      <c r="X126" s="8">
        <f t="shared" si="38"/>
        <v>0</v>
      </c>
      <c r="Y126" s="8">
        <f t="shared" si="38"/>
        <v>0</v>
      </c>
      <c r="Z126" s="8">
        <f t="shared" si="38"/>
        <v>0</v>
      </c>
      <c r="AA126" s="8">
        <f t="shared" si="38"/>
        <v>0</v>
      </c>
      <c r="AB126" s="8">
        <f t="shared" si="38"/>
        <v>0</v>
      </c>
      <c r="AC126" s="8">
        <f t="shared" si="38"/>
        <v>0</v>
      </c>
      <c r="AD126" s="8">
        <f t="shared" si="38"/>
        <v>0</v>
      </c>
      <c r="AE126" s="8">
        <f t="shared" si="38"/>
        <v>0</v>
      </c>
      <c r="AF126" s="8">
        <f>AF127</f>
        <v>0</v>
      </c>
      <c r="AG126" s="8">
        <f>AG127</f>
        <v>0</v>
      </c>
      <c r="AH126" s="80">
        <f t="shared" si="26"/>
        <v>0</v>
      </c>
      <c r="AI126" s="36">
        <f t="shared" si="27"/>
        <v>0</v>
      </c>
    </row>
    <row r="127" spans="1:35" s="29" customFormat="1" ht="18.75" hidden="1">
      <c r="A127" s="6" t="s">
        <v>495</v>
      </c>
      <c r="B127" s="16" t="s">
        <v>508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136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0">
        <f t="shared" si="26"/>
        <v>0</v>
      </c>
      <c r="AI127" s="36">
        <f t="shared" si="27"/>
        <v>0</v>
      </c>
    </row>
    <row r="128" spans="1:35" s="29" customFormat="1" ht="56.25" hidden="1">
      <c r="A128" s="6" t="s">
        <v>495</v>
      </c>
      <c r="B128" s="15" t="s">
        <v>511</v>
      </c>
      <c r="C128" s="8">
        <f>C129</f>
        <v>0</v>
      </c>
      <c r="D128" s="8">
        <f>D129</f>
        <v>0</v>
      </c>
      <c r="E128" s="8">
        <f aca="true" t="shared" si="39" ref="E128:N128">E129</f>
        <v>0</v>
      </c>
      <c r="F128" s="8">
        <f t="shared" si="39"/>
        <v>0</v>
      </c>
      <c r="G128" s="8">
        <f t="shared" si="39"/>
        <v>0</v>
      </c>
      <c r="H128" s="8">
        <f t="shared" si="39"/>
        <v>0</v>
      </c>
      <c r="I128" s="8">
        <f t="shared" si="39"/>
        <v>0</v>
      </c>
      <c r="J128" s="8">
        <f t="shared" si="39"/>
        <v>0</v>
      </c>
      <c r="K128" s="8">
        <f t="shared" si="39"/>
        <v>0</v>
      </c>
      <c r="L128" s="8">
        <f t="shared" si="39"/>
        <v>0</v>
      </c>
      <c r="M128" s="8">
        <f t="shared" si="39"/>
        <v>0</v>
      </c>
      <c r="N128" s="8">
        <f t="shared" si="39"/>
        <v>0</v>
      </c>
      <c r="O128" s="8">
        <f>O129</f>
        <v>0</v>
      </c>
      <c r="P128" s="136">
        <f aca="true" t="shared" si="40" ref="P128:AE128">P129</f>
        <v>0</v>
      </c>
      <c r="Q128" s="8">
        <f t="shared" si="40"/>
        <v>0</v>
      </c>
      <c r="R128" s="8">
        <f t="shared" si="40"/>
        <v>0</v>
      </c>
      <c r="S128" s="8">
        <f t="shared" si="40"/>
        <v>0</v>
      </c>
      <c r="T128" s="8">
        <f t="shared" si="40"/>
        <v>0</v>
      </c>
      <c r="U128" s="8">
        <f t="shared" si="40"/>
        <v>0</v>
      </c>
      <c r="V128" s="8">
        <f t="shared" si="40"/>
        <v>0</v>
      </c>
      <c r="W128" s="8">
        <f t="shared" si="40"/>
        <v>0</v>
      </c>
      <c r="X128" s="8">
        <f t="shared" si="40"/>
        <v>0</v>
      </c>
      <c r="Y128" s="8">
        <f t="shared" si="40"/>
        <v>0</v>
      </c>
      <c r="Z128" s="8">
        <f t="shared" si="40"/>
        <v>0</v>
      </c>
      <c r="AA128" s="8">
        <f t="shared" si="40"/>
        <v>0</v>
      </c>
      <c r="AB128" s="8">
        <f t="shared" si="40"/>
        <v>0</v>
      </c>
      <c r="AC128" s="8">
        <f t="shared" si="40"/>
        <v>0</v>
      </c>
      <c r="AD128" s="8">
        <f t="shared" si="40"/>
        <v>0</v>
      </c>
      <c r="AE128" s="8">
        <f t="shared" si="40"/>
        <v>0</v>
      </c>
      <c r="AF128" s="8">
        <f>AF129</f>
        <v>0</v>
      </c>
      <c r="AG128" s="8">
        <f>AG129</f>
        <v>0</v>
      </c>
      <c r="AH128" s="80">
        <f t="shared" si="26"/>
        <v>0</v>
      </c>
      <c r="AI128" s="36">
        <f t="shared" si="27"/>
        <v>0</v>
      </c>
    </row>
    <row r="129" spans="1:35" s="29" customFormat="1" ht="18.75" hidden="1">
      <c r="A129" s="6" t="s">
        <v>495</v>
      </c>
      <c r="B129" s="16" t="s">
        <v>508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136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0">
        <f t="shared" si="26"/>
        <v>0</v>
      </c>
      <c r="AI129" s="36">
        <f t="shared" si="27"/>
        <v>0</v>
      </c>
    </row>
    <row r="130" spans="1:35" s="29" customFormat="1" ht="56.25" hidden="1">
      <c r="A130" s="6" t="s">
        <v>495</v>
      </c>
      <c r="B130" s="15" t="s">
        <v>512</v>
      </c>
      <c r="C130" s="8">
        <f>C131</f>
        <v>0</v>
      </c>
      <c r="D130" s="8">
        <f>D131</f>
        <v>0</v>
      </c>
      <c r="E130" s="8">
        <f aca="true" t="shared" si="41" ref="E130:N130">E131</f>
        <v>0</v>
      </c>
      <c r="F130" s="8">
        <f t="shared" si="41"/>
        <v>0</v>
      </c>
      <c r="G130" s="8">
        <f t="shared" si="41"/>
        <v>0</v>
      </c>
      <c r="H130" s="8">
        <f t="shared" si="41"/>
        <v>0</v>
      </c>
      <c r="I130" s="8">
        <f t="shared" si="41"/>
        <v>0</v>
      </c>
      <c r="J130" s="8">
        <f t="shared" si="41"/>
        <v>0</v>
      </c>
      <c r="K130" s="8">
        <f t="shared" si="41"/>
        <v>0</v>
      </c>
      <c r="L130" s="8">
        <f t="shared" si="41"/>
        <v>0</v>
      </c>
      <c r="M130" s="8">
        <f t="shared" si="41"/>
        <v>0</v>
      </c>
      <c r="N130" s="8">
        <f t="shared" si="41"/>
        <v>0</v>
      </c>
      <c r="O130" s="8">
        <f>O131</f>
        <v>0</v>
      </c>
      <c r="P130" s="136">
        <f aca="true" t="shared" si="42" ref="P130:AE130">P131</f>
        <v>0</v>
      </c>
      <c r="Q130" s="8">
        <f t="shared" si="42"/>
        <v>0</v>
      </c>
      <c r="R130" s="8">
        <f t="shared" si="42"/>
        <v>0</v>
      </c>
      <c r="S130" s="8">
        <f t="shared" si="42"/>
        <v>0</v>
      </c>
      <c r="T130" s="8">
        <f t="shared" si="42"/>
        <v>0</v>
      </c>
      <c r="U130" s="8">
        <f t="shared" si="42"/>
        <v>0</v>
      </c>
      <c r="V130" s="8">
        <f t="shared" si="42"/>
        <v>0</v>
      </c>
      <c r="W130" s="8">
        <f t="shared" si="42"/>
        <v>0</v>
      </c>
      <c r="X130" s="8">
        <f t="shared" si="42"/>
        <v>0</v>
      </c>
      <c r="Y130" s="8">
        <f t="shared" si="42"/>
        <v>0</v>
      </c>
      <c r="Z130" s="8">
        <f t="shared" si="42"/>
        <v>0</v>
      </c>
      <c r="AA130" s="8">
        <f t="shared" si="42"/>
        <v>0</v>
      </c>
      <c r="AB130" s="8">
        <f t="shared" si="42"/>
        <v>0</v>
      </c>
      <c r="AC130" s="8">
        <f t="shared" si="42"/>
        <v>0</v>
      </c>
      <c r="AD130" s="8">
        <f t="shared" si="42"/>
        <v>0</v>
      </c>
      <c r="AE130" s="8">
        <f t="shared" si="42"/>
        <v>0</v>
      </c>
      <c r="AF130" s="8">
        <f>AF131</f>
        <v>0</v>
      </c>
      <c r="AG130" s="8">
        <f>AG131</f>
        <v>0</v>
      </c>
      <c r="AH130" s="80">
        <f t="shared" si="26"/>
        <v>0</v>
      </c>
      <c r="AI130" s="36">
        <f t="shared" si="27"/>
        <v>0</v>
      </c>
    </row>
    <row r="131" spans="1:35" s="29" customFormat="1" ht="18.75" hidden="1">
      <c r="A131" s="6" t="s">
        <v>495</v>
      </c>
      <c r="B131" s="16" t="s">
        <v>508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136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0">
        <f t="shared" si="26"/>
        <v>0</v>
      </c>
      <c r="AI131" s="36">
        <f t="shared" si="27"/>
        <v>0</v>
      </c>
    </row>
    <row r="132" spans="1:35" s="29" customFormat="1" ht="131.25" hidden="1">
      <c r="A132" s="6" t="s">
        <v>495</v>
      </c>
      <c r="B132" s="15" t="s">
        <v>513</v>
      </c>
      <c r="C132" s="8">
        <f>C133</f>
        <v>0</v>
      </c>
      <c r="D132" s="8">
        <f>D133</f>
        <v>0</v>
      </c>
      <c r="E132" s="8">
        <f aca="true" t="shared" si="43" ref="E132:N132">E133</f>
        <v>0</v>
      </c>
      <c r="F132" s="8">
        <f t="shared" si="43"/>
        <v>0</v>
      </c>
      <c r="G132" s="8">
        <f t="shared" si="43"/>
        <v>0</v>
      </c>
      <c r="H132" s="8">
        <f t="shared" si="43"/>
        <v>0</v>
      </c>
      <c r="I132" s="8">
        <f t="shared" si="43"/>
        <v>0</v>
      </c>
      <c r="J132" s="8">
        <f t="shared" si="43"/>
        <v>0</v>
      </c>
      <c r="K132" s="8">
        <f t="shared" si="43"/>
        <v>0</v>
      </c>
      <c r="L132" s="8">
        <f t="shared" si="43"/>
        <v>0</v>
      </c>
      <c r="M132" s="8">
        <f t="shared" si="43"/>
        <v>0</v>
      </c>
      <c r="N132" s="8">
        <f t="shared" si="43"/>
        <v>0</v>
      </c>
      <c r="O132" s="8">
        <f>O133</f>
        <v>0</v>
      </c>
      <c r="P132" s="136">
        <f aca="true" t="shared" si="44" ref="P132:AE132">P133</f>
        <v>0</v>
      </c>
      <c r="Q132" s="8">
        <f t="shared" si="44"/>
        <v>0</v>
      </c>
      <c r="R132" s="8">
        <f t="shared" si="44"/>
        <v>0</v>
      </c>
      <c r="S132" s="8">
        <f t="shared" si="44"/>
        <v>0</v>
      </c>
      <c r="T132" s="8">
        <f t="shared" si="44"/>
        <v>0</v>
      </c>
      <c r="U132" s="8">
        <f t="shared" si="44"/>
        <v>0</v>
      </c>
      <c r="V132" s="8">
        <f t="shared" si="44"/>
        <v>0</v>
      </c>
      <c r="W132" s="8">
        <f t="shared" si="44"/>
        <v>0</v>
      </c>
      <c r="X132" s="8">
        <f t="shared" si="44"/>
        <v>0</v>
      </c>
      <c r="Y132" s="8">
        <f t="shared" si="44"/>
        <v>0</v>
      </c>
      <c r="Z132" s="8">
        <f t="shared" si="44"/>
        <v>0</v>
      </c>
      <c r="AA132" s="8">
        <f t="shared" si="44"/>
        <v>0</v>
      </c>
      <c r="AB132" s="8">
        <f t="shared" si="44"/>
        <v>0</v>
      </c>
      <c r="AC132" s="8">
        <f t="shared" si="44"/>
        <v>0</v>
      </c>
      <c r="AD132" s="8">
        <f t="shared" si="44"/>
        <v>0</v>
      </c>
      <c r="AE132" s="8">
        <f t="shared" si="44"/>
        <v>0</v>
      </c>
      <c r="AF132" s="8">
        <f>AF133</f>
        <v>0</v>
      </c>
      <c r="AG132" s="8">
        <f>AG133</f>
        <v>0</v>
      </c>
      <c r="AH132" s="80">
        <f t="shared" si="26"/>
        <v>0</v>
      </c>
      <c r="AI132" s="36">
        <f t="shared" si="27"/>
        <v>0</v>
      </c>
    </row>
    <row r="133" spans="1:35" s="29" customFormat="1" ht="18.75" hidden="1">
      <c r="A133" s="6" t="s">
        <v>495</v>
      </c>
      <c r="B133" s="16" t="s">
        <v>508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136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0">
        <f t="shared" si="26"/>
        <v>0</v>
      </c>
      <c r="AI133" s="36">
        <f t="shared" si="27"/>
        <v>0</v>
      </c>
    </row>
    <row r="134" spans="1:35" s="29" customFormat="1" ht="93.75" hidden="1">
      <c r="A134" s="6" t="s">
        <v>495</v>
      </c>
      <c r="B134" s="17" t="s">
        <v>514</v>
      </c>
      <c r="C134" s="8">
        <f>C135+C136</f>
        <v>0</v>
      </c>
      <c r="D134" s="8">
        <f>D135+D136</f>
        <v>0</v>
      </c>
      <c r="E134" s="8">
        <f aca="true" t="shared" si="45" ref="E134:N134">E135+E136</f>
        <v>0</v>
      </c>
      <c r="F134" s="8">
        <f t="shared" si="45"/>
        <v>0</v>
      </c>
      <c r="G134" s="8">
        <f t="shared" si="45"/>
        <v>0</v>
      </c>
      <c r="H134" s="8">
        <f t="shared" si="45"/>
        <v>0</v>
      </c>
      <c r="I134" s="8">
        <f t="shared" si="45"/>
        <v>0</v>
      </c>
      <c r="J134" s="8">
        <f t="shared" si="45"/>
        <v>0</v>
      </c>
      <c r="K134" s="8">
        <f t="shared" si="45"/>
        <v>0</v>
      </c>
      <c r="L134" s="8">
        <f t="shared" si="45"/>
        <v>0</v>
      </c>
      <c r="M134" s="8">
        <f t="shared" si="45"/>
        <v>0</v>
      </c>
      <c r="N134" s="8">
        <f t="shared" si="45"/>
        <v>0</v>
      </c>
      <c r="O134" s="8">
        <f>O135+O136</f>
        <v>0</v>
      </c>
      <c r="P134" s="136">
        <f>P135+P136</f>
        <v>0</v>
      </c>
      <c r="Q134" s="8">
        <f aca="true" t="shared" si="46" ref="Q134:AC134">Q135+Q136</f>
        <v>0</v>
      </c>
      <c r="R134" s="8">
        <f t="shared" si="46"/>
        <v>0</v>
      </c>
      <c r="S134" s="8">
        <f t="shared" si="46"/>
        <v>0</v>
      </c>
      <c r="T134" s="8">
        <f>T135+T136</f>
        <v>0</v>
      </c>
      <c r="U134" s="8">
        <f>U135+U136</f>
        <v>0</v>
      </c>
      <c r="V134" s="8">
        <f t="shared" si="46"/>
        <v>0</v>
      </c>
      <c r="W134" s="8">
        <f t="shared" si="46"/>
        <v>0</v>
      </c>
      <c r="X134" s="8">
        <f t="shared" si="46"/>
        <v>0</v>
      </c>
      <c r="Y134" s="8">
        <f t="shared" si="46"/>
        <v>0</v>
      </c>
      <c r="Z134" s="8">
        <f t="shared" si="46"/>
        <v>0</v>
      </c>
      <c r="AA134" s="8">
        <f t="shared" si="46"/>
        <v>0</v>
      </c>
      <c r="AB134" s="8">
        <f t="shared" si="46"/>
        <v>0</v>
      </c>
      <c r="AC134" s="8">
        <f t="shared" si="46"/>
        <v>0</v>
      </c>
      <c r="AD134" s="8">
        <f>AD135+AD136</f>
        <v>0</v>
      </c>
      <c r="AE134" s="8">
        <f>AE135+AE136</f>
        <v>0</v>
      </c>
      <c r="AF134" s="8">
        <f>AF135+AF136</f>
        <v>0</v>
      </c>
      <c r="AG134" s="8">
        <f>AG135+AG136</f>
        <v>0</v>
      </c>
      <c r="AH134" s="80">
        <f t="shared" si="26"/>
        <v>0</v>
      </c>
      <c r="AI134" s="36">
        <f t="shared" si="27"/>
        <v>0</v>
      </c>
    </row>
    <row r="135" spans="1:35" s="29" customFormat="1" ht="37.5" hidden="1">
      <c r="A135" s="6" t="s">
        <v>495</v>
      </c>
      <c r="B135" s="16" t="s">
        <v>507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136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0">
        <f t="shared" si="26"/>
        <v>0</v>
      </c>
      <c r="AI135" s="36">
        <f t="shared" si="27"/>
        <v>0</v>
      </c>
    </row>
    <row r="136" spans="1:35" s="29" customFormat="1" ht="18.75" hidden="1">
      <c r="A136" s="6" t="s">
        <v>495</v>
      </c>
      <c r="B136" s="16" t="s">
        <v>508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136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0">
        <f t="shared" si="26"/>
        <v>0</v>
      </c>
      <c r="AI136" s="36">
        <f t="shared" si="27"/>
        <v>0</v>
      </c>
    </row>
    <row r="137" spans="1:35" s="29" customFormat="1" ht="37.5" hidden="1">
      <c r="A137" s="6" t="s">
        <v>495</v>
      </c>
      <c r="B137" s="17" t="s">
        <v>515</v>
      </c>
      <c r="C137" s="18">
        <f>C138+C139</f>
        <v>0</v>
      </c>
      <c r="D137" s="18">
        <f>D138+D139</f>
        <v>0</v>
      </c>
      <c r="E137" s="18">
        <f aca="true" t="shared" si="47" ref="E137:N137">E138+E139</f>
        <v>0</v>
      </c>
      <c r="F137" s="18">
        <f t="shared" si="47"/>
        <v>0</v>
      </c>
      <c r="G137" s="18">
        <f t="shared" si="47"/>
        <v>0</v>
      </c>
      <c r="H137" s="18">
        <f t="shared" si="47"/>
        <v>0</v>
      </c>
      <c r="I137" s="18">
        <f t="shared" si="47"/>
        <v>0</v>
      </c>
      <c r="J137" s="18">
        <f t="shared" si="47"/>
        <v>0</v>
      </c>
      <c r="K137" s="18">
        <f t="shared" si="47"/>
        <v>0</v>
      </c>
      <c r="L137" s="18">
        <f t="shared" si="47"/>
        <v>0</v>
      </c>
      <c r="M137" s="18">
        <f t="shared" si="47"/>
        <v>0</v>
      </c>
      <c r="N137" s="18">
        <f t="shared" si="47"/>
        <v>0</v>
      </c>
      <c r="O137" s="18">
        <f>O138+O139</f>
        <v>0</v>
      </c>
      <c r="P137" s="137">
        <f>P138+P139</f>
        <v>0</v>
      </c>
      <c r="Q137" s="18">
        <f aca="true" t="shared" si="48" ref="Q137:AC137">Q138+Q139</f>
        <v>0</v>
      </c>
      <c r="R137" s="18">
        <f t="shared" si="48"/>
        <v>0</v>
      </c>
      <c r="S137" s="18">
        <f t="shared" si="48"/>
        <v>0</v>
      </c>
      <c r="T137" s="18">
        <f>T138+T139</f>
        <v>0</v>
      </c>
      <c r="U137" s="18">
        <f>U138+U139</f>
        <v>0</v>
      </c>
      <c r="V137" s="18">
        <f t="shared" si="48"/>
        <v>0</v>
      </c>
      <c r="W137" s="18">
        <f t="shared" si="48"/>
        <v>0</v>
      </c>
      <c r="X137" s="18">
        <f t="shared" si="48"/>
        <v>0</v>
      </c>
      <c r="Y137" s="18">
        <f t="shared" si="48"/>
        <v>0</v>
      </c>
      <c r="Z137" s="18">
        <f t="shared" si="48"/>
        <v>0</v>
      </c>
      <c r="AA137" s="18">
        <f t="shared" si="48"/>
        <v>0</v>
      </c>
      <c r="AB137" s="18">
        <f t="shared" si="48"/>
        <v>0</v>
      </c>
      <c r="AC137" s="18">
        <f t="shared" si="48"/>
        <v>0</v>
      </c>
      <c r="AD137" s="18">
        <f>AD138+AD139</f>
        <v>0</v>
      </c>
      <c r="AE137" s="18">
        <f>AE138+AE139</f>
        <v>0</v>
      </c>
      <c r="AF137" s="18">
        <f>AF138+AF139</f>
        <v>0</v>
      </c>
      <c r="AG137" s="18">
        <f>AG138+AG139</f>
        <v>0</v>
      </c>
      <c r="AH137" s="80">
        <f t="shared" si="26"/>
        <v>0</v>
      </c>
      <c r="AI137" s="36">
        <f t="shared" si="27"/>
        <v>0</v>
      </c>
    </row>
    <row r="138" spans="1:35" s="29" customFormat="1" ht="37.5" hidden="1">
      <c r="A138" s="6" t="s">
        <v>495</v>
      </c>
      <c r="B138" s="16" t="s">
        <v>507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136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0">
        <f t="shared" si="26"/>
        <v>0</v>
      </c>
      <c r="AI138" s="36">
        <f t="shared" si="27"/>
        <v>0</v>
      </c>
    </row>
    <row r="139" spans="1:35" s="29" customFormat="1" ht="18.75" hidden="1">
      <c r="A139" s="6" t="s">
        <v>495</v>
      </c>
      <c r="B139" s="16" t="s">
        <v>508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136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0">
        <f t="shared" si="26"/>
        <v>0</v>
      </c>
      <c r="AI139" s="36">
        <f t="shared" si="27"/>
        <v>0</v>
      </c>
    </row>
    <row r="140" spans="1:35" s="29" customFormat="1" ht="93.75" hidden="1">
      <c r="A140" s="6" t="s">
        <v>495</v>
      </c>
      <c r="B140" s="13" t="s">
        <v>516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136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0">
        <f t="shared" si="26"/>
        <v>0</v>
      </c>
      <c r="AI140" s="36">
        <f t="shared" si="27"/>
        <v>0</v>
      </c>
    </row>
    <row r="141" spans="1:35" s="29" customFormat="1" ht="56.25" hidden="1">
      <c r="A141" s="6" t="s">
        <v>495</v>
      </c>
      <c r="B141" s="13" t="s">
        <v>517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136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0">
        <f t="shared" si="26"/>
        <v>0</v>
      </c>
      <c r="AI141" s="36">
        <f t="shared" si="27"/>
        <v>0</v>
      </c>
    </row>
    <row r="142" spans="1:35" s="29" customFormat="1" ht="112.5" hidden="1">
      <c r="A142" s="6" t="s">
        <v>495</v>
      </c>
      <c r="B142" s="13" t="s">
        <v>518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136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0">
        <f t="shared" si="26"/>
        <v>0</v>
      </c>
      <c r="AI142" s="36">
        <f t="shared" si="27"/>
        <v>0</v>
      </c>
    </row>
    <row r="143" spans="1:35" s="29" customFormat="1" ht="75" hidden="1">
      <c r="A143" s="6" t="s">
        <v>495</v>
      </c>
      <c r="B143" s="13" t="s">
        <v>519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136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0">
        <f aca="true" t="shared" si="49" ref="AH143:AH206">SUM(D143:AF143)</f>
        <v>0</v>
      </c>
      <c r="AI143" s="36">
        <f aca="true" t="shared" si="50" ref="AI143:AI206">AH143+C143</f>
        <v>0</v>
      </c>
    </row>
    <row r="144" spans="1:35" s="29" customFormat="1" ht="37.5" hidden="1">
      <c r="A144" s="6" t="s">
        <v>495</v>
      </c>
      <c r="B144" s="13" t="s">
        <v>520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136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0">
        <f t="shared" si="49"/>
        <v>0</v>
      </c>
      <c r="AI144" s="36">
        <f t="shared" si="50"/>
        <v>0</v>
      </c>
    </row>
    <row r="145" spans="1:35" s="29" customFormat="1" ht="112.5" hidden="1">
      <c r="A145" s="6" t="s">
        <v>495</v>
      </c>
      <c r="B145" s="13" t="s">
        <v>521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136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0">
        <f t="shared" si="49"/>
        <v>0</v>
      </c>
      <c r="AI145" s="36">
        <f t="shared" si="50"/>
        <v>0</v>
      </c>
    </row>
    <row r="146" spans="1:35" s="29" customFormat="1" ht="56.25" hidden="1">
      <c r="A146" s="6" t="s">
        <v>495</v>
      </c>
      <c r="B146" s="13" t="s">
        <v>522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136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0">
        <f t="shared" si="49"/>
        <v>0</v>
      </c>
      <c r="AI146" s="36">
        <f t="shared" si="50"/>
        <v>0</v>
      </c>
    </row>
    <row r="147" spans="1:35" s="29" customFormat="1" ht="75" hidden="1">
      <c r="A147" s="6" t="s">
        <v>495</v>
      </c>
      <c r="B147" s="13" t="s">
        <v>523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136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0">
        <f t="shared" si="49"/>
        <v>0</v>
      </c>
      <c r="AI147" s="36">
        <f t="shared" si="50"/>
        <v>0</v>
      </c>
    </row>
    <row r="148" spans="1:35" s="29" customFormat="1" ht="56.25" hidden="1">
      <c r="A148" s="6" t="s">
        <v>495</v>
      </c>
      <c r="B148" s="13" t="s">
        <v>524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136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0">
        <f t="shared" si="49"/>
        <v>0</v>
      </c>
      <c r="AI148" s="36">
        <f t="shared" si="50"/>
        <v>0</v>
      </c>
    </row>
    <row r="149" spans="1:35" s="29" customFormat="1" ht="56.25" hidden="1">
      <c r="A149" s="6" t="s">
        <v>495</v>
      </c>
      <c r="B149" s="13" t="s">
        <v>525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136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0">
        <f t="shared" si="49"/>
        <v>0</v>
      </c>
      <c r="AI149" s="36">
        <f t="shared" si="50"/>
        <v>0</v>
      </c>
    </row>
    <row r="150" spans="1:35" s="29" customFormat="1" ht="18.75">
      <c r="A150" s="10" t="s">
        <v>526</v>
      </c>
      <c r="B150" s="19" t="s">
        <v>527</v>
      </c>
      <c r="C150" s="53">
        <f>SUM(C151+C156)</f>
        <v>1675</v>
      </c>
      <c r="D150" s="53">
        <f aca="true" t="shared" si="51" ref="D150:AF150">SUM(D151+D156)</f>
        <v>0</v>
      </c>
      <c r="E150" s="53">
        <f aca="true" t="shared" si="52" ref="E150:N150">SUM(E151+E156)</f>
        <v>0</v>
      </c>
      <c r="F150" s="53">
        <f t="shared" si="52"/>
        <v>0</v>
      </c>
      <c r="G150" s="53">
        <f t="shared" si="52"/>
        <v>0</v>
      </c>
      <c r="H150" s="53">
        <f t="shared" si="52"/>
        <v>0</v>
      </c>
      <c r="I150" s="53">
        <f t="shared" si="52"/>
        <v>0</v>
      </c>
      <c r="J150" s="53">
        <f t="shared" si="52"/>
        <v>0</v>
      </c>
      <c r="K150" s="53">
        <f t="shared" si="52"/>
        <v>0</v>
      </c>
      <c r="L150" s="53">
        <f t="shared" si="52"/>
        <v>0</v>
      </c>
      <c r="M150" s="53">
        <f t="shared" si="52"/>
        <v>0</v>
      </c>
      <c r="N150" s="53">
        <f t="shared" si="52"/>
        <v>0</v>
      </c>
      <c r="O150" s="53">
        <f t="shared" si="51"/>
        <v>0</v>
      </c>
      <c r="P150" s="134">
        <f t="shared" si="51"/>
        <v>0</v>
      </c>
      <c r="Q150" s="53">
        <f t="shared" si="51"/>
        <v>0</v>
      </c>
      <c r="R150" s="53">
        <f t="shared" si="51"/>
        <v>0</v>
      </c>
      <c r="S150" s="53">
        <f t="shared" si="51"/>
        <v>0</v>
      </c>
      <c r="T150" s="53">
        <f>SUM(T151+T156)</f>
        <v>0</v>
      </c>
      <c r="U150" s="53">
        <f>SUM(U151+U156)</f>
        <v>0</v>
      </c>
      <c r="V150" s="53">
        <f t="shared" si="51"/>
        <v>0</v>
      </c>
      <c r="W150" s="53">
        <f t="shared" si="51"/>
        <v>0</v>
      </c>
      <c r="X150" s="53">
        <f t="shared" si="51"/>
        <v>0</v>
      </c>
      <c r="Y150" s="53">
        <f t="shared" si="51"/>
        <v>0</v>
      </c>
      <c r="Z150" s="53">
        <f t="shared" si="51"/>
        <v>0</v>
      </c>
      <c r="AA150" s="53">
        <f t="shared" si="51"/>
        <v>0</v>
      </c>
      <c r="AB150" s="53">
        <f t="shared" si="51"/>
        <v>0</v>
      </c>
      <c r="AC150" s="53">
        <f t="shared" si="51"/>
        <v>0</v>
      </c>
      <c r="AD150" s="53">
        <f t="shared" si="51"/>
        <v>0</v>
      </c>
      <c r="AE150" s="53">
        <f t="shared" si="51"/>
        <v>0</v>
      </c>
      <c r="AF150" s="53">
        <f t="shared" si="51"/>
        <v>0</v>
      </c>
      <c r="AG150" s="53">
        <f>SUM(AG151+AG156)</f>
        <v>1675</v>
      </c>
      <c r="AH150" s="80">
        <f t="shared" si="49"/>
        <v>0</v>
      </c>
      <c r="AI150" s="36">
        <f t="shared" si="50"/>
        <v>1675</v>
      </c>
    </row>
    <row r="151" spans="1:35" s="29" customFormat="1" ht="37.5">
      <c r="A151" s="6" t="s">
        <v>528</v>
      </c>
      <c r="B151" s="5" t="s">
        <v>529</v>
      </c>
      <c r="C151" s="54">
        <v>1675</v>
      </c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135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40">
        <f aca="true" t="shared" si="53" ref="AG151:AG156">SUM(C151,D151:AF151)</f>
        <v>1675</v>
      </c>
      <c r="AH151" s="80">
        <f t="shared" si="49"/>
        <v>0</v>
      </c>
      <c r="AI151" s="68">
        <f t="shared" si="50"/>
        <v>1675</v>
      </c>
    </row>
    <row r="152" spans="1:35" s="29" customFormat="1" ht="37.5" hidden="1">
      <c r="A152" s="6" t="s">
        <v>528</v>
      </c>
      <c r="B152" s="13" t="s">
        <v>530</v>
      </c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138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40">
        <f t="shared" si="53"/>
        <v>0</v>
      </c>
      <c r="AH152" s="80">
        <f t="shared" si="49"/>
        <v>0</v>
      </c>
      <c r="AI152" s="68">
        <f t="shared" si="50"/>
        <v>0</v>
      </c>
    </row>
    <row r="153" spans="1:35" s="29" customFormat="1" ht="37.5" hidden="1">
      <c r="A153" s="6" t="s">
        <v>528</v>
      </c>
      <c r="B153" s="13" t="s">
        <v>531</v>
      </c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138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40">
        <f t="shared" si="53"/>
        <v>0</v>
      </c>
      <c r="AH153" s="80">
        <f t="shared" si="49"/>
        <v>0</v>
      </c>
      <c r="AI153" s="68">
        <f t="shared" si="50"/>
        <v>0</v>
      </c>
    </row>
    <row r="154" spans="1:35" s="29" customFormat="1" ht="37.5" hidden="1">
      <c r="A154" s="6" t="s">
        <v>528</v>
      </c>
      <c r="B154" s="13" t="s">
        <v>532</v>
      </c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138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40">
        <f t="shared" si="53"/>
        <v>0</v>
      </c>
      <c r="AH154" s="80">
        <f t="shared" si="49"/>
        <v>0</v>
      </c>
      <c r="AI154" s="68">
        <f t="shared" si="50"/>
        <v>0</v>
      </c>
    </row>
    <row r="155" spans="1:35" s="29" customFormat="1" ht="37.5" hidden="1">
      <c r="A155" s="6" t="s">
        <v>533</v>
      </c>
      <c r="B155" s="5" t="s">
        <v>534</v>
      </c>
      <c r="C155" s="54">
        <f>SUM(C156:C158)</f>
        <v>0</v>
      </c>
      <c r="D155" s="54">
        <f>SUM(D156:D158)</f>
        <v>0</v>
      </c>
      <c r="E155" s="54">
        <f aca="true" t="shared" si="54" ref="E155:N155">SUM(E156:E158)</f>
        <v>0</v>
      </c>
      <c r="F155" s="54">
        <f t="shared" si="54"/>
        <v>0</v>
      </c>
      <c r="G155" s="54">
        <f t="shared" si="54"/>
        <v>0</v>
      </c>
      <c r="H155" s="54">
        <f t="shared" si="54"/>
        <v>0</v>
      </c>
      <c r="I155" s="54">
        <f t="shared" si="54"/>
        <v>0</v>
      </c>
      <c r="J155" s="54">
        <f t="shared" si="54"/>
        <v>0</v>
      </c>
      <c r="K155" s="54">
        <f t="shared" si="54"/>
        <v>0</v>
      </c>
      <c r="L155" s="54">
        <f t="shared" si="54"/>
        <v>0</v>
      </c>
      <c r="M155" s="54">
        <f t="shared" si="54"/>
        <v>0</v>
      </c>
      <c r="N155" s="54">
        <f t="shared" si="54"/>
        <v>0</v>
      </c>
      <c r="O155" s="54">
        <f>SUM(O156:O158)</f>
        <v>0</v>
      </c>
      <c r="P155" s="135">
        <f>SUM(P156:P158)</f>
        <v>0</v>
      </c>
      <c r="Q155" s="54"/>
      <c r="R155" s="54">
        <f aca="true" t="shared" si="55" ref="R155:AC155">SUM(R156:R158)</f>
        <v>0</v>
      </c>
      <c r="S155" s="54">
        <f t="shared" si="55"/>
        <v>0</v>
      </c>
      <c r="T155" s="54">
        <f>SUM(T156:T158)</f>
        <v>0</v>
      </c>
      <c r="U155" s="54">
        <f>SUM(U156:U158)</f>
        <v>0</v>
      </c>
      <c r="V155" s="54">
        <f t="shared" si="55"/>
        <v>0</v>
      </c>
      <c r="W155" s="54">
        <f t="shared" si="55"/>
        <v>0</v>
      </c>
      <c r="X155" s="54">
        <f t="shared" si="55"/>
        <v>0</v>
      </c>
      <c r="Y155" s="54">
        <f t="shared" si="55"/>
        <v>0</v>
      </c>
      <c r="Z155" s="54"/>
      <c r="AA155" s="54">
        <f t="shared" si="55"/>
        <v>0</v>
      </c>
      <c r="AB155" s="54">
        <f t="shared" si="55"/>
        <v>0</v>
      </c>
      <c r="AC155" s="54">
        <f t="shared" si="55"/>
        <v>0</v>
      </c>
      <c r="AD155" s="54">
        <f>SUM(AD156:AD158)</f>
        <v>0</v>
      </c>
      <c r="AE155" s="54">
        <f>SUM(AE156:AE158)</f>
        <v>0</v>
      </c>
      <c r="AF155" s="54">
        <f>SUM(AF156:AF158)</f>
        <v>0</v>
      </c>
      <c r="AG155" s="40">
        <f t="shared" si="53"/>
        <v>0</v>
      </c>
      <c r="AH155" s="80">
        <f t="shared" si="49"/>
        <v>0</v>
      </c>
      <c r="AI155" s="68">
        <f t="shared" si="50"/>
        <v>0</v>
      </c>
    </row>
    <row r="156" spans="1:35" s="29" customFormat="1" ht="37.5">
      <c r="A156" s="6" t="s">
        <v>533</v>
      </c>
      <c r="B156" s="24" t="s">
        <v>534</v>
      </c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135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40">
        <f t="shared" si="53"/>
        <v>0</v>
      </c>
      <c r="AH156" s="80">
        <f t="shared" si="49"/>
        <v>0</v>
      </c>
      <c r="AI156" s="68">
        <f t="shared" si="50"/>
        <v>0</v>
      </c>
    </row>
    <row r="157" spans="1:35" s="29" customFormat="1" ht="37.5" hidden="1">
      <c r="A157" s="6" t="s">
        <v>533</v>
      </c>
      <c r="B157" s="13" t="s">
        <v>535</v>
      </c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135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80">
        <f t="shared" si="49"/>
        <v>0</v>
      </c>
      <c r="AI157" s="36">
        <f t="shared" si="50"/>
        <v>0</v>
      </c>
    </row>
    <row r="158" spans="1:35" s="29" customFormat="1" ht="37.5" hidden="1">
      <c r="A158" s="6" t="s">
        <v>533</v>
      </c>
      <c r="B158" s="13" t="s">
        <v>534</v>
      </c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138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80">
        <f t="shared" si="49"/>
        <v>0</v>
      </c>
      <c r="AI158" s="36">
        <f t="shared" si="50"/>
        <v>0</v>
      </c>
    </row>
    <row r="159" spans="1:35" s="29" customFormat="1" ht="37.5">
      <c r="A159" s="10" t="s">
        <v>536</v>
      </c>
      <c r="B159" s="19" t="s">
        <v>537</v>
      </c>
      <c r="C159" s="53">
        <f>SUM(C160:C163)</f>
        <v>119467</v>
      </c>
      <c r="D159" s="53">
        <f>SUM(D160:D163)</f>
        <v>0</v>
      </c>
      <c r="E159" s="53">
        <f aca="true" t="shared" si="56" ref="E159:N159">SUM(E160:E163)</f>
        <v>0</v>
      </c>
      <c r="F159" s="53">
        <f t="shared" si="56"/>
        <v>0</v>
      </c>
      <c r="G159" s="53">
        <f t="shared" si="56"/>
        <v>0</v>
      </c>
      <c r="H159" s="53">
        <f t="shared" si="56"/>
        <v>0</v>
      </c>
      <c r="I159" s="53">
        <f t="shared" si="56"/>
        <v>0</v>
      </c>
      <c r="J159" s="53">
        <f t="shared" si="56"/>
        <v>0</v>
      </c>
      <c r="K159" s="53">
        <f t="shared" si="56"/>
        <v>0</v>
      </c>
      <c r="L159" s="53">
        <f t="shared" si="56"/>
        <v>0</v>
      </c>
      <c r="M159" s="53">
        <f t="shared" si="56"/>
        <v>0</v>
      </c>
      <c r="N159" s="53">
        <f t="shared" si="56"/>
        <v>0</v>
      </c>
      <c r="O159" s="53">
        <f>SUM(O160:O163)</f>
        <v>49</v>
      </c>
      <c r="P159" s="134">
        <f>SUM(P160:P163)</f>
        <v>0</v>
      </c>
      <c r="Q159" s="53">
        <f aca="true" t="shared" si="57" ref="Q159:AC159">SUM(Q160:Q163)</f>
        <v>0</v>
      </c>
      <c r="R159" s="53">
        <f t="shared" si="57"/>
        <v>0</v>
      </c>
      <c r="S159" s="53">
        <f t="shared" si="57"/>
        <v>0</v>
      </c>
      <c r="T159" s="53">
        <f>SUM(T160:T163)</f>
        <v>0</v>
      </c>
      <c r="U159" s="53">
        <f>SUM(U160:U163)</f>
        <v>0</v>
      </c>
      <c r="V159" s="53">
        <f t="shared" si="57"/>
        <v>0</v>
      </c>
      <c r="W159" s="53">
        <f t="shared" si="57"/>
        <v>0</v>
      </c>
      <c r="X159" s="53">
        <f t="shared" si="57"/>
        <v>0</v>
      </c>
      <c r="Y159" s="53">
        <f t="shared" si="57"/>
        <v>-122</v>
      </c>
      <c r="Z159" s="53">
        <f t="shared" si="57"/>
        <v>0</v>
      </c>
      <c r="AA159" s="53">
        <f t="shared" si="57"/>
        <v>0</v>
      </c>
      <c r="AB159" s="53">
        <f t="shared" si="57"/>
        <v>0</v>
      </c>
      <c r="AC159" s="53">
        <f t="shared" si="57"/>
        <v>0</v>
      </c>
      <c r="AD159" s="53">
        <f>SUM(AD160:AD163)</f>
        <v>0</v>
      </c>
      <c r="AE159" s="53">
        <f>SUM(AE160:AE163)</f>
        <v>0</v>
      </c>
      <c r="AF159" s="53">
        <f>SUM(AF160:AF163)</f>
        <v>0</v>
      </c>
      <c r="AG159" s="53">
        <f>SUM(AG160:AG163)</f>
        <v>119394</v>
      </c>
      <c r="AH159" s="81">
        <f t="shared" si="49"/>
        <v>-73</v>
      </c>
      <c r="AI159" s="36">
        <f t="shared" si="50"/>
        <v>119394</v>
      </c>
    </row>
    <row r="160" spans="1:35" s="29" customFormat="1" ht="18.75">
      <c r="A160" s="6" t="s">
        <v>538</v>
      </c>
      <c r="B160" s="5" t="s">
        <v>539</v>
      </c>
      <c r="C160" s="54">
        <v>55317</v>
      </c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>
        <v>49</v>
      </c>
      <c r="P160" s="135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40">
        <f>SUM(C160,D160:AF160)</f>
        <v>55366</v>
      </c>
      <c r="AH160" s="80">
        <f t="shared" si="49"/>
        <v>49</v>
      </c>
      <c r="AI160" s="68">
        <f t="shared" si="50"/>
        <v>55366</v>
      </c>
    </row>
    <row r="161" spans="1:35" s="29" customFormat="1" ht="75">
      <c r="A161" s="6" t="s">
        <v>540</v>
      </c>
      <c r="B161" s="5" t="s">
        <v>541</v>
      </c>
      <c r="C161" s="55">
        <v>59085</v>
      </c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138"/>
      <c r="Q161" s="55"/>
      <c r="R161" s="55"/>
      <c r="S161" s="55"/>
      <c r="T161" s="55"/>
      <c r="U161" s="55"/>
      <c r="V161" s="55"/>
      <c r="W161" s="55"/>
      <c r="X161" s="55"/>
      <c r="Y161" s="55">
        <v>-122</v>
      </c>
      <c r="Z161" s="55"/>
      <c r="AA161" s="55"/>
      <c r="AB161" s="55"/>
      <c r="AC161" s="55"/>
      <c r="AD161" s="55"/>
      <c r="AE161" s="55"/>
      <c r="AF161" s="55"/>
      <c r="AG161" s="40">
        <f>SUM(C161,D161:AF161)</f>
        <v>58963</v>
      </c>
      <c r="AH161" s="80">
        <f t="shared" si="49"/>
        <v>-122</v>
      </c>
      <c r="AI161" s="68">
        <f t="shared" si="50"/>
        <v>58963</v>
      </c>
    </row>
    <row r="162" spans="1:35" s="29" customFormat="1" ht="18.75">
      <c r="A162" s="6" t="s">
        <v>542</v>
      </c>
      <c r="B162" s="7" t="s">
        <v>543</v>
      </c>
      <c r="C162" s="54">
        <v>5065</v>
      </c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135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40">
        <f>SUM(C162,D162:AF162)</f>
        <v>5065</v>
      </c>
      <c r="AH162" s="80">
        <f t="shared" si="49"/>
        <v>0</v>
      </c>
      <c r="AI162" s="68">
        <f t="shared" si="50"/>
        <v>5065</v>
      </c>
    </row>
    <row r="163" spans="1:35" s="29" customFormat="1" ht="56.25" hidden="1">
      <c r="A163" s="6" t="s">
        <v>544</v>
      </c>
      <c r="B163" s="5" t="s">
        <v>545</v>
      </c>
      <c r="C163" s="54">
        <f>C164</f>
        <v>0</v>
      </c>
      <c r="D163" s="54">
        <f>D164</f>
        <v>0</v>
      </c>
      <c r="E163" s="54">
        <f aca="true" t="shared" si="58" ref="E163:N163">E164</f>
        <v>0</v>
      </c>
      <c r="F163" s="54">
        <f t="shared" si="58"/>
        <v>0</v>
      </c>
      <c r="G163" s="54">
        <f t="shared" si="58"/>
        <v>0</v>
      </c>
      <c r="H163" s="54">
        <f t="shared" si="58"/>
        <v>0</v>
      </c>
      <c r="I163" s="54">
        <f t="shared" si="58"/>
        <v>0</v>
      </c>
      <c r="J163" s="54">
        <f t="shared" si="58"/>
        <v>0</v>
      </c>
      <c r="K163" s="54">
        <f t="shared" si="58"/>
        <v>0</v>
      </c>
      <c r="L163" s="54">
        <f t="shared" si="58"/>
        <v>0</v>
      </c>
      <c r="M163" s="54">
        <f t="shared" si="58"/>
        <v>0</v>
      </c>
      <c r="N163" s="54">
        <f t="shared" si="58"/>
        <v>0</v>
      </c>
      <c r="O163" s="54">
        <f>O164</f>
        <v>0</v>
      </c>
      <c r="P163" s="135">
        <f aca="true" t="shared" si="59" ref="P163:AE163">P164</f>
        <v>0</v>
      </c>
      <c r="Q163" s="54">
        <f t="shared" si="59"/>
        <v>0</v>
      </c>
      <c r="R163" s="54">
        <f t="shared" si="59"/>
        <v>0</v>
      </c>
      <c r="S163" s="54">
        <f t="shared" si="59"/>
        <v>0</v>
      </c>
      <c r="T163" s="54">
        <f t="shared" si="59"/>
        <v>0</v>
      </c>
      <c r="U163" s="54">
        <f t="shared" si="59"/>
        <v>0</v>
      </c>
      <c r="V163" s="54">
        <f t="shared" si="59"/>
        <v>0</v>
      </c>
      <c r="W163" s="54">
        <f t="shared" si="59"/>
        <v>0</v>
      </c>
      <c r="X163" s="54">
        <f t="shared" si="59"/>
        <v>0</v>
      </c>
      <c r="Y163" s="54">
        <f t="shared" si="59"/>
        <v>0</v>
      </c>
      <c r="Z163" s="54">
        <f t="shared" si="59"/>
        <v>0</v>
      </c>
      <c r="AA163" s="54">
        <f t="shared" si="59"/>
        <v>0</v>
      </c>
      <c r="AB163" s="54">
        <f t="shared" si="59"/>
        <v>0</v>
      </c>
      <c r="AC163" s="54">
        <f t="shared" si="59"/>
        <v>0</v>
      </c>
      <c r="AD163" s="54">
        <f t="shared" si="59"/>
        <v>0</v>
      </c>
      <c r="AE163" s="54">
        <f t="shared" si="59"/>
        <v>0</v>
      </c>
      <c r="AF163" s="54">
        <f>AF164</f>
        <v>0</v>
      </c>
      <c r="AG163" s="54">
        <f>AG164</f>
        <v>0</v>
      </c>
      <c r="AH163" s="80">
        <f t="shared" si="49"/>
        <v>0</v>
      </c>
      <c r="AI163" s="36">
        <f t="shared" si="50"/>
        <v>0</v>
      </c>
    </row>
    <row r="164" spans="1:35" s="29" customFormat="1" ht="18.75" hidden="1">
      <c r="A164" s="6" t="s">
        <v>544</v>
      </c>
      <c r="B164" s="1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135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80">
        <f t="shared" si="49"/>
        <v>0</v>
      </c>
      <c r="AI164" s="36">
        <f t="shared" si="50"/>
        <v>0</v>
      </c>
    </row>
    <row r="165" spans="1:35" s="29" customFormat="1" ht="18.75">
      <c r="A165" s="10" t="s">
        <v>546</v>
      </c>
      <c r="B165" s="19" t="s">
        <v>547</v>
      </c>
      <c r="C165" s="53">
        <f>SUM(C166,C184,C186,C194,C197)</f>
        <v>123586</v>
      </c>
      <c r="D165" s="53">
        <f>SUM(D166,D184,D186,D194,D197)</f>
        <v>0</v>
      </c>
      <c r="E165" s="53">
        <f aca="true" t="shared" si="60" ref="E165:N165">SUM(E166,E184,E186,E194,E197)</f>
        <v>0</v>
      </c>
      <c r="F165" s="53">
        <f t="shared" si="60"/>
        <v>0</v>
      </c>
      <c r="G165" s="53">
        <f t="shared" si="60"/>
        <v>0</v>
      </c>
      <c r="H165" s="53">
        <f t="shared" si="60"/>
        <v>0</v>
      </c>
      <c r="I165" s="53">
        <f t="shared" si="60"/>
        <v>0</v>
      </c>
      <c r="J165" s="53">
        <f t="shared" si="60"/>
        <v>0</v>
      </c>
      <c r="K165" s="53">
        <f t="shared" si="60"/>
        <v>0</v>
      </c>
      <c r="L165" s="53">
        <f t="shared" si="60"/>
        <v>450</v>
      </c>
      <c r="M165" s="53">
        <f t="shared" si="60"/>
        <v>0</v>
      </c>
      <c r="N165" s="53">
        <f t="shared" si="60"/>
        <v>0</v>
      </c>
      <c r="O165" s="53">
        <f>SUM(O166,O184,O186,O194,O197)</f>
        <v>0</v>
      </c>
      <c r="P165" s="134">
        <f>SUM(P166,P184,P186,P194,P197)</f>
        <v>0</v>
      </c>
      <c r="Q165" s="53">
        <f aca="true" t="shared" si="61" ref="Q165:AC165">SUM(Q166,Q184,Q186,Q194,Q197)</f>
        <v>25200</v>
      </c>
      <c r="R165" s="53">
        <f t="shared" si="61"/>
        <v>0</v>
      </c>
      <c r="S165" s="53">
        <f t="shared" si="61"/>
        <v>0</v>
      </c>
      <c r="T165" s="53">
        <f>SUM(T166,T184,T186,T194,T197)</f>
        <v>0</v>
      </c>
      <c r="U165" s="53">
        <f>SUM(U166,U184,U186,U194,U197)</f>
        <v>0</v>
      </c>
      <c r="V165" s="53">
        <f t="shared" si="61"/>
        <v>0</v>
      </c>
      <c r="W165" s="53">
        <f t="shared" si="61"/>
        <v>0</v>
      </c>
      <c r="X165" s="53">
        <f t="shared" si="61"/>
        <v>0</v>
      </c>
      <c r="Y165" s="53">
        <f t="shared" si="61"/>
        <v>20000</v>
      </c>
      <c r="Z165" s="53">
        <f t="shared" si="61"/>
        <v>0</v>
      </c>
      <c r="AA165" s="53">
        <f t="shared" si="61"/>
        <v>0</v>
      </c>
      <c r="AB165" s="53">
        <f t="shared" si="61"/>
        <v>0</v>
      </c>
      <c r="AC165" s="53">
        <f t="shared" si="61"/>
        <v>0</v>
      </c>
      <c r="AD165" s="53">
        <f>SUM(AD166,AD184,AD186,AD194,AD197)</f>
        <v>0</v>
      </c>
      <c r="AE165" s="53">
        <f>SUM(AE166,AE184,AE186,AE194,AE197)</f>
        <v>0</v>
      </c>
      <c r="AF165" s="53">
        <f>SUM(AF166,AF184,AF186,AF194,AF197)</f>
        <v>0</v>
      </c>
      <c r="AG165" s="53">
        <f>SUM(AG166,AG184,AG186,AG194,AG197)</f>
        <v>169236</v>
      </c>
      <c r="AH165" s="81">
        <f t="shared" si="49"/>
        <v>45650</v>
      </c>
      <c r="AI165" s="36">
        <f t="shared" si="50"/>
        <v>169236</v>
      </c>
    </row>
    <row r="166" spans="1:35" s="29" customFormat="1" ht="18.75" hidden="1">
      <c r="A166" s="6" t="s">
        <v>548</v>
      </c>
      <c r="B166" s="20" t="s">
        <v>549</v>
      </c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135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80">
        <f t="shared" si="49"/>
        <v>0</v>
      </c>
      <c r="AI166" s="36">
        <f t="shared" si="50"/>
        <v>0</v>
      </c>
    </row>
    <row r="167" spans="1:35" s="29" customFormat="1" ht="18.75" hidden="1">
      <c r="A167" s="6" t="s">
        <v>548</v>
      </c>
      <c r="B167" s="1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135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80">
        <f t="shared" si="49"/>
        <v>0</v>
      </c>
      <c r="AI167" s="36">
        <f t="shared" si="50"/>
        <v>0</v>
      </c>
    </row>
    <row r="168" spans="1:35" s="29" customFormat="1" ht="37.5" hidden="1">
      <c r="A168" s="6" t="s">
        <v>548</v>
      </c>
      <c r="B168" s="21" t="s">
        <v>550</v>
      </c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135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80">
        <f t="shared" si="49"/>
        <v>0</v>
      </c>
      <c r="AI168" s="36">
        <f t="shared" si="50"/>
        <v>0</v>
      </c>
    </row>
    <row r="169" spans="1:35" s="29" customFormat="1" ht="18.75" hidden="1">
      <c r="A169" s="6" t="s">
        <v>548</v>
      </c>
      <c r="B169" s="17" t="s">
        <v>551</v>
      </c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135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80">
        <f t="shared" si="49"/>
        <v>0</v>
      </c>
      <c r="AI169" s="36">
        <f t="shared" si="50"/>
        <v>0</v>
      </c>
    </row>
    <row r="170" spans="1:35" s="29" customFormat="1" ht="37.5" hidden="1">
      <c r="A170" s="6" t="s">
        <v>548</v>
      </c>
      <c r="B170" s="16" t="s">
        <v>552</v>
      </c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135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80">
        <f t="shared" si="49"/>
        <v>0</v>
      </c>
      <c r="AI170" s="36">
        <f t="shared" si="50"/>
        <v>0</v>
      </c>
    </row>
    <row r="171" spans="1:35" s="29" customFormat="1" ht="56.25" hidden="1">
      <c r="A171" s="6" t="s">
        <v>548</v>
      </c>
      <c r="B171" s="16" t="s">
        <v>553</v>
      </c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135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80">
        <f t="shared" si="49"/>
        <v>0</v>
      </c>
      <c r="AI171" s="36">
        <f t="shared" si="50"/>
        <v>0</v>
      </c>
    </row>
    <row r="172" spans="1:35" s="29" customFormat="1" ht="37.5" hidden="1">
      <c r="A172" s="6" t="s">
        <v>548</v>
      </c>
      <c r="B172" s="16" t="s">
        <v>554</v>
      </c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135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80">
        <f t="shared" si="49"/>
        <v>0</v>
      </c>
      <c r="AI172" s="36">
        <f t="shared" si="50"/>
        <v>0</v>
      </c>
    </row>
    <row r="173" spans="1:35" s="29" customFormat="1" ht="37.5" hidden="1">
      <c r="A173" s="6" t="s">
        <v>548</v>
      </c>
      <c r="B173" s="16" t="s">
        <v>555</v>
      </c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135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80">
        <f t="shared" si="49"/>
        <v>0</v>
      </c>
      <c r="AI173" s="36">
        <f t="shared" si="50"/>
        <v>0</v>
      </c>
    </row>
    <row r="174" spans="1:35" s="29" customFormat="1" ht="37.5" hidden="1">
      <c r="A174" s="6" t="s">
        <v>548</v>
      </c>
      <c r="B174" s="16" t="s">
        <v>556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135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80">
        <f t="shared" si="49"/>
        <v>0</v>
      </c>
      <c r="AI174" s="36">
        <f t="shared" si="50"/>
        <v>0</v>
      </c>
    </row>
    <row r="175" spans="1:35" s="29" customFormat="1" ht="18.75" hidden="1">
      <c r="A175" s="6" t="s">
        <v>548</v>
      </c>
      <c r="B175" s="17" t="s">
        <v>557</v>
      </c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135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80">
        <f t="shared" si="49"/>
        <v>0</v>
      </c>
      <c r="AI175" s="36">
        <f t="shared" si="50"/>
        <v>0</v>
      </c>
    </row>
    <row r="176" spans="1:35" s="29" customFormat="1" ht="75" hidden="1">
      <c r="A176" s="6" t="s">
        <v>548</v>
      </c>
      <c r="B176" s="17" t="s">
        <v>558</v>
      </c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135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80">
        <f t="shared" si="49"/>
        <v>0</v>
      </c>
      <c r="AI176" s="36">
        <f t="shared" si="50"/>
        <v>0</v>
      </c>
    </row>
    <row r="177" spans="1:35" s="29" customFormat="1" ht="56.25" hidden="1">
      <c r="A177" s="6" t="s">
        <v>548</v>
      </c>
      <c r="B177" s="17" t="s">
        <v>559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135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80">
        <f t="shared" si="49"/>
        <v>0</v>
      </c>
      <c r="AI177" s="36">
        <f t="shared" si="50"/>
        <v>0</v>
      </c>
    </row>
    <row r="178" spans="1:35" s="29" customFormat="1" ht="56.25" hidden="1">
      <c r="A178" s="6" t="s">
        <v>548</v>
      </c>
      <c r="B178" s="17" t="s">
        <v>560</v>
      </c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135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80">
        <f t="shared" si="49"/>
        <v>0</v>
      </c>
      <c r="AI178" s="36">
        <f t="shared" si="50"/>
        <v>0</v>
      </c>
    </row>
    <row r="179" spans="1:35" s="29" customFormat="1" ht="112.5" hidden="1">
      <c r="A179" s="6" t="s">
        <v>548</v>
      </c>
      <c r="B179" s="21" t="s">
        <v>561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135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80">
        <f t="shared" si="49"/>
        <v>0</v>
      </c>
      <c r="AI179" s="36">
        <f t="shared" si="50"/>
        <v>0</v>
      </c>
    </row>
    <row r="180" spans="1:35" s="29" customFormat="1" ht="56.25" hidden="1">
      <c r="A180" s="6" t="s">
        <v>548</v>
      </c>
      <c r="B180" s="21" t="s">
        <v>562</v>
      </c>
      <c r="C180" s="54">
        <f>SUM(C181:C182)</f>
        <v>0</v>
      </c>
      <c r="D180" s="54">
        <f>SUM(D181:D182)</f>
        <v>0</v>
      </c>
      <c r="E180" s="54">
        <f aca="true" t="shared" si="62" ref="E180:N180">SUM(E181:E182)</f>
        <v>0</v>
      </c>
      <c r="F180" s="54">
        <f t="shared" si="62"/>
        <v>0</v>
      </c>
      <c r="G180" s="54">
        <f t="shared" si="62"/>
        <v>0</v>
      </c>
      <c r="H180" s="54">
        <f t="shared" si="62"/>
        <v>0</v>
      </c>
      <c r="I180" s="54">
        <f t="shared" si="62"/>
        <v>0</v>
      </c>
      <c r="J180" s="54">
        <f t="shared" si="62"/>
        <v>0</v>
      </c>
      <c r="K180" s="54">
        <f t="shared" si="62"/>
        <v>0</v>
      </c>
      <c r="L180" s="54">
        <f t="shared" si="62"/>
        <v>0</v>
      </c>
      <c r="M180" s="54">
        <f t="shared" si="62"/>
        <v>0</v>
      </c>
      <c r="N180" s="54">
        <f t="shared" si="62"/>
        <v>0</v>
      </c>
      <c r="O180" s="54">
        <f>SUM(O181:O182)</f>
        <v>0</v>
      </c>
      <c r="P180" s="135">
        <f>SUM(P181:P182)</f>
        <v>0</v>
      </c>
      <c r="Q180" s="54">
        <f aca="true" t="shared" si="63" ref="Q180:AC180">SUM(Q181:Q182)</f>
        <v>0</v>
      </c>
      <c r="R180" s="54">
        <f t="shared" si="63"/>
        <v>0</v>
      </c>
      <c r="S180" s="54">
        <f t="shared" si="63"/>
        <v>0</v>
      </c>
      <c r="T180" s="54">
        <f>SUM(T181:T182)</f>
        <v>0</v>
      </c>
      <c r="U180" s="54">
        <f>SUM(U181:U182)</f>
        <v>0</v>
      </c>
      <c r="V180" s="54">
        <f t="shared" si="63"/>
        <v>0</v>
      </c>
      <c r="W180" s="54">
        <f t="shared" si="63"/>
        <v>0</v>
      </c>
      <c r="X180" s="54">
        <f t="shared" si="63"/>
        <v>0</v>
      </c>
      <c r="Y180" s="54">
        <f t="shared" si="63"/>
        <v>0</v>
      </c>
      <c r="Z180" s="54">
        <f t="shared" si="63"/>
        <v>0</v>
      </c>
      <c r="AA180" s="54">
        <f t="shared" si="63"/>
        <v>0</v>
      </c>
      <c r="AB180" s="54">
        <f t="shared" si="63"/>
        <v>0</v>
      </c>
      <c r="AC180" s="54">
        <f t="shared" si="63"/>
        <v>0</v>
      </c>
      <c r="AD180" s="54">
        <f>SUM(AD181:AD182)</f>
        <v>0</v>
      </c>
      <c r="AE180" s="54">
        <f>SUM(AE181:AE182)</f>
        <v>0</v>
      </c>
      <c r="AF180" s="54">
        <f>SUM(AF181:AF182)</f>
        <v>0</v>
      </c>
      <c r="AG180" s="54">
        <f>SUM(AG181:AG182)</f>
        <v>0</v>
      </c>
      <c r="AH180" s="80">
        <f t="shared" si="49"/>
        <v>0</v>
      </c>
      <c r="AI180" s="36">
        <f t="shared" si="50"/>
        <v>0</v>
      </c>
    </row>
    <row r="181" spans="1:35" s="29" customFormat="1" ht="18.75" hidden="1">
      <c r="A181" s="6" t="s">
        <v>548</v>
      </c>
      <c r="B181" s="17" t="s">
        <v>563</v>
      </c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135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80">
        <f t="shared" si="49"/>
        <v>0</v>
      </c>
      <c r="AI181" s="36">
        <f t="shared" si="50"/>
        <v>0</v>
      </c>
    </row>
    <row r="182" spans="1:35" s="29" customFormat="1" ht="18.75" hidden="1">
      <c r="A182" s="6" t="s">
        <v>548</v>
      </c>
      <c r="B182" s="17" t="s">
        <v>564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135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80">
        <f t="shared" si="49"/>
        <v>0</v>
      </c>
      <c r="AI182" s="36">
        <f t="shared" si="50"/>
        <v>0</v>
      </c>
    </row>
    <row r="183" spans="1:35" s="29" customFormat="1" ht="37.5" hidden="1">
      <c r="A183" s="6" t="s">
        <v>548</v>
      </c>
      <c r="B183" s="13" t="s">
        <v>565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135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80">
        <f t="shared" si="49"/>
        <v>0</v>
      </c>
      <c r="AI183" s="36">
        <f t="shared" si="50"/>
        <v>0</v>
      </c>
    </row>
    <row r="184" spans="1:35" s="29" customFormat="1" ht="18.75" hidden="1">
      <c r="A184" s="6" t="s">
        <v>566</v>
      </c>
      <c r="B184" s="20" t="s">
        <v>567</v>
      </c>
      <c r="C184" s="54">
        <f>C185</f>
        <v>0</v>
      </c>
      <c r="D184" s="54">
        <f>D185</f>
        <v>0</v>
      </c>
      <c r="E184" s="54">
        <f aca="true" t="shared" si="64" ref="E184:N184">E185</f>
        <v>0</v>
      </c>
      <c r="F184" s="54">
        <f t="shared" si="64"/>
        <v>0</v>
      </c>
      <c r="G184" s="54">
        <f t="shared" si="64"/>
        <v>0</v>
      </c>
      <c r="H184" s="54">
        <f t="shared" si="64"/>
        <v>0</v>
      </c>
      <c r="I184" s="54">
        <f t="shared" si="64"/>
        <v>0</v>
      </c>
      <c r="J184" s="54">
        <f t="shared" si="64"/>
        <v>0</v>
      </c>
      <c r="K184" s="54">
        <f t="shared" si="64"/>
        <v>0</v>
      </c>
      <c r="L184" s="54">
        <f t="shared" si="64"/>
        <v>0</v>
      </c>
      <c r="M184" s="54">
        <f t="shared" si="64"/>
        <v>0</v>
      </c>
      <c r="N184" s="54">
        <f t="shared" si="64"/>
        <v>0</v>
      </c>
      <c r="O184" s="54">
        <f>O185</f>
        <v>0</v>
      </c>
      <c r="P184" s="135">
        <f aca="true" t="shared" si="65" ref="P184:AE184">P185</f>
        <v>0</v>
      </c>
      <c r="Q184" s="54">
        <f t="shared" si="65"/>
        <v>0</v>
      </c>
      <c r="R184" s="54">
        <f t="shared" si="65"/>
        <v>0</v>
      </c>
      <c r="S184" s="54">
        <f t="shared" si="65"/>
        <v>0</v>
      </c>
      <c r="T184" s="54">
        <f t="shared" si="65"/>
        <v>0</v>
      </c>
      <c r="U184" s="54">
        <f t="shared" si="65"/>
        <v>0</v>
      </c>
      <c r="V184" s="54">
        <f t="shared" si="65"/>
        <v>0</v>
      </c>
      <c r="W184" s="54">
        <f t="shared" si="65"/>
        <v>0</v>
      </c>
      <c r="X184" s="54">
        <f t="shared" si="65"/>
        <v>0</v>
      </c>
      <c r="Y184" s="54">
        <f t="shared" si="65"/>
        <v>0</v>
      </c>
      <c r="Z184" s="54">
        <f t="shared" si="65"/>
        <v>0</v>
      </c>
      <c r="AA184" s="54">
        <f t="shared" si="65"/>
        <v>0</v>
      </c>
      <c r="AB184" s="54">
        <f t="shared" si="65"/>
        <v>0</v>
      </c>
      <c r="AC184" s="54">
        <f t="shared" si="65"/>
        <v>0</v>
      </c>
      <c r="AD184" s="54">
        <f t="shared" si="65"/>
        <v>0</v>
      </c>
      <c r="AE184" s="54">
        <f t="shared" si="65"/>
        <v>0</v>
      </c>
      <c r="AF184" s="54">
        <f>AF185</f>
        <v>0</v>
      </c>
      <c r="AG184" s="54">
        <f>AG185</f>
        <v>0</v>
      </c>
      <c r="AH184" s="80">
        <f t="shared" si="49"/>
        <v>0</v>
      </c>
      <c r="AI184" s="36">
        <f t="shared" si="50"/>
        <v>0</v>
      </c>
    </row>
    <row r="185" spans="1:35" s="29" customFormat="1" ht="56.25" hidden="1">
      <c r="A185" s="6" t="s">
        <v>566</v>
      </c>
      <c r="B185" s="13" t="s">
        <v>568</v>
      </c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135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80">
        <f t="shared" si="49"/>
        <v>0</v>
      </c>
      <c r="AI185" s="36">
        <f t="shared" si="50"/>
        <v>0</v>
      </c>
    </row>
    <row r="186" spans="1:35" s="29" customFormat="1" ht="18.75">
      <c r="A186" s="6" t="s">
        <v>569</v>
      </c>
      <c r="B186" s="20" t="s">
        <v>570</v>
      </c>
      <c r="C186" s="54">
        <v>65137</v>
      </c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135"/>
      <c r="Q186" s="54">
        <v>25200</v>
      </c>
      <c r="R186" s="54"/>
      <c r="S186" s="54"/>
      <c r="T186" s="54"/>
      <c r="U186" s="54"/>
      <c r="V186" s="54"/>
      <c r="W186" s="54"/>
      <c r="X186" s="54"/>
      <c r="Y186" s="54">
        <v>20000</v>
      </c>
      <c r="Z186" s="54"/>
      <c r="AA186" s="54"/>
      <c r="AB186" s="54"/>
      <c r="AC186" s="54"/>
      <c r="AD186" s="54"/>
      <c r="AE186" s="54"/>
      <c r="AF186" s="54"/>
      <c r="AG186" s="40">
        <f aca="true" t="shared" si="66" ref="AG186:AG197">SUM(C186,D186:AF186)</f>
        <v>110337</v>
      </c>
      <c r="AH186" s="80">
        <f t="shared" si="49"/>
        <v>45200</v>
      </c>
      <c r="AI186" s="68">
        <f t="shared" si="50"/>
        <v>110337</v>
      </c>
    </row>
    <row r="187" spans="1:35" s="29" customFormat="1" ht="37.5" hidden="1">
      <c r="A187" s="6" t="s">
        <v>569</v>
      </c>
      <c r="B187" s="21" t="s">
        <v>497</v>
      </c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135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40">
        <f t="shared" si="66"/>
        <v>0</v>
      </c>
      <c r="AH187" s="80">
        <f t="shared" si="49"/>
        <v>0</v>
      </c>
      <c r="AI187" s="68">
        <f t="shared" si="50"/>
        <v>0</v>
      </c>
    </row>
    <row r="188" spans="1:35" s="29" customFormat="1" ht="37.5" hidden="1">
      <c r="A188" s="6" t="s">
        <v>569</v>
      </c>
      <c r="B188" s="13" t="s">
        <v>571</v>
      </c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135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40">
        <f t="shared" si="66"/>
        <v>0</v>
      </c>
      <c r="AH188" s="80">
        <f t="shared" si="49"/>
        <v>0</v>
      </c>
      <c r="AI188" s="68">
        <f t="shared" si="50"/>
        <v>0</v>
      </c>
    </row>
    <row r="189" spans="1:35" s="29" customFormat="1" ht="56.25" hidden="1">
      <c r="A189" s="6" t="s">
        <v>569</v>
      </c>
      <c r="B189" s="13" t="s">
        <v>572</v>
      </c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135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40">
        <f t="shared" si="66"/>
        <v>0</v>
      </c>
      <c r="AH189" s="80">
        <f t="shared" si="49"/>
        <v>0</v>
      </c>
      <c r="AI189" s="68">
        <f t="shared" si="50"/>
        <v>0</v>
      </c>
    </row>
    <row r="190" spans="1:35" s="29" customFormat="1" ht="18.75" hidden="1">
      <c r="A190" s="6" t="s">
        <v>569</v>
      </c>
      <c r="B190" s="13" t="s">
        <v>573</v>
      </c>
      <c r="C190" s="54">
        <f>SUM(C191:C193)</f>
        <v>0</v>
      </c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135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40">
        <f t="shared" si="66"/>
        <v>0</v>
      </c>
      <c r="AH190" s="80">
        <f t="shared" si="49"/>
        <v>0</v>
      </c>
      <c r="AI190" s="68">
        <f t="shared" si="50"/>
        <v>0</v>
      </c>
    </row>
    <row r="191" spans="1:35" s="29" customFormat="1" ht="112.5" hidden="1">
      <c r="A191" s="6" t="s">
        <v>569</v>
      </c>
      <c r="B191" s="15" t="s">
        <v>574</v>
      </c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135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40">
        <f t="shared" si="66"/>
        <v>0</v>
      </c>
      <c r="AH191" s="80">
        <f t="shared" si="49"/>
        <v>0</v>
      </c>
      <c r="AI191" s="68">
        <f t="shared" si="50"/>
        <v>0</v>
      </c>
    </row>
    <row r="192" spans="1:35" s="29" customFormat="1" ht="37.5" hidden="1">
      <c r="A192" s="6" t="s">
        <v>569</v>
      </c>
      <c r="B192" s="15" t="s">
        <v>575</v>
      </c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135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40">
        <f t="shared" si="66"/>
        <v>0</v>
      </c>
      <c r="AH192" s="80">
        <f t="shared" si="49"/>
        <v>0</v>
      </c>
      <c r="AI192" s="68">
        <f t="shared" si="50"/>
        <v>0</v>
      </c>
    </row>
    <row r="193" spans="1:35" s="29" customFormat="1" ht="93.75" hidden="1">
      <c r="A193" s="6" t="s">
        <v>569</v>
      </c>
      <c r="B193" s="15" t="s">
        <v>576</v>
      </c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135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40">
        <f t="shared" si="66"/>
        <v>0</v>
      </c>
      <c r="AH193" s="80">
        <f t="shared" si="49"/>
        <v>0</v>
      </c>
      <c r="AI193" s="68">
        <f t="shared" si="50"/>
        <v>0</v>
      </c>
    </row>
    <row r="194" spans="1:35" s="29" customFormat="1" ht="18.75">
      <c r="A194" s="6" t="s">
        <v>577</v>
      </c>
      <c r="B194" s="5" t="s">
        <v>578</v>
      </c>
      <c r="C194" s="54">
        <v>9208</v>
      </c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135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40">
        <f t="shared" si="66"/>
        <v>9208</v>
      </c>
      <c r="AH194" s="80">
        <f t="shared" si="49"/>
        <v>0</v>
      </c>
      <c r="AI194" s="68">
        <f t="shared" si="50"/>
        <v>9208</v>
      </c>
    </row>
    <row r="195" spans="1:35" s="29" customFormat="1" ht="93.75" hidden="1">
      <c r="A195" s="6" t="s">
        <v>577</v>
      </c>
      <c r="B195" s="22" t="s">
        <v>579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135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40">
        <f t="shared" si="66"/>
        <v>0</v>
      </c>
      <c r="AH195" s="80">
        <f t="shared" si="49"/>
        <v>0</v>
      </c>
      <c r="AI195" s="68">
        <f t="shared" si="50"/>
        <v>0</v>
      </c>
    </row>
    <row r="196" spans="1:35" s="29" customFormat="1" ht="131.25" hidden="1">
      <c r="A196" s="6" t="s">
        <v>577</v>
      </c>
      <c r="B196" s="13" t="s">
        <v>580</v>
      </c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135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40">
        <f t="shared" si="66"/>
        <v>0</v>
      </c>
      <c r="AH196" s="80">
        <f t="shared" si="49"/>
        <v>0</v>
      </c>
      <c r="AI196" s="68">
        <f t="shared" si="50"/>
        <v>0</v>
      </c>
    </row>
    <row r="197" spans="1:35" s="29" customFormat="1" ht="37.5">
      <c r="A197" s="6" t="s">
        <v>581</v>
      </c>
      <c r="B197" s="5" t="s">
        <v>582</v>
      </c>
      <c r="C197" s="54">
        <v>49241</v>
      </c>
      <c r="D197" s="54"/>
      <c r="E197" s="54"/>
      <c r="F197" s="54"/>
      <c r="G197" s="54"/>
      <c r="H197" s="54"/>
      <c r="I197" s="54"/>
      <c r="J197" s="54"/>
      <c r="K197" s="54"/>
      <c r="L197" s="54">
        <v>450</v>
      </c>
      <c r="M197" s="54"/>
      <c r="N197" s="54"/>
      <c r="O197" s="54"/>
      <c r="P197" s="135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40">
        <f t="shared" si="66"/>
        <v>49691</v>
      </c>
      <c r="AH197" s="80">
        <f t="shared" si="49"/>
        <v>450</v>
      </c>
      <c r="AI197" s="68">
        <f t="shared" si="50"/>
        <v>49691</v>
      </c>
    </row>
    <row r="198" spans="1:35" s="29" customFormat="1" ht="37.5" hidden="1">
      <c r="A198" s="6" t="s">
        <v>581</v>
      </c>
      <c r="B198" s="13" t="s">
        <v>497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136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0">
        <f t="shared" si="49"/>
        <v>0</v>
      </c>
      <c r="AI198" s="36">
        <f t="shared" si="50"/>
        <v>0</v>
      </c>
    </row>
    <row r="199" spans="1:35" s="29" customFormat="1" ht="37.5" hidden="1">
      <c r="A199" s="6" t="s">
        <v>581</v>
      </c>
      <c r="B199" s="13" t="s">
        <v>504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136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0">
        <f t="shared" si="49"/>
        <v>0</v>
      </c>
      <c r="AI199" s="36">
        <f t="shared" si="50"/>
        <v>0</v>
      </c>
    </row>
    <row r="200" spans="1:35" s="29" customFormat="1" ht="56.25" hidden="1">
      <c r="A200" s="6" t="s">
        <v>581</v>
      </c>
      <c r="B200" s="13" t="s">
        <v>583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136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0">
        <f t="shared" si="49"/>
        <v>0</v>
      </c>
      <c r="AI200" s="36">
        <f t="shared" si="50"/>
        <v>0</v>
      </c>
    </row>
    <row r="201" spans="1:35" s="29" customFormat="1" ht="75" hidden="1">
      <c r="A201" s="6" t="s">
        <v>581</v>
      </c>
      <c r="B201" s="13" t="s">
        <v>584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136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0">
        <f t="shared" si="49"/>
        <v>0</v>
      </c>
      <c r="AI201" s="36">
        <f t="shared" si="50"/>
        <v>0</v>
      </c>
    </row>
    <row r="202" spans="1:35" s="29" customFormat="1" ht="56.25" hidden="1">
      <c r="A202" s="6" t="s">
        <v>581</v>
      </c>
      <c r="B202" s="13" t="s">
        <v>585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136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0">
        <f t="shared" si="49"/>
        <v>0</v>
      </c>
      <c r="AI202" s="36">
        <f t="shared" si="50"/>
        <v>0</v>
      </c>
    </row>
    <row r="203" spans="1:35" s="29" customFormat="1" ht="112.5" hidden="1">
      <c r="A203" s="6" t="s">
        <v>581</v>
      </c>
      <c r="B203" s="13" t="s">
        <v>586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136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0">
        <f t="shared" si="49"/>
        <v>0</v>
      </c>
      <c r="AI203" s="36">
        <f t="shared" si="50"/>
        <v>0</v>
      </c>
    </row>
    <row r="204" spans="1:35" s="29" customFormat="1" ht="150" hidden="1">
      <c r="A204" s="6" t="s">
        <v>581</v>
      </c>
      <c r="B204" s="21" t="s">
        <v>587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136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0">
        <f t="shared" si="49"/>
        <v>0</v>
      </c>
      <c r="AI204" s="36">
        <f t="shared" si="50"/>
        <v>0</v>
      </c>
    </row>
    <row r="205" spans="1:35" s="29" customFormat="1" ht="93.75" hidden="1">
      <c r="A205" s="6" t="s">
        <v>581</v>
      </c>
      <c r="B205" s="13" t="s">
        <v>588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136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0">
        <f t="shared" si="49"/>
        <v>0</v>
      </c>
      <c r="AI205" s="36">
        <f t="shared" si="50"/>
        <v>0</v>
      </c>
    </row>
    <row r="206" spans="1:35" s="29" customFormat="1" ht="93.75" hidden="1">
      <c r="A206" s="6"/>
      <c r="B206" s="15" t="s">
        <v>589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136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0">
        <f t="shared" si="49"/>
        <v>0</v>
      </c>
      <c r="AI206" s="36">
        <f t="shared" si="50"/>
        <v>0</v>
      </c>
    </row>
    <row r="207" spans="1:35" s="29" customFormat="1" ht="37.5" hidden="1">
      <c r="A207" s="6" t="s">
        <v>581</v>
      </c>
      <c r="B207" s="13" t="s">
        <v>590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136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0">
        <f aca="true" t="shared" si="67" ref="AH207:AH270">SUM(D207:AF207)</f>
        <v>0</v>
      </c>
      <c r="AI207" s="36">
        <f aca="true" t="shared" si="68" ref="AI207:AI270">AH207+C207</f>
        <v>0</v>
      </c>
    </row>
    <row r="208" spans="1:35" s="29" customFormat="1" ht="37.5" hidden="1">
      <c r="A208" s="6" t="s">
        <v>581</v>
      </c>
      <c r="B208" s="13" t="s">
        <v>591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136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0">
        <f t="shared" si="67"/>
        <v>0</v>
      </c>
      <c r="AI208" s="36">
        <f t="shared" si="68"/>
        <v>0</v>
      </c>
    </row>
    <row r="209" spans="1:35" s="29" customFormat="1" ht="75" hidden="1">
      <c r="A209" s="6" t="s">
        <v>581</v>
      </c>
      <c r="B209" s="13" t="s">
        <v>592</v>
      </c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136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0">
        <f t="shared" si="67"/>
        <v>0</v>
      </c>
      <c r="AI209" s="36">
        <f t="shared" si="68"/>
        <v>0</v>
      </c>
    </row>
    <row r="210" spans="1:35" s="29" customFormat="1" ht="18.75">
      <c r="A210" s="10" t="s">
        <v>593</v>
      </c>
      <c r="B210" s="11" t="s">
        <v>594</v>
      </c>
      <c r="C210" s="53">
        <f>SUM(C211+C212+C214)</f>
        <v>1551918</v>
      </c>
      <c r="D210" s="53">
        <f>SUM(D211+D212+D214)</f>
        <v>100</v>
      </c>
      <c r="E210" s="53">
        <f aca="true" t="shared" si="69" ref="E210:N210">SUM(E211+E212+E214)</f>
        <v>0</v>
      </c>
      <c r="F210" s="53">
        <f t="shared" si="69"/>
        <v>0</v>
      </c>
      <c r="G210" s="53">
        <f t="shared" si="69"/>
        <v>-26073</v>
      </c>
      <c r="H210" s="53">
        <f t="shared" si="69"/>
        <v>0</v>
      </c>
      <c r="I210" s="53">
        <f t="shared" si="69"/>
        <v>0</v>
      </c>
      <c r="J210" s="53">
        <f t="shared" si="69"/>
        <v>0</v>
      </c>
      <c r="K210" s="53">
        <f t="shared" si="69"/>
        <v>40850</v>
      </c>
      <c r="L210" s="53">
        <f t="shared" si="69"/>
        <v>-450</v>
      </c>
      <c r="M210" s="53">
        <f t="shared" si="69"/>
        <v>427</v>
      </c>
      <c r="N210" s="53">
        <f t="shared" si="69"/>
        <v>0</v>
      </c>
      <c r="O210" s="53">
        <f>SUM(O211+O212+O214)</f>
        <v>0</v>
      </c>
      <c r="P210" s="134">
        <f>SUM(P211+P212+P214)</f>
        <v>61414</v>
      </c>
      <c r="Q210" s="53">
        <f aca="true" t="shared" si="70" ref="Q210:AC210">SUM(Q211+Q212+Q214)</f>
        <v>21800</v>
      </c>
      <c r="R210" s="53">
        <f t="shared" si="70"/>
        <v>0</v>
      </c>
      <c r="S210" s="53">
        <f t="shared" si="70"/>
        <v>0</v>
      </c>
      <c r="T210" s="53">
        <f>SUM(T211+T212+T214)</f>
        <v>0</v>
      </c>
      <c r="U210" s="53">
        <f>SUM(U211+U212+U214)</f>
        <v>0</v>
      </c>
      <c r="V210" s="53">
        <f t="shared" si="70"/>
        <v>0</v>
      </c>
      <c r="W210" s="53">
        <f t="shared" si="70"/>
        <v>0</v>
      </c>
      <c r="X210" s="53">
        <f t="shared" si="70"/>
        <v>0</v>
      </c>
      <c r="Y210" s="53">
        <f t="shared" si="70"/>
        <v>-25294</v>
      </c>
      <c r="Z210" s="53">
        <f t="shared" si="70"/>
        <v>0</v>
      </c>
      <c r="AA210" s="53">
        <f t="shared" si="70"/>
        <v>0</v>
      </c>
      <c r="AB210" s="53">
        <f t="shared" si="70"/>
        <v>0</v>
      </c>
      <c r="AC210" s="53">
        <f t="shared" si="70"/>
        <v>0</v>
      </c>
      <c r="AD210" s="53">
        <f>SUM(AD211+AD212+AD214)</f>
        <v>0</v>
      </c>
      <c r="AE210" s="53">
        <f>SUM(AE211+AE212+AE214)</f>
        <v>0</v>
      </c>
      <c r="AF210" s="53">
        <f>SUM(AF211+AF212+AF214)</f>
        <v>10000</v>
      </c>
      <c r="AG210" s="53">
        <f>SUM(AG211+AG212+AG214)</f>
        <v>1634692</v>
      </c>
      <c r="AH210" s="81">
        <f t="shared" si="67"/>
        <v>82774</v>
      </c>
      <c r="AI210" s="36">
        <f t="shared" si="68"/>
        <v>1634692</v>
      </c>
    </row>
    <row r="211" spans="1:35" s="29" customFormat="1" ht="18.75">
      <c r="A211" s="6" t="s">
        <v>719</v>
      </c>
      <c r="B211" s="7" t="s">
        <v>720</v>
      </c>
      <c r="C211" s="54">
        <v>303464</v>
      </c>
      <c r="D211" s="54"/>
      <c r="E211" s="54"/>
      <c r="F211" s="54"/>
      <c r="G211" s="54"/>
      <c r="H211" s="54"/>
      <c r="I211" s="54"/>
      <c r="J211" s="54"/>
      <c r="K211" s="54"/>
      <c r="L211" s="54">
        <v>-548</v>
      </c>
      <c r="M211" s="54">
        <v>27</v>
      </c>
      <c r="N211" s="54"/>
      <c r="O211" s="54"/>
      <c r="P211" s="135">
        <v>5858</v>
      </c>
      <c r="Q211" s="54">
        <v>-605</v>
      </c>
      <c r="R211" s="54"/>
      <c r="S211" s="54"/>
      <c r="T211" s="54"/>
      <c r="U211" s="54"/>
      <c r="V211" s="54"/>
      <c r="W211" s="54"/>
      <c r="X211" s="54"/>
      <c r="Y211" s="54">
        <v>-7303</v>
      </c>
      <c r="Z211" s="54"/>
      <c r="AA211" s="54"/>
      <c r="AB211" s="54"/>
      <c r="AC211" s="54"/>
      <c r="AD211" s="54"/>
      <c r="AE211" s="54"/>
      <c r="AF211" s="54"/>
      <c r="AG211" s="40">
        <f>SUM(C211,D211:AF211)</f>
        <v>300893</v>
      </c>
      <c r="AH211" s="80">
        <f t="shared" si="67"/>
        <v>-2571</v>
      </c>
      <c r="AI211" s="68">
        <f t="shared" si="68"/>
        <v>300893</v>
      </c>
    </row>
    <row r="212" spans="1:35" s="29" customFormat="1" ht="18.75">
      <c r="A212" s="6" t="s">
        <v>595</v>
      </c>
      <c r="B212" s="7" t="s">
        <v>596</v>
      </c>
      <c r="C212" s="54">
        <v>712959</v>
      </c>
      <c r="D212" s="54"/>
      <c r="E212" s="54"/>
      <c r="F212" s="54"/>
      <c r="G212" s="54"/>
      <c r="H212" s="54"/>
      <c r="I212" s="54"/>
      <c r="J212" s="54"/>
      <c r="K212" s="54"/>
      <c r="L212" s="54">
        <v>98</v>
      </c>
      <c r="M212" s="54">
        <v>400</v>
      </c>
      <c r="N212" s="54"/>
      <c r="O212" s="54"/>
      <c r="P212" s="135">
        <v>22624.6</v>
      </c>
      <c r="Q212" s="54">
        <v>15310</v>
      </c>
      <c r="R212" s="54"/>
      <c r="S212" s="54"/>
      <c r="T212" s="54"/>
      <c r="U212" s="54"/>
      <c r="V212" s="54"/>
      <c r="W212" s="54"/>
      <c r="X212" s="54"/>
      <c r="Y212" s="54">
        <v>-55745</v>
      </c>
      <c r="Z212" s="54"/>
      <c r="AA212" s="54"/>
      <c r="AB212" s="54"/>
      <c r="AC212" s="54"/>
      <c r="AD212" s="54"/>
      <c r="AE212" s="54"/>
      <c r="AF212" s="54">
        <v>10000</v>
      </c>
      <c r="AG212" s="40">
        <f>SUM(C212,D212:AF212)</f>
        <v>705646.6</v>
      </c>
      <c r="AH212" s="80">
        <f t="shared" si="67"/>
        <v>-7312.4000000000015</v>
      </c>
      <c r="AI212" s="68">
        <f t="shared" si="68"/>
        <v>705646.6</v>
      </c>
    </row>
    <row r="213" spans="1:35" s="29" customFormat="1" ht="75" hidden="1">
      <c r="A213" s="6" t="s">
        <v>595</v>
      </c>
      <c r="B213" s="13" t="s">
        <v>597</v>
      </c>
      <c r="C213" s="54" t="e">
        <f>SUM(#REF!)</f>
        <v>#REF!</v>
      </c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135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40" t="e">
        <f>SUM(C213,D213:AF213)</f>
        <v>#REF!</v>
      </c>
      <c r="AH213" s="80">
        <f t="shared" si="67"/>
        <v>0</v>
      </c>
      <c r="AI213" s="68" t="e">
        <f t="shared" si="68"/>
        <v>#REF!</v>
      </c>
    </row>
    <row r="214" spans="1:35" s="29" customFormat="1" ht="37.5">
      <c r="A214" s="6" t="s">
        <v>598</v>
      </c>
      <c r="B214" s="5" t="s">
        <v>599</v>
      </c>
      <c r="C214" s="54">
        <v>535495</v>
      </c>
      <c r="D214" s="54">
        <v>100</v>
      </c>
      <c r="E214" s="54"/>
      <c r="F214" s="54"/>
      <c r="G214" s="54">
        <v>-26073</v>
      </c>
      <c r="H214" s="54"/>
      <c r="I214" s="54"/>
      <c r="J214" s="54"/>
      <c r="K214" s="54">
        <v>40850</v>
      </c>
      <c r="L214" s="54"/>
      <c r="M214" s="54"/>
      <c r="N214" s="54"/>
      <c r="O214" s="54"/>
      <c r="P214" s="135">
        <v>32931.4</v>
      </c>
      <c r="Q214" s="54">
        <v>7095</v>
      </c>
      <c r="R214" s="54"/>
      <c r="S214" s="54"/>
      <c r="T214" s="54"/>
      <c r="U214" s="54"/>
      <c r="V214" s="54"/>
      <c r="W214" s="54"/>
      <c r="X214" s="54"/>
      <c r="Y214" s="54">
        <v>37754</v>
      </c>
      <c r="Z214" s="54"/>
      <c r="AA214" s="54"/>
      <c r="AB214" s="54"/>
      <c r="AC214" s="54"/>
      <c r="AD214" s="54"/>
      <c r="AE214" s="54"/>
      <c r="AF214" s="54"/>
      <c r="AG214" s="40">
        <f>SUM(C214,D214:AF214)</f>
        <v>628152.4</v>
      </c>
      <c r="AH214" s="80">
        <f t="shared" si="67"/>
        <v>92657.4</v>
      </c>
      <c r="AI214" s="68">
        <f t="shared" si="68"/>
        <v>628152.4</v>
      </c>
    </row>
    <row r="215" spans="1:35" s="29" customFormat="1" ht="37.5" hidden="1">
      <c r="A215" s="6" t="s">
        <v>598</v>
      </c>
      <c r="B215" s="13" t="s">
        <v>497</v>
      </c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135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80">
        <f t="shared" si="67"/>
        <v>0</v>
      </c>
      <c r="AI215" s="36">
        <f t="shared" si="68"/>
        <v>0</v>
      </c>
    </row>
    <row r="216" spans="1:35" s="29" customFormat="1" ht="37.5" hidden="1">
      <c r="A216" s="6" t="s">
        <v>598</v>
      </c>
      <c r="B216" s="13" t="s">
        <v>600</v>
      </c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135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80">
        <f t="shared" si="67"/>
        <v>0</v>
      </c>
      <c r="AI216" s="36">
        <f t="shared" si="68"/>
        <v>0</v>
      </c>
    </row>
    <row r="217" spans="1:35" s="29" customFormat="1" ht="18.75">
      <c r="A217" s="23" t="s">
        <v>601</v>
      </c>
      <c r="B217" s="19" t="s">
        <v>602</v>
      </c>
      <c r="C217" s="53">
        <f>C219+C218+C220</f>
        <v>2093</v>
      </c>
      <c r="D217" s="53">
        <f>D219+D218+D220</f>
        <v>0</v>
      </c>
      <c r="E217" s="53">
        <f aca="true" t="shared" si="71" ref="E217:N217">E219+E218+E220</f>
        <v>0</v>
      </c>
      <c r="F217" s="53">
        <f t="shared" si="71"/>
        <v>0</v>
      </c>
      <c r="G217" s="53">
        <f t="shared" si="71"/>
        <v>0</v>
      </c>
      <c r="H217" s="53">
        <f t="shared" si="71"/>
        <v>0</v>
      </c>
      <c r="I217" s="53">
        <f t="shared" si="71"/>
        <v>0</v>
      </c>
      <c r="J217" s="53">
        <f t="shared" si="71"/>
        <v>0</v>
      </c>
      <c r="K217" s="53">
        <f t="shared" si="71"/>
        <v>0</v>
      </c>
      <c r="L217" s="53">
        <f t="shared" si="71"/>
        <v>0</v>
      </c>
      <c r="M217" s="53">
        <f t="shared" si="71"/>
        <v>0</v>
      </c>
      <c r="N217" s="53">
        <f t="shared" si="71"/>
        <v>0</v>
      </c>
      <c r="O217" s="53">
        <f>O219+O218+O220</f>
        <v>0</v>
      </c>
      <c r="P217" s="134">
        <f>P219+P218+P220</f>
        <v>0</v>
      </c>
      <c r="Q217" s="53">
        <f aca="true" t="shared" si="72" ref="Q217:AC217">Q219+Q218+Q220</f>
        <v>0</v>
      </c>
      <c r="R217" s="53">
        <f t="shared" si="72"/>
        <v>0</v>
      </c>
      <c r="S217" s="53">
        <f t="shared" si="72"/>
        <v>0</v>
      </c>
      <c r="T217" s="53">
        <f>T219+T218+T220</f>
        <v>0</v>
      </c>
      <c r="U217" s="53">
        <f>U219+U218+U220</f>
        <v>0</v>
      </c>
      <c r="V217" s="53">
        <f t="shared" si="72"/>
        <v>0</v>
      </c>
      <c r="W217" s="53">
        <f t="shared" si="72"/>
        <v>0</v>
      </c>
      <c r="X217" s="53">
        <f t="shared" si="72"/>
        <v>0</v>
      </c>
      <c r="Y217" s="53">
        <f t="shared" si="72"/>
        <v>0</v>
      </c>
      <c r="Z217" s="53">
        <f t="shared" si="72"/>
        <v>0</v>
      </c>
      <c r="AA217" s="53">
        <f t="shared" si="72"/>
        <v>0</v>
      </c>
      <c r="AB217" s="53">
        <f t="shared" si="72"/>
        <v>0</v>
      </c>
      <c r="AC217" s="53">
        <f t="shared" si="72"/>
        <v>0</v>
      </c>
      <c r="AD217" s="53">
        <f>AD219+AD218+AD220</f>
        <v>0</v>
      </c>
      <c r="AE217" s="53">
        <f>AE219+AE218+AE220</f>
        <v>0</v>
      </c>
      <c r="AF217" s="53">
        <f>AF219+AF218+AF220</f>
        <v>0</v>
      </c>
      <c r="AG217" s="53">
        <f>AG219+AG218+AG220</f>
        <v>2093</v>
      </c>
      <c r="AH217" s="81">
        <f t="shared" si="67"/>
        <v>0</v>
      </c>
      <c r="AI217" s="36">
        <f t="shared" si="68"/>
        <v>2093</v>
      </c>
    </row>
    <row r="218" spans="1:35" s="29" customFormat="1" ht="37.5" hidden="1">
      <c r="A218" s="6" t="s">
        <v>603</v>
      </c>
      <c r="B218" s="5" t="s">
        <v>604</v>
      </c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135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80">
        <f t="shared" si="67"/>
        <v>0</v>
      </c>
      <c r="AI218" s="36">
        <f t="shared" si="68"/>
        <v>0</v>
      </c>
    </row>
    <row r="219" spans="1:35" s="29" customFormat="1" ht="18.75">
      <c r="A219" s="6" t="s">
        <v>605</v>
      </c>
      <c r="B219" s="5" t="s">
        <v>723</v>
      </c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135"/>
      <c r="Q219" s="54"/>
      <c r="R219" s="54"/>
      <c r="S219" s="54"/>
      <c r="T219" s="54">
        <v>1556</v>
      </c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40">
        <f>SUM(C219,D219:AF219)</f>
        <v>1556</v>
      </c>
      <c r="AH219" s="80">
        <f t="shared" si="67"/>
        <v>1556</v>
      </c>
      <c r="AI219" s="68">
        <f t="shared" si="68"/>
        <v>1556</v>
      </c>
    </row>
    <row r="220" spans="1:35" s="29" customFormat="1" ht="18.75">
      <c r="A220" s="6" t="s">
        <v>606</v>
      </c>
      <c r="B220" s="5" t="s">
        <v>607</v>
      </c>
      <c r="C220" s="54">
        <v>2093</v>
      </c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135"/>
      <c r="Q220" s="54"/>
      <c r="R220" s="54"/>
      <c r="S220" s="54"/>
      <c r="T220" s="54">
        <v>-1556</v>
      </c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40">
        <f>SUM(C220,D220:AF220)</f>
        <v>537</v>
      </c>
      <c r="AH220" s="80">
        <f t="shared" si="67"/>
        <v>-1556</v>
      </c>
      <c r="AI220" s="68">
        <f t="shared" si="68"/>
        <v>537</v>
      </c>
    </row>
    <row r="221" spans="1:35" s="29" customFormat="1" ht="18.75">
      <c r="A221" s="23" t="s">
        <v>608</v>
      </c>
      <c r="B221" s="19" t="s">
        <v>609</v>
      </c>
      <c r="C221" s="53">
        <f>SUM(C222+C223+C227+C230+C232)</f>
        <v>1307305</v>
      </c>
      <c r="D221" s="53">
        <f>SUM(D222+D223+D227+D230+D232)</f>
        <v>0</v>
      </c>
      <c r="E221" s="53">
        <f aca="true" t="shared" si="73" ref="E221:N221">SUM(E222+E223+E227+E230+E232)</f>
        <v>0</v>
      </c>
      <c r="F221" s="53">
        <f t="shared" si="73"/>
        <v>-780</v>
      </c>
      <c r="G221" s="53">
        <f t="shared" si="73"/>
        <v>0</v>
      </c>
      <c r="H221" s="53">
        <f t="shared" si="73"/>
        <v>10310</v>
      </c>
      <c r="I221" s="53">
        <f t="shared" si="73"/>
        <v>-7040</v>
      </c>
      <c r="J221" s="53">
        <f t="shared" si="73"/>
        <v>-1141</v>
      </c>
      <c r="K221" s="53">
        <f t="shared" si="73"/>
        <v>0</v>
      </c>
      <c r="L221" s="53">
        <f t="shared" si="73"/>
        <v>704</v>
      </c>
      <c r="M221" s="53">
        <f t="shared" si="73"/>
        <v>0</v>
      </c>
      <c r="N221" s="53">
        <f t="shared" si="73"/>
        <v>0</v>
      </c>
      <c r="O221" s="53">
        <f>SUM(O222+O223+O227+O230+O232)</f>
        <v>9157</v>
      </c>
      <c r="P221" s="134">
        <f>SUM(P222+P223+P227+P230+P232)</f>
        <v>786</v>
      </c>
      <c r="Q221" s="53">
        <f aca="true" t="shared" si="74" ref="Q221:AC221">SUM(Q222+Q223+Q227+Q230+Q232)</f>
        <v>0</v>
      </c>
      <c r="R221" s="53">
        <f t="shared" si="74"/>
        <v>0</v>
      </c>
      <c r="S221" s="53">
        <f t="shared" si="74"/>
        <v>0</v>
      </c>
      <c r="T221" s="53">
        <f>SUM(T222+T223+T227+T230+T232)</f>
        <v>0</v>
      </c>
      <c r="U221" s="53">
        <f>SUM(U222+U223+U227+U230+U232)</f>
        <v>0</v>
      </c>
      <c r="V221" s="53">
        <f t="shared" si="74"/>
        <v>0</v>
      </c>
      <c r="W221" s="53">
        <f t="shared" si="74"/>
        <v>0</v>
      </c>
      <c r="X221" s="53">
        <f t="shared" si="74"/>
        <v>1273</v>
      </c>
      <c r="Y221" s="53">
        <f t="shared" si="74"/>
        <v>-584</v>
      </c>
      <c r="Z221" s="53">
        <f t="shared" si="74"/>
        <v>5306</v>
      </c>
      <c r="AA221" s="53">
        <f t="shared" si="74"/>
        <v>0</v>
      </c>
      <c r="AB221" s="53">
        <f t="shared" si="74"/>
        <v>0</v>
      </c>
      <c r="AC221" s="53">
        <f t="shared" si="74"/>
        <v>0</v>
      </c>
      <c r="AD221" s="53">
        <f>SUM(AD222+AD223+AD227+AD230+AD232)</f>
        <v>0</v>
      </c>
      <c r="AE221" s="53">
        <f>SUM(AE222+AE223+AE227+AE230+AE232)</f>
        <v>0</v>
      </c>
      <c r="AF221" s="53">
        <f>SUM(AF222+AF223+AF227+AF230+AF232)</f>
        <v>0</v>
      </c>
      <c r="AG221" s="53">
        <f>SUM(AG222+AG223+AG227+AG230+AG232)</f>
        <v>1325296</v>
      </c>
      <c r="AH221" s="81">
        <f t="shared" si="67"/>
        <v>17991</v>
      </c>
      <c r="AI221" s="36">
        <f t="shared" si="68"/>
        <v>1325296</v>
      </c>
    </row>
    <row r="222" spans="1:35" s="29" customFormat="1" ht="18.75">
      <c r="A222" s="4" t="s">
        <v>717</v>
      </c>
      <c r="B222" s="5" t="s">
        <v>718</v>
      </c>
      <c r="C222" s="54">
        <v>333842</v>
      </c>
      <c r="D222" s="54"/>
      <c r="E222" s="54"/>
      <c r="F222" s="54">
        <v>-212</v>
      </c>
      <c r="G222" s="54"/>
      <c r="H222" s="54"/>
      <c r="I222" s="54"/>
      <c r="J222" s="54"/>
      <c r="K222" s="54"/>
      <c r="L222" s="54">
        <v>66</v>
      </c>
      <c r="M222" s="54"/>
      <c r="N222" s="54"/>
      <c r="O222" s="54">
        <v>5640</v>
      </c>
      <c r="P222" s="135"/>
      <c r="Q222" s="54"/>
      <c r="R222" s="54"/>
      <c r="S222" s="54"/>
      <c r="T222" s="54"/>
      <c r="U222" s="54"/>
      <c r="V222" s="54"/>
      <c r="W222" s="54"/>
      <c r="X222" s="54">
        <v>210</v>
      </c>
      <c r="Y222" s="54">
        <v>122</v>
      </c>
      <c r="Z222" s="54">
        <v>5306</v>
      </c>
      <c r="AA222" s="54"/>
      <c r="AB222" s="54"/>
      <c r="AC222" s="54"/>
      <c r="AD222" s="54"/>
      <c r="AE222" s="54"/>
      <c r="AF222" s="54"/>
      <c r="AG222" s="40">
        <f aca="true" t="shared" si="75" ref="AG222:AG232">SUM(C222,D222:AF222)</f>
        <v>344974</v>
      </c>
      <c r="AH222" s="80">
        <f t="shared" si="67"/>
        <v>11132</v>
      </c>
      <c r="AI222" s="68">
        <f t="shared" si="68"/>
        <v>344974</v>
      </c>
    </row>
    <row r="223" spans="1:35" s="29" customFormat="1" ht="18.75">
      <c r="A223" s="6" t="s">
        <v>610</v>
      </c>
      <c r="B223" s="7" t="s">
        <v>611</v>
      </c>
      <c r="C223" s="54">
        <v>836663</v>
      </c>
      <c r="D223" s="54"/>
      <c r="E223" s="54"/>
      <c r="F223" s="54">
        <v>-302</v>
      </c>
      <c r="G223" s="54"/>
      <c r="H223" s="54">
        <v>10310</v>
      </c>
      <c r="I223" s="54">
        <v>-7001</v>
      </c>
      <c r="J223" s="54">
        <v>-1141</v>
      </c>
      <c r="K223" s="54"/>
      <c r="L223" s="54"/>
      <c r="M223" s="54"/>
      <c r="N223" s="54"/>
      <c r="O223" s="54">
        <v>2944</v>
      </c>
      <c r="P223" s="135">
        <v>486</v>
      </c>
      <c r="Q223" s="54"/>
      <c r="R223" s="54"/>
      <c r="S223" s="54"/>
      <c r="T223" s="54"/>
      <c r="U223" s="54"/>
      <c r="V223" s="54"/>
      <c r="W223" s="54"/>
      <c r="X223" s="54">
        <v>963</v>
      </c>
      <c r="Y223" s="54">
        <v>-706</v>
      </c>
      <c r="Z223" s="54"/>
      <c r="AA223" s="54"/>
      <c r="AB223" s="54"/>
      <c r="AC223" s="54"/>
      <c r="AD223" s="54"/>
      <c r="AE223" s="54"/>
      <c r="AF223" s="54"/>
      <c r="AG223" s="40">
        <f t="shared" si="75"/>
        <v>842216</v>
      </c>
      <c r="AH223" s="80">
        <f t="shared" si="67"/>
        <v>5553</v>
      </c>
      <c r="AI223" s="68">
        <f t="shared" si="68"/>
        <v>842216</v>
      </c>
    </row>
    <row r="224" spans="1:35" s="29" customFormat="1" ht="18.75" hidden="1">
      <c r="A224" s="6" t="s">
        <v>612</v>
      </c>
      <c r="B224" s="7" t="s">
        <v>613</v>
      </c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135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40">
        <f t="shared" si="75"/>
        <v>0</v>
      </c>
      <c r="AH224" s="80">
        <f t="shared" si="67"/>
        <v>0</v>
      </c>
      <c r="AI224" s="68">
        <f t="shared" si="68"/>
        <v>0</v>
      </c>
    </row>
    <row r="225" spans="1:35" s="29" customFormat="1" ht="37.5" hidden="1">
      <c r="A225" s="6" t="s">
        <v>612</v>
      </c>
      <c r="B225" s="5" t="s">
        <v>614</v>
      </c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135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40">
        <f t="shared" si="75"/>
        <v>0</v>
      </c>
      <c r="AH225" s="80">
        <f t="shared" si="67"/>
        <v>0</v>
      </c>
      <c r="AI225" s="68">
        <f t="shared" si="68"/>
        <v>0</v>
      </c>
    </row>
    <row r="226" spans="1:35" s="29" customFormat="1" ht="18.75" hidden="1">
      <c r="A226" s="6" t="s">
        <v>615</v>
      </c>
      <c r="B226" s="7" t="s">
        <v>616</v>
      </c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135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40">
        <f t="shared" si="75"/>
        <v>0</v>
      </c>
      <c r="AH226" s="80">
        <f t="shared" si="67"/>
        <v>0</v>
      </c>
      <c r="AI226" s="68">
        <f t="shared" si="68"/>
        <v>0</v>
      </c>
    </row>
    <row r="227" spans="1:35" s="29" customFormat="1" ht="18.75">
      <c r="A227" s="6" t="s">
        <v>617</v>
      </c>
      <c r="B227" s="7" t="s">
        <v>618</v>
      </c>
      <c r="C227" s="54">
        <v>781</v>
      </c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135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40">
        <f t="shared" si="75"/>
        <v>781</v>
      </c>
      <c r="AH227" s="80">
        <f t="shared" si="67"/>
        <v>0</v>
      </c>
      <c r="AI227" s="68">
        <f t="shared" si="68"/>
        <v>781</v>
      </c>
    </row>
    <row r="228" spans="1:35" s="29" customFormat="1" ht="37.5" hidden="1">
      <c r="A228" s="6" t="s">
        <v>619</v>
      </c>
      <c r="B228" s="5" t="s">
        <v>620</v>
      </c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135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40">
        <f t="shared" si="75"/>
        <v>0</v>
      </c>
      <c r="AH228" s="80">
        <f t="shared" si="67"/>
        <v>0</v>
      </c>
      <c r="AI228" s="68">
        <f t="shared" si="68"/>
        <v>0</v>
      </c>
    </row>
    <row r="229" spans="1:35" s="29" customFormat="1" ht="37.5" hidden="1">
      <c r="A229" s="6" t="s">
        <v>619</v>
      </c>
      <c r="B229" s="13" t="s">
        <v>497</v>
      </c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135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40">
        <f t="shared" si="75"/>
        <v>0</v>
      </c>
      <c r="AH229" s="80">
        <f t="shared" si="67"/>
        <v>0</v>
      </c>
      <c r="AI229" s="68">
        <f t="shared" si="68"/>
        <v>0</v>
      </c>
    </row>
    <row r="230" spans="1:35" s="29" customFormat="1" ht="34.5" customHeight="1">
      <c r="A230" s="6" t="s">
        <v>619</v>
      </c>
      <c r="B230" s="24" t="s">
        <v>620</v>
      </c>
      <c r="C230" s="54">
        <v>67994</v>
      </c>
      <c r="D230" s="54"/>
      <c r="E230" s="54"/>
      <c r="F230" s="54">
        <v>-169</v>
      </c>
      <c r="G230" s="54"/>
      <c r="H230" s="54"/>
      <c r="I230" s="54"/>
      <c r="J230" s="54"/>
      <c r="K230" s="54"/>
      <c r="L230" s="54">
        <v>153</v>
      </c>
      <c r="M230" s="54"/>
      <c r="N230" s="54"/>
      <c r="O230" s="54">
        <v>538</v>
      </c>
      <c r="P230" s="135">
        <v>300</v>
      </c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40">
        <f t="shared" si="75"/>
        <v>68816</v>
      </c>
      <c r="AH230" s="80">
        <f t="shared" si="67"/>
        <v>822</v>
      </c>
      <c r="AI230" s="68">
        <f t="shared" si="68"/>
        <v>68816</v>
      </c>
    </row>
    <row r="231" spans="1:35" s="29" customFormat="1" ht="75" hidden="1">
      <c r="A231" s="6" t="s">
        <v>619</v>
      </c>
      <c r="B231" s="21" t="s">
        <v>621</v>
      </c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135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40">
        <f t="shared" si="75"/>
        <v>0</v>
      </c>
      <c r="AH231" s="80">
        <f t="shared" si="67"/>
        <v>0</v>
      </c>
      <c r="AI231" s="68">
        <f t="shared" si="68"/>
        <v>0</v>
      </c>
    </row>
    <row r="232" spans="1:35" s="29" customFormat="1" ht="18.75">
      <c r="A232" s="6" t="s">
        <v>622</v>
      </c>
      <c r="B232" s="20" t="s">
        <v>623</v>
      </c>
      <c r="C232" s="54">
        <v>68025</v>
      </c>
      <c r="D232" s="54"/>
      <c r="E232" s="54"/>
      <c r="F232" s="54">
        <v>-97</v>
      </c>
      <c r="G232" s="54"/>
      <c r="H232" s="54"/>
      <c r="I232" s="54">
        <v>-39</v>
      </c>
      <c r="J232" s="54"/>
      <c r="K232" s="54"/>
      <c r="L232" s="54">
        <v>485</v>
      </c>
      <c r="M232" s="54"/>
      <c r="N232" s="54"/>
      <c r="O232" s="54">
        <v>35</v>
      </c>
      <c r="P232" s="135"/>
      <c r="Q232" s="54"/>
      <c r="R232" s="54"/>
      <c r="S232" s="54"/>
      <c r="T232" s="54"/>
      <c r="U232" s="54"/>
      <c r="V232" s="54"/>
      <c r="W232" s="54"/>
      <c r="X232" s="54">
        <v>100</v>
      </c>
      <c r="Y232" s="54"/>
      <c r="Z232" s="54"/>
      <c r="AA232" s="54"/>
      <c r="AB232" s="54"/>
      <c r="AC232" s="54"/>
      <c r="AD232" s="54"/>
      <c r="AE232" s="54"/>
      <c r="AF232" s="54"/>
      <c r="AG232" s="40">
        <f t="shared" si="75"/>
        <v>68509</v>
      </c>
      <c r="AH232" s="80">
        <f t="shared" si="67"/>
        <v>484</v>
      </c>
      <c r="AI232" s="68">
        <f t="shared" si="68"/>
        <v>68509</v>
      </c>
    </row>
    <row r="233" spans="1:35" s="29" customFormat="1" ht="37.5">
      <c r="A233" s="23" t="s">
        <v>624</v>
      </c>
      <c r="B233" s="19" t="s">
        <v>625</v>
      </c>
      <c r="C233" s="53">
        <f>SUM(C234:C239,C241)</f>
        <v>186456</v>
      </c>
      <c r="D233" s="53">
        <f>SUM(D234:D239,D241)</f>
        <v>0</v>
      </c>
      <c r="E233" s="53">
        <f aca="true" t="shared" si="76" ref="E233:N233">SUM(E234:E239,E241)</f>
        <v>0</v>
      </c>
      <c r="F233" s="53">
        <f t="shared" si="76"/>
        <v>0</v>
      </c>
      <c r="G233" s="53">
        <f t="shared" si="76"/>
        <v>0</v>
      </c>
      <c r="H233" s="53">
        <f t="shared" si="76"/>
        <v>0</v>
      </c>
      <c r="I233" s="53">
        <f t="shared" si="76"/>
        <v>0</v>
      </c>
      <c r="J233" s="53">
        <f t="shared" si="76"/>
        <v>0</v>
      </c>
      <c r="K233" s="53">
        <f t="shared" si="76"/>
        <v>0</v>
      </c>
      <c r="L233" s="53">
        <f t="shared" si="76"/>
        <v>0</v>
      </c>
      <c r="M233" s="53">
        <f t="shared" si="76"/>
        <v>0</v>
      </c>
      <c r="N233" s="53">
        <f t="shared" si="76"/>
        <v>0</v>
      </c>
      <c r="O233" s="53">
        <f>SUM(O234:O239,O241)</f>
        <v>787</v>
      </c>
      <c r="P233" s="134">
        <f>SUM(P234:P239,P241)</f>
        <v>0</v>
      </c>
      <c r="Q233" s="53">
        <f aca="true" t="shared" si="77" ref="Q233:AC233">SUM(Q234:Q239,Q241)</f>
        <v>1000</v>
      </c>
      <c r="R233" s="53">
        <f t="shared" si="77"/>
        <v>0</v>
      </c>
      <c r="S233" s="53">
        <f t="shared" si="77"/>
        <v>0</v>
      </c>
      <c r="T233" s="53">
        <f>SUM(T234:T239,T241)</f>
        <v>0</v>
      </c>
      <c r="U233" s="53">
        <f>SUM(U234:U239,U241)</f>
        <v>0</v>
      </c>
      <c r="V233" s="53">
        <f t="shared" si="77"/>
        <v>0</v>
      </c>
      <c r="W233" s="53">
        <f t="shared" si="77"/>
        <v>0</v>
      </c>
      <c r="X233" s="53">
        <f t="shared" si="77"/>
        <v>-694</v>
      </c>
      <c r="Y233" s="53">
        <f t="shared" si="77"/>
        <v>2000</v>
      </c>
      <c r="Z233" s="53">
        <f t="shared" si="77"/>
        <v>0</v>
      </c>
      <c r="AA233" s="53">
        <f t="shared" si="77"/>
        <v>0</v>
      </c>
      <c r="AB233" s="53">
        <f t="shared" si="77"/>
        <v>0</v>
      </c>
      <c r="AC233" s="53">
        <f t="shared" si="77"/>
        <v>0</v>
      </c>
      <c r="AD233" s="53">
        <f>SUM(AD234:AD239,AD241)</f>
        <v>0</v>
      </c>
      <c r="AE233" s="53">
        <f>SUM(AE234:AE239,AE241)</f>
        <v>0</v>
      </c>
      <c r="AF233" s="53">
        <f>SUM(AF234:AF239,AF241)</f>
        <v>0</v>
      </c>
      <c r="AG233" s="53">
        <f>SUM(AG234:AG239,AG241)</f>
        <v>189549</v>
      </c>
      <c r="AH233" s="81">
        <f t="shared" si="67"/>
        <v>3093</v>
      </c>
      <c r="AI233" s="36">
        <f t="shared" si="68"/>
        <v>189549</v>
      </c>
    </row>
    <row r="234" spans="1:35" s="29" customFormat="1" ht="18.75">
      <c r="A234" s="6" t="s">
        <v>626</v>
      </c>
      <c r="B234" s="5" t="s">
        <v>627</v>
      </c>
      <c r="C234" s="54">
        <v>167019</v>
      </c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>
        <v>787</v>
      </c>
      <c r="P234" s="135"/>
      <c r="Q234" s="54">
        <v>1000</v>
      </c>
      <c r="R234" s="54"/>
      <c r="S234" s="54"/>
      <c r="T234" s="54"/>
      <c r="U234" s="54"/>
      <c r="V234" s="54"/>
      <c r="W234" s="54"/>
      <c r="X234" s="54">
        <v>-694</v>
      </c>
      <c r="Y234" s="54">
        <v>2000</v>
      </c>
      <c r="Z234" s="54"/>
      <c r="AA234" s="54"/>
      <c r="AB234" s="54"/>
      <c r="AC234" s="54"/>
      <c r="AD234" s="54"/>
      <c r="AE234" s="54"/>
      <c r="AF234" s="54"/>
      <c r="AG234" s="40">
        <f aca="true" t="shared" si="78" ref="AG234:AG241">SUM(C234,D234:AF234)</f>
        <v>170112</v>
      </c>
      <c r="AH234" s="80">
        <f t="shared" si="67"/>
        <v>3093</v>
      </c>
      <c r="AI234" s="68">
        <f t="shared" si="68"/>
        <v>170112</v>
      </c>
    </row>
    <row r="235" spans="1:35" s="29" customFormat="1" ht="37.5" hidden="1">
      <c r="A235" s="6" t="s">
        <v>626</v>
      </c>
      <c r="B235" s="5" t="s">
        <v>628</v>
      </c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135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40">
        <f t="shared" si="78"/>
        <v>0</v>
      </c>
      <c r="AH235" s="80">
        <f t="shared" si="67"/>
        <v>0</v>
      </c>
      <c r="AI235" s="68">
        <f t="shared" si="68"/>
        <v>0</v>
      </c>
    </row>
    <row r="236" spans="1:35" s="29" customFormat="1" ht="18.75" hidden="1">
      <c r="A236" s="6" t="s">
        <v>629</v>
      </c>
      <c r="B236" s="5" t="s">
        <v>630</v>
      </c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135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40">
        <f t="shared" si="78"/>
        <v>0</v>
      </c>
      <c r="AH236" s="80">
        <f t="shared" si="67"/>
        <v>0</v>
      </c>
      <c r="AI236" s="68">
        <f t="shared" si="68"/>
        <v>0</v>
      </c>
    </row>
    <row r="237" spans="1:35" s="29" customFormat="1" ht="37.5" hidden="1">
      <c r="A237" s="6" t="s">
        <v>629</v>
      </c>
      <c r="B237" s="5" t="s">
        <v>628</v>
      </c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135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40">
        <f t="shared" si="78"/>
        <v>0</v>
      </c>
      <c r="AH237" s="80">
        <f t="shared" si="67"/>
        <v>0</v>
      </c>
      <c r="AI237" s="68">
        <f t="shared" si="68"/>
        <v>0</v>
      </c>
    </row>
    <row r="238" spans="1:35" s="29" customFormat="1" ht="18.75">
      <c r="A238" s="6" t="s">
        <v>631</v>
      </c>
      <c r="B238" s="5" t="s">
        <v>632</v>
      </c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135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40">
        <f t="shared" si="78"/>
        <v>0</v>
      </c>
      <c r="AH238" s="80">
        <f t="shared" si="67"/>
        <v>0</v>
      </c>
      <c r="AI238" s="68">
        <f t="shared" si="68"/>
        <v>0</v>
      </c>
    </row>
    <row r="239" spans="1:35" s="29" customFormat="1" ht="24" customHeight="1">
      <c r="A239" s="6" t="s">
        <v>633</v>
      </c>
      <c r="B239" s="5" t="s">
        <v>634</v>
      </c>
      <c r="C239" s="54">
        <v>6842</v>
      </c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135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40">
        <f t="shared" si="78"/>
        <v>6842</v>
      </c>
      <c r="AH239" s="80">
        <f t="shared" si="67"/>
        <v>0</v>
      </c>
      <c r="AI239" s="68">
        <f t="shared" si="68"/>
        <v>6842</v>
      </c>
    </row>
    <row r="240" spans="1:35" s="29" customFormat="1" ht="18.75" hidden="1">
      <c r="A240" s="6" t="s">
        <v>633</v>
      </c>
      <c r="B240" s="13" t="s">
        <v>635</v>
      </c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135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40">
        <f t="shared" si="78"/>
        <v>0</v>
      </c>
      <c r="AH240" s="80">
        <f t="shared" si="67"/>
        <v>0</v>
      </c>
      <c r="AI240" s="68">
        <f t="shared" si="68"/>
        <v>0</v>
      </c>
    </row>
    <row r="241" spans="1:35" s="29" customFormat="1" ht="56.25">
      <c r="A241" s="6" t="s">
        <v>636</v>
      </c>
      <c r="B241" s="5" t="s">
        <v>637</v>
      </c>
      <c r="C241" s="54">
        <v>12595</v>
      </c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135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40">
        <f t="shared" si="78"/>
        <v>12595</v>
      </c>
      <c r="AH241" s="80">
        <f t="shared" si="67"/>
        <v>0</v>
      </c>
      <c r="AI241" s="68">
        <f t="shared" si="68"/>
        <v>12595</v>
      </c>
    </row>
    <row r="242" spans="1:35" s="29" customFormat="1" ht="18.75">
      <c r="A242" s="10" t="s">
        <v>639</v>
      </c>
      <c r="B242" s="11" t="s">
        <v>640</v>
      </c>
      <c r="C242" s="53">
        <f>SUM(C243:C246)</f>
        <v>421887</v>
      </c>
      <c r="D242" s="53">
        <f>SUM(D243:D246)</f>
        <v>0</v>
      </c>
      <c r="E242" s="53">
        <f aca="true" t="shared" si="79" ref="E242:N242">SUM(E243:E246)</f>
        <v>0</v>
      </c>
      <c r="F242" s="53">
        <f t="shared" si="79"/>
        <v>0</v>
      </c>
      <c r="G242" s="53">
        <f t="shared" si="79"/>
        <v>0</v>
      </c>
      <c r="H242" s="53">
        <f t="shared" si="79"/>
        <v>0</v>
      </c>
      <c r="I242" s="53">
        <f t="shared" si="79"/>
        <v>0</v>
      </c>
      <c r="J242" s="53">
        <f t="shared" si="79"/>
        <v>0</v>
      </c>
      <c r="K242" s="53">
        <f t="shared" si="79"/>
        <v>0</v>
      </c>
      <c r="L242" s="53">
        <f t="shared" si="79"/>
        <v>298</v>
      </c>
      <c r="M242" s="53">
        <f t="shared" si="79"/>
        <v>0</v>
      </c>
      <c r="N242" s="53">
        <f t="shared" si="79"/>
        <v>0</v>
      </c>
      <c r="O242" s="53">
        <f>SUM(O243:O246)</f>
        <v>2860</v>
      </c>
      <c r="P242" s="134">
        <f>SUM(P243:P246)</f>
        <v>0</v>
      </c>
      <c r="Q242" s="53">
        <f aca="true" t="shared" si="80" ref="Q242:AC242">SUM(Q243:Q246)</f>
        <v>0</v>
      </c>
      <c r="R242" s="53">
        <f t="shared" si="80"/>
        <v>0</v>
      </c>
      <c r="S242" s="53">
        <f t="shared" si="80"/>
        <v>0</v>
      </c>
      <c r="T242" s="53">
        <f>SUM(T243:T246)</f>
        <v>0</v>
      </c>
      <c r="U242" s="53">
        <f>SUM(U243:U246)</f>
        <v>0</v>
      </c>
      <c r="V242" s="53">
        <f t="shared" si="80"/>
        <v>0</v>
      </c>
      <c r="W242" s="53">
        <f t="shared" si="80"/>
        <v>0</v>
      </c>
      <c r="X242" s="53">
        <f t="shared" si="80"/>
        <v>206</v>
      </c>
      <c r="Y242" s="53">
        <f t="shared" si="80"/>
        <v>-1465</v>
      </c>
      <c r="Z242" s="53">
        <f t="shared" si="80"/>
        <v>0</v>
      </c>
      <c r="AA242" s="53">
        <f t="shared" si="80"/>
        <v>0</v>
      </c>
      <c r="AB242" s="53">
        <f t="shared" si="80"/>
        <v>0</v>
      </c>
      <c r="AC242" s="53">
        <f t="shared" si="80"/>
        <v>0</v>
      </c>
      <c r="AD242" s="53">
        <f>SUM(AD243:AD246)</f>
        <v>0</v>
      </c>
      <c r="AE242" s="53">
        <f>SUM(AE243:AE246)</f>
        <v>0</v>
      </c>
      <c r="AF242" s="53">
        <f>SUM(AF243:AF246)</f>
        <v>0</v>
      </c>
      <c r="AG242" s="53">
        <f>SUM(AG243:AG246)</f>
        <v>423786</v>
      </c>
      <c r="AH242" s="81">
        <f t="shared" si="67"/>
        <v>1899</v>
      </c>
      <c r="AI242" s="36">
        <f t="shared" si="68"/>
        <v>423786</v>
      </c>
    </row>
    <row r="243" spans="1:35" s="29" customFormat="1" ht="18.75">
      <c r="A243" s="6" t="s">
        <v>641</v>
      </c>
      <c r="B243" s="5" t="s">
        <v>642</v>
      </c>
      <c r="C243" s="54">
        <v>382787</v>
      </c>
      <c r="D243" s="54"/>
      <c r="E243" s="54"/>
      <c r="F243" s="54"/>
      <c r="G243" s="54"/>
      <c r="H243" s="54"/>
      <c r="I243" s="54"/>
      <c r="J243" s="54"/>
      <c r="K243" s="54"/>
      <c r="L243" s="54">
        <v>298</v>
      </c>
      <c r="M243" s="54"/>
      <c r="N243" s="54"/>
      <c r="O243" s="54">
        <v>2844</v>
      </c>
      <c r="P243" s="135"/>
      <c r="Q243" s="54"/>
      <c r="R243" s="54"/>
      <c r="S243" s="54"/>
      <c r="T243" s="54"/>
      <c r="U243" s="54"/>
      <c r="V243" s="54"/>
      <c r="W243" s="54"/>
      <c r="X243" s="54">
        <v>206</v>
      </c>
      <c r="Y243" s="54">
        <v>-1465</v>
      </c>
      <c r="Z243" s="54"/>
      <c r="AA243" s="54"/>
      <c r="AB243" s="54"/>
      <c r="AC243" s="54"/>
      <c r="AD243" s="54"/>
      <c r="AE243" s="54"/>
      <c r="AF243" s="54"/>
      <c r="AG243" s="40">
        <f>SUM(C243,D243:AF243)</f>
        <v>384670</v>
      </c>
      <c r="AH243" s="80">
        <f t="shared" si="67"/>
        <v>1883</v>
      </c>
      <c r="AI243" s="68">
        <f>AH243+C243</f>
        <v>384670</v>
      </c>
    </row>
    <row r="244" spans="1:35" s="29" customFormat="1" ht="37.5" hidden="1">
      <c r="A244" s="6" t="s">
        <v>641</v>
      </c>
      <c r="B244" s="5" t="s">
        <v>643</v>
      </c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135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40">
        <f>SUM(C244,D244:AF244)</f>
        <v>0</v>
      </c>
      <c r="AH244" s="80">
        <f t="shared" si="67"/>
        <v>0</v>
      </c>
      <c r="AI244" s="68">
        <f t="shared" si="68"/>
        <v>0</v>
      </c>
    </row>
    <row r="245" spans="1:35" s="29" customFormat="1" ht="18.75">
      <c r="A245" s="6" t="s">
        <v>644</v>
      </c>
      <c r="B245" s="5" t="s">
        <v>645</v>
      </c>
      <c r="C245" s="54">
        <v>32759</v>
      </c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>
        <v>16</v>
      </c>
      <c r="P245" s="135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40">
        <f>SUM(C245,D245:AF245)</f>
        <v>32775</v>
      </c>
      <c r="AH245" s="80">
        <f t="shared" si="67"/>
        <v>16</v>
      </c>
      <c r="AI245" s="68">
        <f t="shared" si="68"/>
        <v>32775</v>
      </c>
    </row>
    <row r="246" spans="1:35" s="29" customFormat="1" ht="37.5">
      <c r="A246" s="6" t="s">
        <v>646</v>
      </c>
      <c r="B246" s="5" t="s">
        <v>647</v>
      </c>
      <c r="C246" s="54">
        <v>6341</v>
      </c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135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40">
        <f>SUM(C246,D246:AF246)</f>
        <v>6341</v>
      </c>
      <c r="AH246" s="80">
        <f t="shared" si="67"/>
        <v>0</v>
      </c>
      <c r="AI246" s="68">
        <f t="shared" si="68"/>
        <v>6341</v>
      </c>
    </row>
    <row r="247" spans="1:35" s="29" customFormat="1" ht="37.5" hidden="1">
      <c r="A247" s="6" t="s">
        <v>646</v>
      </c>
      <c r="B247" s="13" t="s">
        <v>497</v>
      </c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135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80">
        <f t="shared" si="67"/>
        <v>0</v>
      </c>
      <c r="AI247" s="36">
        <f t="shared" si="68"/>
        <v>0</v>
      </c>
    </row>
    <row r="248" spans="1:35" s="29" customFormat="1" ht="93.75" hidden="1">
      <c r="A248" s="6" t="s">
        <v>646</v>
      </c>
      <c r="B248" s="13" t="s">
        <v>648</v>
      </c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135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80">
        <f t="shared" si="67"/>
        <v>0</v>
      </c>
      <c r="AI248" s="36">
        <f t="shared" si="68"/>
        <v>0</v>
      </c>
    </row>
    <row r="249" spans="1:35" s="29" customFormat="1" ht="93.75" hidden="1">
      <c r="A249" s="6" t="s">
        <v>646</v>
      </c>
      <c r="B249" s="13" t="s">
        <v>649</v>
      </c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135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80">
        <f t="shared" si="67"/>
        <v>0</v>
      </c>
      <c r="AI249" s="36">
        <f t="shared" si="68"/>
        <v>0</v>
      </c>
    </row>
    <row r="250" spans="1:35" s="29" customFormat="1" ht="37.5" hidden="1">
      <c r="A250" s="6" t="s">
        <v>646</v>
      </c>
      <c r="B250" s="13" t="s">
        <v>650</v>
      </c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135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80">
        <f t="shared" si="67"/>
        <v>0</v>
      </c>
      <c r="AI250" s="36">
        <f t="shared" si="68"/>
        <v>0</v>
      </c>
    </row>
    <row r="251" spans="1:35" s="29" customFormat="1" ht="37.5" hidden="1">
      <c r="A251" s="6" t="s">
        <v>646</v>
      </c>
      <c r="B251" s="13" t="s">
        <v>651</v>
      </c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135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80">
        <f t="shared" si="67"/>
        <v>0</v>
      </c>
      <c r="AI251" s="36">
        <f t="shared" si="68"/>
        <v>0</v>
      </c>
    </row>
    <row r="252" spans="1:35" s="29" customFormat="1" ht="112.5" hidden="1">
      <c r="A252" s="6" t="s">
        <v>646</v>
      </c>
      <c r="B252" s="13" t="s">
        <v>656</v>
      </c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135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80">
        <f t="shared" si="67"/>
        <v>0</v>
      </c>
      <c r="AI252" s="36">
        <f t="shared" si="68"/>
        <v>0</v>
      </c>
    </row>
    <row r="253" spans="1:35" s="29" customFormat="1" ht="56.25" hidden="1">
      <c r="A253" s="6" t="s">
        <v>646</v>
      </c>
      <c r="B253" s="13" t="s">
        <v>638</v>
      </c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135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80">
        <f t="shared" si="67"/>
        <v>0</v>
      </c>
      <c r="AI253" s="36">
        <f t="shared" si="68"/>
        <v>0</v>
      </c>
    </row>
    <row r="254" spans="1:35" s="29" customFormat="1" ht="37.5" hidden="1">
      <c r="A254" s="6" t="s">
        <v>646</v>
      </c>
      <c r="B254" s="13" t="s">
        <v>657</v>
      </c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135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80">
        <f t="shared" si="67"/>
        <v>0</v>
      </c>
      <c r="AI254" s="36">
        <f t="shared" si="68"/>
        <v>0</v>
      </c>
    </row>
    <row r="255" spans="1:35" s="29" customFormat="1" ht="56.25" hidden="1">
      <c r="A255" s="6" t="s">
        <v>646</v>
      </c>
      <c r="B255" s="13" t="s">
        <v>658</v>
      </c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135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80">
        <f t="shared" si="67"/>
        <v>0</v>
      </c>
      <c r="AI255" s="36">
        <f t="shared" si="68"/>
        <v>0</v>
      </c>
    </row>
    <row r="256" spans="1:35" s="29" customFormat="1" ht="37.5" hidden="1">
      <c r="A256" s="6" t="s">
        <v>646</v>
      </c>
      <c r="B256" s="13" t="s">
        <v>504</v>
      </c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135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80">
        <f t="shared" si="67"/>
        <v>0</v>
      </c>
      <c r="AI256" s="36">
        <f t="shared" si="68"/>
        <v>0</v>
      </c>
    </row>
    <row r="257" spans="1:35" s="29" customFormat="1" ht="18.75">
      <c r="A257" s="10" t="s">
        <v>659</v>
      </c>
      <c r="B257" s="11" t="s">
        <v>660</v>
      </c>
      <c r="C257" s="53">
        <f>C258+C259+C260+C268+C280+C267</f>
        <v>342837</v>
      </c>
      <c r="D257" s="53">
        <f>D258+D259+D260+D268+D280+D267</f>
        <v>-8382</v>
      </c>
      <c r="E257" s="53">
        <f aca="true" t="shared" si="81" ref="E257:N257">E258+E259+E260+E268+E280+E267</f>
        <v>-3692</v>
      </c>
      <c r="F257" s="53">
        <f t="shared" si="81"/>
        <v>0</v>
      </c>
      <c r="G257" s="53">
        <f t="shared" si="81"/>
        <v>46000</v>
      </c>
      <c r="H257" s="53">
        <f t="shared" si="81"/>
        <v>0</v>
      </c>
      <c r="I257" s="53">
        <f t="shared" si="81"/>
        <v>0</v>
      </c>
      <c r="J257" s="53">
        <f t="shared" si="81"/>
        <v>0</v>
      </c>
      <c r="K257" s="53">
        <f t="shared" si="81"/>
        <v>0</v>
      </c>
      <c r="L257" s="53">
        <f t="shared" si="81"/>
        <v>0</v>
      </c>
      <c r="M257" s="53">
        <f t="shared" si="81"/>
        <v>5</v>
      </c>
      <c r="N257" s="53">
        <f t="shared" si="81"/>
        <v>6069</v>
      </c>
      <c r="O257" s="53">
        <f>O258+O259+O260+O268+O280+O267</f>
        <v>7</v>
      </c>
      <c r="P257" s="134">
        <f>P258+P259+P260+P268+P280+P267</f>
        <v>0</v>
      </c>
      <c r="Q257" s="53">
        <f aca="true" t="shared" si="82" ref="Q257:AC257">Q258+Q259+Q260+Q268+Q280+Q267</f>
        <v>0</v>
      </c>
      <c r="R257" s="53">
        <f t="shared" si="82"/>
        <v>0</v>
      </c>
      <c r="S257" s="53">
        <f t="shared" si="82"/>
        <v>0</v>
      </c>
      <c r="T257" s="53">
        <f>T258+T259+T260+T268+T280+T267</f>
        <v>0</v>
      </c>
      <c r="U257" s="53">
        <f>U258+U259+U260+U268+U280+U267</f>
        <v>0</v>
      </c>
      <c r="V257" s="53">
        <f t="shared" si="82"/>
        <v>0</v>
      </c>
      <c r="W257" s="53">
        <f t="shared" si="82"/>
        <v>0</v>
      </c>
      <c r="X257" s="53">
        <f t="shared" si="82"/>
        <v>0</v>
      </c>
      <c r="Y257" s="53">
        <f t="shared" si="82"/>
        <v>0</v>
      </c>
      <c r="Z257" s="53">
        <f t="shared" si="82"/>
        <v>0</v>
      </c>
      <c r="AA257" s="53">
        <f t="shared" si="82"/>
        <v>0</v>
      </c>
      <c r="AB257" s="53">
        <f t="shared" si="82"/>
        <v>0</v>
      </c>
      <c r="AC257" s="53">
        <f t="shared" si="82"/>
        <v>0</v>
      </c>
      <c r="AD257" s="53">
        <f>AD258+AD259+AD260+AD268+AD280+AD267</f>
        <v>0</v>
      </c>
      <c r="AE257" s="53">
        <f>AE258+AE259+AE260+AE268+AE280+AE267</f>
        <v>0</v>
      </c>
      <c r="AF257" s="53">
        <f>AF258+AF259+AF260+AF268+AF280+AF267</f>
        <v>0</v>
      </c>
      <c r="AG257" s="53">
        <f>AG258+AG259+AG260+AG268+AG280+AG267</f>
        <v>382844</v>
      </c>
      <c r="AH257" s="81">
        <f t="shared" si="67"/>
        <v>40007</v>
      </c>
      <c r="AI257" s="36">
        <f t="shared" si="68"/>
        <v>382844</v>
      </c>
    </row>
    <row r="258" spans="1:35" s="29" customFormat="1" ht="35.25" customHeight="1">
      <c r="A258" s="6" t="s">
        <v>661</v>
      </c>
      <c r="B258" s="5" t="s">
        <v>724</v>
      </c>
      <c r="C258" s="54">
        <v>10493</v>
      </c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135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40">
        <f aca="true" t="shared" si="83" ref="AG258:AG268">SUM(C258,D258:AF258)</f>
        <v>10493</v>
      </c>
      <c r="AH258" s="80">
        <f t="shared" si="67"/>
        <v>0</v>
      </c>
      <c r="AI258" s="68">
        <f t="shared" si="68"/>
        <v>10493</v>
      </c>
    </row>
    <row r="259" spans="1:35" s="29" customFormat="1" ht="18.75">
      <c r="A259" s="6" t="s">
        <v>662</v>
      </c>
      <c r="B259" s="7" t="s">
        <v>663</v>
      </c>
      <c r="C259" s="54">
        <v>49463</v>
      </c>
      <c r="D259" s="54">
        <v>850</v>
      </c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135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40">
        <f t="shared" si="83"/>
        <v>50313</v>
      </c>
      <c r="AH259" s="80">
        <f t="shared" si="67"/>
        <v>850</v>
      </c>
      <c r="AI259" s="68">
        <f t="shared" si="68"/>
        <v>50313</v>
      </c>
    </row>
    <row r="260" spans="1:35" s="29" customFormat="1" ht="18.75">
      <c r="A260" s="6" t="s">
        <v>664</v>
      </c>
      <c r="B260" s="5" t="s">
        <v>665</v>
      </c>
      <c r="C260" s="54">
        <v>167467</v>
      </c>
      <c r="D260" s="54"/>
      <c r="E260" s="54"/>
      <c r="F260" s="54">
        <v>12613</v>
      </c>
      <c r="G260" s="54">
        <v>46000</v>
      </c>
      <c r="H260" s="54"/>
      <c r="I260" s="54"/>
      <c r="J260" s="54"/>
      <c r="K260" s="54"/>
      <c r="L260" s="54"/>
      <c r="M260" s="54"/>
      <c r="N260" s="54">
        <v>6069</v>
      </c>
      <c r="O260" s="54"/>
      <c r="P260" s="135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40">
        <f t="shared" si="83"/>
        <v>232149</v>
      </c>
      <c r="AH260" s="80">
        <f t="shared" si="67"/>
        <v>64682</v>
      </c>
      <c r="AI260" s="68">
        <f t="shared" si="68"/>
        <v>232149</v>
      </c>
    </row>
    <row r="261" spans="1:35" s="29" customFormat="1" ht="75" hidden="1">
      <c r="A261" s="6" t="s">
        <v>664</v>
      </c>
      <c r="B261" s="13" t="s">
        <v>666</v>
      </c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135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40">
        <f t="shared" si="83"/>
        <v>0</v>
      </c>
      <c r="AH261" s="80">
        <f t="shared" si="67"/>
        <v>0</v>
      </c>
      <c r="AI261" s="68">
        <f t="shared" si="68"/>
        <v>0</v>
      </c>
    </row>
    <row r="262" spans="1:35" s="29" customFormat="1" ht="75" hidden="1">
      <c r="A262" s="6" t="s">
        <v>664</v>
      </c>
      <c r="B262" s="13" t="s">
        <v>667</v>
      </c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135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40">
        <f t="shared" si="83"/>
        <v>0</v>
      </c>
      <c r="AH262" s="80">
        <f t="shared" si="67"/>
        <v>0</v>
      </c>
      <c r="AI262" s="68">
        <f t="shared" si="68"/>
        <v>0</v>
      </c>
    </row>
    <row r="263" spans="1:35" s="29" customFormat="1" ht="75" hidden="1">
      <c r="A263" s="6" t="s">
        <v>664</v>
      </c>
      <c r="B263" s="13" t="s">
        <v>668</v>
      </c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135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40">
        <f t="shared" si="83"/>
        <v>0</v>
      </c>
      <c r="AH263" s="80">
        <f t="shared" si="67"/>
        <v>0</v>
      </c>
      <c r="AI263" s="68">
        <f t="shared" si="68"/>
        <v>0</v>
      </c>
    </row>
    <row r="264" spans="1:35" s="29" customFormat="1" ht="56.25" hidden="1">
      <c r="A264" s="6" t="s">
        <v>664</v>
      </c>
      <c r="B264" s="13" t="s">
        <v>669</v>
      </c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135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40">
        <f t="shared" si="83"/>
        <v>0</v>
      </c>
      <c r="AH264" s="80">
        <f t="shared" si="67"/>
        <v>0</v>
      </c>
      <c r="AI264" s="68">
        <f t="shared" si="68"/>
        <v>0</v>
      </c>
    </row>
    <row r="265" spans="1:35" s="29" customFormat="1" ht="75" hidden="1">
      <c r="A265" s="6" t="s">
        <v>664</v>
      </c>
      <c r="B265" s="13" t="s">
        <v>670</v>
      </c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135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40">
        <f t="shared" si="83"/>
        <v>0</v>
      </c>
      <c r="AH265" s="80">
        <f t="shared" si="67"/>
        <v>0</v>
      </c>
      <c r="AI265" s="68">
        <f t="shared" si="68"/>
        <v>0</v>
      </c>
    </row>
    <row r="266" spans="1:35" s="29" customFormat="1" ht="18.75" hidden="1">
      <c r="A266" s="6"/>
      <c r="B266" s="13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135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40">
        <f t="shared" si="83"/>
        <v>0</v>
      </c>
      <c r="AH266" s="80">
        <f t="shared" si="67"/>
        <v>0</v>
      </c>
      <c r="AI266" s="68">
        <f t="shared" si="68"/>
        <v>0</v>
      </c>
    </row>
    <row r="267" spans="1:35" s="29" customFormat="1" ht="18.75">
      <c r="A267" s="6" t="s">
        <v>714</v>
      </c>
      <c r="B267" s="13" t="s">
        <v>715</v>
      </c>
      <c r="C267" s="54">
        <v>25645</v>
      </c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135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40">
        <f t="shared" si="83"/>
        <v>25645</v>
      </c>
      <c r="AH267" s="80">
        <f t="shared" si="67"/>
        <v>0</v>
      </c>
      <c r="AI267" s="68">
        <f t="shared" si="68"/>
        <v>25645</v>
      </c>
    </row>
    <row r="268" spans="1:35" s="29" customFormat="1" ht="37.5">
      <c r="A268" s="6" t="s">
        <v>671</v>
      </c>
      <c r="B268" s="5" t="s">
        <v>672</v>
      </c>
      <c r="C268" s="54">
        <v>89769</v>
      </c>
      <c r="D268" s="54">
        <v>-9232</v>
      </c>
      <c r="E268" s="54">
        <v>-3692</v>
      </c>
      <c r="F268" s="54">
        <v>-12613</v>
      </c>
      <c r="G268" s="54"/>
      <c r="H268" s="54"/>
      <c r="I268" s="54"/>
      <c r="J268" s="54"/>
      <c r="K268" s="54"/>
      <c r="L268" s="54"/>
      <c r="M268" s="54">
        <v>5</v>
      </c>
      <c r="N268" s="54"/>
      <c r="O268" s="54">
        <v>7</v>
      </c>
      <c r="P268" s="135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40">
        <f t="shared" si="83"/>
        <v>64244</v>
      </c>
      <c r="AH268" s="80">
        <f>SUM(D268:AF268)</f>
        <v>-25525</v>
      </c>
      <c r="AI268" s="68">
        <f>AH268+C268</f>
        <v>64244</v>
      </c>
    </row>
    <row r="269" spans="1:35" s="29" customFormat="1" ht="37.5" hidden="1">
      <c r="A269" s="6" t="s">
        <v>671</v>
      </c>
      <c r="B269" s="13" t="s">
        <v>497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136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0">
        <f t="shared" si="67"/>
        <v>0</v>
      </c>
      <c r="AI269" s="36">
        <f t="shared" si="68"/>
        <v>0</v>
      </c>
    </row>
    <row r="270" spans="1:35" s="29" customFormat="1" ht="56.25" hidden="1">
      <c r="A270" s="6" t="s">
        <v>664</v>
      </c>
      <c r="B270" s="13" t="s">
        <v>709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136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0">
        <f t="shared" si="67"/>
        <v>0</v>
      </c>
      <c r="AI270" s="36">
        <f t="shared" si="68"/>
        <v>0</v>
      </c>
    </row>
    <row r="271" spans="1:35" s="29" customFormat="1" ht="112.5" hidden="1">
      <c r="A271" s="6" t="s">
        <v>664</v>
      </c>
      <c r="B271" s="13" t="s">
        <v>710</v>
      </c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136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0">
        <f aca="true" t="shared" si="84" ref="AH271:AH322">SUM(D271:AF271)</f>
        <v>0</v>
      </c>
      <c r="AI271" s="36">
        <f aca="true" t="shared" si="85" ref="AI271:AI322">AH271+C271</f>
        <v>0</v>
      </c>
    </row>
    <row r="272" spans="1:35" s="29" customFormat="1" ht="75" hidden="1">
      <c r="A272" s="6" t="s">
        <v>664</v>
      </c>
      <c r="B272" s="13" t="s">
        <v>711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136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0">
        <f t="shared" si="84"/>
        <v>0</v>
      </c>
      <c r="AI272" s="36">
        <f t="shared" si="85"/>
        <v>0</v>
      </c>
    </row>
    <row r="273" spans="1:35" s="29" customFormat="1" ht="56.25" hidden="1">
      <c r="A273" s="6" t="s">
        <v>664</v>
      </c>
      <c r="B273" s="13" t="s">
        <v>712</v>
      </c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136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0">
        <f t="shared" si="84"/>
        <v>0</v>
      </c>
      <c r="AI273" s="36">
        <f t="shared" si="85"/>
        <v>0</v>
      </c>
    </row>
    <row r="274" spans="1:35" s="29" customFormat="1" ht="0.75" customHeight="1">
      <c r="A274" s="31"/>
      <c r="B274" s="3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139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80">
        <f t="shared" si="84"/>
        <v>0</v>
      </c>
      <c r="AI274" s="36">
        <f t="shared" si="85"/>
        <v>0</v>
      </c>
    </row>
    <row r="275" spans="1:35" s="29" customFormat="1" ht="18.75" hidden="1">
      <c r="A275" s="6" t="s">
        <v>671</v>
      </c>
      <c r="B275" s="13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136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0">
        <f t="shared" si="84"/>
        <v>0</v>
      </c>
      <c r="AI275" s="36">
        <f t="shared" si="85"/>
        <v>0</v>
      </c>
    </row>
    <row r="276" spans="1:35" s="29" customFormat="1" ht="75" hidden="1">
      <c r="A276" s="6" t="s">
        <v>664</v>
      </c>
      <c r="B276" s="13" t="s">
        <v>716</v>
      </c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136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0">
        <f t="shared" si="84"/>
        <v>0</v>
      </c>
      <c r="AI276" s="36">
        <f t="shared" si="85"/>
        <v>0</v>
      </c>
    </row>
    <row r="277" spans="1:35" s="29" customFormat="1" ht="56.25" hidden="1">
      <c r="A277" s="6" t="s">
        <v>671</v>
      </c>
      <c r="B277" s="13" t="s">
        <v>713</v>
      </c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136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0">
        <f t="shared" si="84"/>
        <v>0</v>
      </c>
      <c r="AI277" s="36">
        <f t="shared" si="85"/>
        <v>0</v>
      </c>
    </row>
    <row r="278" spans="1:35" s="29" customFormat="1" ht="56.25" hidden="1">
      <c r="A278" s="6" t="s">
        <v>671</v>
      </c>
      <c r="B278" s="13" t="s">
        <v>638</v>
      </c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136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0">
        <f t="shared" si="84"/>
        <v>0</v>
      </c>
      <c r="AI278" s="36">
        <f t="shared" si="85"/>
        <v>0</v>
      </c>
    </row>
    <row r="279" spans="1:35" s="29" customFormat="1" ht="18.75" hidden="1">
      <c r="A279" s="6" t="s">
        <v>671</v>
      </c>
      <c r="B279" s="13" t="s">
        <v>673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136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0">
        <f t="shared" si="84"/>
        <v>0</v>
      </c>
      <c r="AI279" s="36">
        <f t="shared" si="85"/>
        <v>0</v>
      </c>
    </row>
    <row r="280" spans="1:35" s="29" customFormat="1" ht="37.5" hidden="1">
      <c r="A280" s="6" t="s">
        <v>671</v>
      </c>
      <c r="B280" s="13" t="s">
        <v>674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136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0">
        <f t="shared" si="84"/>
        <v>0</v>
      </c>
      <c r="AI280" s="36">
        <f t="shared" si="85"/>
        <v>0</v>
      </c>
    </row>
    <row r="281" spans="1:35" s="29" customFormat="1" ht="56.25" hidden="1">
      <c r="A281" s="6" t="s">
        <v>671</v>
      </c>
      <c r="B281" s="13" t="s">
        <v>675</v>
      </c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136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0">
        <f t="shared" si="84"/>
        <v>0</v>
      </c>
      <c r="AI281" s="36">
        <f t="shared" si="85"/>
        <v>0</v>
      </c>
    </row>
    <row r="282" spans="1:35" s="29" customFormat="1" ht="56.25" hidden="1">
      <c r="A282" s="6" t="s">
        <v>671</v>
      </c>
      <c r="B282" s="13" t="s">
        <v>676</v>
      </c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136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0">
        <f t="shared" si="84"/>
        <v>0</v>
      </c>
      <c r="AI282" s="36">
        <f t="shared" si="85"/>
        <v>0</v>
      </c>
    </row>
    <row r="283" spans="1:35" s="29" customFormat="1" ht="37.5" hidden="1">
      <c r="A283" s="6" t="s">
        <v>671</v>
      </c>
      <c r="B283" s="13" t="s">
        <v>504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136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0">
        <f t="shared" si="84"/>
        <v>0</v>
      </c>
      <c r="AI283" s="36">
        <f t="shared" si="85"/>
        <v>0</v>
      </c>
    </row>
    <row r="284" spans="1:35" s="29" customFormat="1" ht="18.75">
      <c r="A284" s="6"/>
      <c r="B284" s="11" t="s">
        <v>681</v>
      </c>
      <c r="C284" s="53">
        <f>SUM(C94+C150+C159+C165+C210+C217+C221+C233+C242+C257)</f>
        <v>4415337</v>
      </c>
      <c r="D284" s="53">
        <f>SUM(D94+D150+D159+D165+D210+D217+D221+D233+D242+D257)</f>
        <v>-8282</v>
      </c>
      <c r="E284" s="53">
        <f aca="true" t="shared" si="86" ref="E284:N284">SUM(E94+E150+E159+E165+E210+E217+E221+E233+E242+E257)</f>
        <v>-3692</v>
      </c>
      <c r="F284" s="53">
        <f t="shared" si="86"/>
        <v>-780</v>
      </c>
      <c r="G284" s="53">
        <f t="shared" si="86"/>
        <v>19927</v>
      </c>
      <c r="H284" s="53">
        <f t="shared" si="86"/>
        <v>10310</v>
      </c>
      <c r="I284" s="53">
        <f t="shared" si="86"/>
        <v>-7040</v>
      </c>
      <c r="J284" s="53">
        <f t="shared" si="86"/>
        <v>-1141</v>
      </c>
      <c r="K284" s="53">
        <f t="shared" si="86"/>
        <v>40850</v>
      </c>
      <c r="L284" s="53">
        <f t="shared" si="86"/>
        <v>1046</v>
      </c>
      <c r="M284" s="53">
        <f t="shared" si="86"/>
        <v>432</v>
      </c>
      <c r="N284" s="53">
        <f t="shared" si="86"/>
        <v>6069</v>
      </c>
      <c r="O284" s="53">
        <f>SUM(O94+O150+O159+O165+O210+O217+O221+O233+O242+O257)</f>
        <v>12860</v>
      </c>
      <c r="P284" s="134">
        <f>SUM(P94+P150+P159+P165+P210+P217+P221+P233+P242+P257)</f>
        <v>65490</v>
      </c>
      <c r="Q284" s="53">
        <f aca="true" t="shared" si="87" ref="Q284:AC284">SUM(Q94+Q150+Q159+Q165+Q210+Q217+Q221+Q233+Q242+Q257)</f>
        <v>48000</v>
      </c>
      <c r="R284" s="53">
        <f t="shared" si="87"/>
        <v>0</v>
      </c>
      <c r="S284" s="53">
        <f t="shared" si="87"/>
        <v>0</v>
      </c>
      <c r="T284" s="53">
        <f>SUM(T94+T150+T159+T165+T210+T217+T221+T233+T242+T257)</f>
        <v>0</v>
      </c>
      <c r="U284" s="53">
        <f>SUM(U94+U150+U159+U165+U210+U217+U221+U233+U242+U257)</f>
        <v>0</v>
      </c>
      <c r="V284" s="53">
        <f t="shared" si="87"/>
        <v>0</v>
      </c>
      <c r="W284" s="53">
        <f t="shared" si="87"/>
        <v>0</v>
      </c>
      <c r="X284" s="53">
        <f t="shared" si="87"/>
        <v>785</v>
      </c>
      <c r="Y284" s="53">
        <f t="shared" si="87"/>
        <v>-5465</v>
      </c>
      <c r="Z284" s="53">
        <f t="shared" si="87"/>
        <v>5465</v>
      </c>
      <c r="AA284" s="53">
        <f t="shared" si="87"/>
        <v>0</v>
      </c>
      <c r="AB284" s="53">
        <f t="shared" si="87"/>
        <v>0</v>
      </c>
      <c r="AC284" s="53">
        <f t="shared" si="87"/>
        <v>0</v>
      </c>
      <c r="AD284" s="53">
        <f>SUM(AD94+AD150+AD159+AD165+AD210+AD217+AD221+AD233+AD242+AD257)</f>
        <v>0</v>
      </c>
      <c r="AE284" s="53">
        <f>SUM(AE94+AE150+AE159+AE165+AE210+AE217+AE221+AE233+AE242+AE257)</f>
        <v>0</v>
      </c>
      <c r="AF284" s="53">
        <f>SUM(AF94+AF150+AF159+AF165+AF210+AF217+AF221+AF233+AF242+AF257)</f>
        <v>10000</v>
      </c>
      <c r="AG284" s="53">
        <f>SUM(AG94+AG150+AG159+AG165+AG210+AG217+AG221+AG233+AG242+AG257)</f>
        <v>4610171</v>
      </c>
      <c r="AH284" s="81">
        <f>SUM(D284:AF284)</f>
        <v>194834</v>
      </c>
      <c r="AI284" s="36">
        <f t="shared" si="85"/>
        <v>4610171</v>
      </c>
    </row>
    <row r="285" spans="1:35" s="29" customFormat="1" ht="19.5">
      <c r="A285" s="6"/>
      <c r="B285" s="57" t="s">
        <v>6</v>
      </c>
      <c r="C285" s="58">
        <f>C65-C284</f>
        <v>-445000</v>
      </c>
      <c r="D285" s="58">
        <f>D65-D284</f>
        <v>0</v>
      </c>
      <c r="E285" s="58">
        <f aca="true" t="shared" si="88" ref="E285:N285">E65-E284</f>
        <v>0</v>
      </c>
      <c r="F285" s="58">
        <f t="shared" si="88"/>
        <v>0</v>
      </c>
      <c r="G285" s="58">
        <f t="shared" si="88"/>
        <v>0</v>
      </c>
      <c r="H285" s="58">
        <f t="shared" si="88"/>
        <v>0</v>
      </c>
      <c r="I285" s="58">
        <f t="shared" si="88"/>
        <v>0</v>
      </c>
      <c r="J285" s="58">
        <f t="shared" si="88"/>
        <v>0</v>
      </c>
      <c r="K285" s="58">
        <f t="shared" si="88"/>
        <v>0</v>
      </c>
      <c r="L285" s="58">
        <f t="shared" si="88"/>
        <v>0</v>
      </c>
      <c r="M285" s="58">
        <f t="shared" si="88"/>
        <v>0</v>
      </c>
      <c r="N285" s="58">
        <f t="shared" si="88"/>
        <v>0</v>
      </c>
      <c r="O285" s="58">
        <f>O65-O284</f>
        <v>0</v>
      </c>
      <c r="P285" s="140">
        <f aca="true" t="shared" si="89" ref="P285:AE285">P65-P284</f>
        <v>0</v>
      </c>
      <c r="Q285" s="58">
        <f t="shared" si="89"/>
        <v>0</v>
      </c>
      <c r="R285" s="58">
        <f t="shared" si="89"/>
        <v>0</v>
      </c>
      <c r="S285" s="58">
        <f t="shared" si="89"/>
        <v>0</v>
      </c>
      <c r="T285" s="58">
        <f>T65-T284</f>
        <v>0</v>
      </c>
      <c r="U285" s="58">
        <f>U65-U284</f>
        <v>0</v>
      </c>
      <c r="V285" s="58">
        <f t="shared" si="89"/>
        <v>0</v>
      </c>
      <c r="W285" s="58">
        <f t="shared" si="89"/>
        <v>0</v>
      </c>
      <c r="X285" s="58">
        <f t="shared" si="89"/>
        <v>0</v>
      </c>
      <c r="Y285" s="58">
        <f t="shared" si="89"/>
        <v>5465</v>
      </c>
      <c r="Z285" s="58">
        <f t="shared" si="89"/>
        <v>-5465</v>
      </c>
      <c r="AA285" s="58">
        <f t="shared" si="89"/>
        <v>0</v>
      </c>
      <c r="AB285" s="58">
        <f t="shared" si="89"/>
        <v>0</v>
      </c>
      <c r="AC285" s="58">
        <f>AC65-AC284</f>
        <v>0</v>
      </c>
      <c r="AD285" s="58">
        <f t="shared" si="89"/>
        <v>0</v>
      </c>
      <c r="AE285" s="58">
        <f t="shared" si="89"/>
        <v>0</v>
      </c>
      <c r="AF285" s="58">
        <f>AF65-AF284</f>
        <v>0</v>
      </c>
      <c r="AG285" s="58">
        <f>AG65-AG284</f>
        <v>-445000</v>
      </c>
      <c r="AH285" s="80">
        <f t="shared" si="84"/>
        <v>0</v>
      </c>
      <c r="AI285" s="36">
        <f t="shared" si="85"/>
        <v>-445000</v>
      </c>
    </row>
    <row r="286" spans="1:35" s="29" customFormat="1" ht="33" customHeight="1">
      <c r="A286" s="47" t="s">
        <v>5</v>
      </c>
      <c r="B286" s="59" t="s">
        <v>7</v>
      </c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140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80">
        <f>SUM(D286:AF286)</f>
        <v>0</v>
      </c>
      <c r="AI286" s="36">
        <f>AH286+C286</f>
        <v>0</v>
      </c>
    </row>
    <row r="287" spans="1:35" s="29" customFormat="1" ht="77.25" customHeight="1" hidden="1">
      <c r="A287" s="6"/>
      <c r="B287" s="5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136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0">
        <f t="shared" si="84"/>
        <v>0</v>
      </c>
      <c r="AI287" s="36">
        <f t="shared" si="85"/>
        <v>0</v>
      </c>
    </row>
    <row r="288" spans="1:35" s="29" customFormat="1" ht="18.75" hidden="1">
      <c r="A288" s="6"/>
      <c r="B288" s="13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136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0">
        <f t="shared" si="84"/>
        <v>0</v>
      </c>
      <c r="AI288" s="36">
        <f t="shared" si="85"/>
        <v>0</v>
      </c>
    </row>
    <row r="289" spans="1:35" s="29" customFormat="1" ht="18.75" hidden="1">
      <c r="A289" s="6"/>
      <c r="B289" s="13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136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0">
        <f t="shared" si="84"/>
        <v>0</v>
      </c>
      <c r="AI289" s="36">
        <f t="shared" si="85"/>
        <v>0</v>
      </c>
    </row>
    <row r="290" spans="1:35" s="29" customFormat="1" ht="18.75" hidden="1">
      <c r="A290" s="6"/>
      <c r="B290" s="13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136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0">
        <f t="shared" si="84"/>
        <v>0</v>
      </c>
      <c r="AI290" s="36">
        <f t="shared" si="85"/>
        <v>0</v>
      </c>
    </row>
    <row r="291" spans="1:35" s="29" customFormat="1" ht="18.75" hidden="1">
      <c r="A291" s="6"/>
      <c r="B291" s="13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136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0">
        <f t="shared" si="84"/>
        <v>0</v>
      </c>
      <c r="AI291" s="36">
        <f t="shared" si="85"/>
        <v>0</v>
      </c>
    </row>
    <row r="292" spans="1:35" s="29" customFormat="1" ht="18.75" hidden="1">
      <c r="A292" s="6"/>
      <c r="B292" s="13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136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0">
        <f t="shared" si="84"/>
        <v>0</v>
      </c>
      <c r="AI292" s="36">
        <f t="shared" si="85"/>
        <v>0</v>
      </c>
    </row>
    <row r="293" spans="1:35" s="29" customFormat="1" ht="18.75" hidden="1">
      <c r="A293" s="6"/>
      <c r="B293" s="13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136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0">
        <f t="shared" si="84"/>
        <v>0</v>
      </c>
      <c r="AI293" s="36">
        <f t="shared" si="85"/>
        <v>0</v>
      </c>
    </row>
    <row r="294" spans="1:35" s="29" customFormat="1" ht="18.75" hidden="1">
      <c r="A294" s="6"/>
      <c r="B294" s="13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136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0">
        <f t="shared" si="84"/>
        <v>0</v>
      </c>
      <c r="AI294" s="36">
        <f t="shared" si="85"/>
        <v>0</v>
      </c>
    </row>
    <row r="295" spans="1:35" s="29" customFormat="1" ht="18.75" hidden="1">
      <c r="A295" s="6"/>
      <c r="B295" s="13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136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0">
        <f t="shared" si="84"/>
        <v>0</v>
      </c>
      <c r="AI295" s="36">
        <f t="shared" si="85"/>
        <v>0</v>
      </c>
    </row>
    <row r="296" spans="1:35" s="29" customFormat="1" ht="18.75" hidden="1">
      <c r="A296" s="6"/>
      <c r="B296" s="13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136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0">
        <f t="shared" si="84"/>
        <v>0</v>
      </c>
      <c r="AI296" s="36">
        <f t="shared" si="85"/>
        <v>0</v>
      </c>
    </row>
    <row r="297" spans="1:35" s="29" customFormat="1" ht="18.75" hidden="1">
      <c r="A297" s="6"/>
      <c r="B297" s="13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136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0">
        <f t="shared" si="84"/>
        <v>0</v>
      </c>
      <c r="AI297" s="36">
        <f t="shared" si="85"/>
        <v>0</v>
      </c>
    </row>
    <row r="298" spans="1:35" s="29" customFormat="1" ht="18.75" hidden="1">
      <c r="A298" s="6"/>
      <c r="B298" s="13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136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0">
        <f t="shared" si="84"/>
        <v>0</v>
      </c>
      <c r="AI298" s="36">
        <f t="shared" si="85"/>
        <v>0</v>
      </c>
    </row>
    <row r="299" spans="1:35" s="29" customFormat="1" ht="18.75" hidden="1">
      <c r="A299" s="6"/>
      <c r="B299" s="13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136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0">
        <f t="shared" si="84"/>
        <v>0</v>
      </c>
      <c r="AI299" s="36">
        <f t="shared" si="85"/>
        <v>0</v>
      </c>
    </row>
    <row r="300" spans="1:35" s="29" customFormat="1" ht="18.75" hidden="1">
      <c r="A300" s="6"/>
      <c r="B300" s="13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136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0">
        <f t="shared" si="84"/>
        <v>0</v>
      </c>
      <c r="AI300" s="36">
        <f t="shared" si="85"/>
        <v>0</v>
      </c>
    </row>
    <row r="301" spans="1:35" s="29" customFormat="1" ht="18.75" hidden="1">
      <c r="A301" s="6"/>
      <c r="B301" s="13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136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0">
        <f t="shared" si="84"/>
        <v>0</v>
      </c>
      <c r="AI301" s="36">
        <f t="shared" si="85"/>
        <v>0</v>
      </c>
    </row>
    <row r="302" spans="1:35" s="29" customFormat="1" ht="18.75" hidden="1">
      <c r="A302" s="6"/>
      <c r="B302" s="13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136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0">
        <f t="shared" si="84"/>
        <v>0</v>
      </c>
      <c r="AI302" s="36">
        <f t="shared" si="85"/>
        <v>0</v>
      </c>
    </row>
    <row r="303" spans="1:35" s="29" customFormat="1" ht="18.75" hidden="1">
      <c r="A303" s="6"/>
      <c r="B303" s="13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136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0">
        <f t="shared" si="84"/>
        <v>0</v>
      </c>
      <c r="AI303" s="36">
        <f t="shared" si="85"/>
        <v>0</v>
      </c>
    </row>
    <row r="304" spans="1:35" s="29" customFormat="1" ht="18.75" hidden="1">
      <c r="A304" s="6"/>
      <c r="B304" s="13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136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0">
        <f t="shared" si="84"/>
        <v>0</v>
      </c>
      <c r="AI304" s="36">
        <f t="shared" si="85"/>
        <v>0</v>
      </c>
    </row>
    <row r="305" spans="1:35" s="29" customFormat="1" ht="18.75" hidden="1">
      <c r="A305" s="6"/>
      <c r="B305" s="13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136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0">
        <f t="shared" si="84"/>
        <v>0</v>
      </c>
      <c r="AI305" s="36">
        <f t="shared" si="85"/>
        <v>0</v>
      </c>
    </row>
    <row r="306" spans="1:35" s="29" customFormat="1" ht="18.75" hidden="1">
      <c r="A306" s="6"/>
      <c r="B306" s="15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136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0">
        <f t="shared" si="84"/>
        <v>0</v>
      </c>
      <c r="AI306" s="36">
        <f t="shared" si="85"/>
        <v>0</v>
      </c>
    </row>
    <row r="307" spans="1:35" s="29" customFormat="1" ht="18.75" hidden="1">
      <c r="A307" s="6"/>
      <c r="B307" s="15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136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0">
        <f t="shared" si="84"/>
        <v>0</v>
      </c>
      <c r="AI307" s="36">
        <f t="shared" si="85"/>
        <v>0</v>
      </c>
    </row>
    <row r="308" spans="1:35" s="29" customFormat="1" ht="93.75" hidden="1">
      <c r="A308" s="6" t="s">
        <v>677</v>
      </c>
      <c r="B308" s="15" t="s">
        <v>680</v>
      </c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136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0">
        <f t="shared" si="84"/>
        <v>0</v>
      </c>
      <c r="AI308" s="36">
        <f t="shared" si="85"/>
        <v>0</v>
      </c>
    </row>
    <row r="309" spans="1:35" s="29" customFormat="1" ht="18.75" hidden="1">
      <c r="A309" s="6"/>
      <c r="B309" s="25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136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0">
        <f t="shared" si="84"/>
        <v>0</v>
      </c>
      <c r="AI309" s="36">
        <f t="shared" si="85"/>
        <v>0</v>
      </c>
    </row>
    <row r="310" spans="1:35" s="29" customFormat="1" ht="18.75" hidden="1">
      <c r="A310" s="6"/>
      <c r="B310" s="15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136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0">
        <f t="shared" si="84"/>
        <v>0</v>
      </c>
      <c r="AI310" s="36">
        <f t="shared" si="85"/>
        <v>0</v>
      </c>
    </row>
    <row r="311" spans="1:35" s="29" customFormat="1" ht="18.75" hidden="1">
      <c r="A311" s="10"/>
      <c r="B311" s="11" t="s">
        <v>681</v>
      </c>
      <c r="C311" s="12">
        <f>SUM(C284:C286)</f>
        <v>3970337</v>
      </c>
      <c r="D311" s="12">
        <f>SUM(D284:D286)</f>
        <v>-8282</v>
      </c>
      <c r="E311" s="12">
        <f aca="true" t="shared" si="90" ref="E311:N311">SUM(E284:E286)</f>
        <v>-3692</v>
      </c>
      <c r="F311" s="12">
        <f t="shared" si="90"/>
        <v>-780</v>
      </c>
      <c r="G311" s="12">
        <f t="shared" si="90"/>
        <v>19927</v>
      </c>
      <c r="H311" s="12">
        <f t="shared" si="90"/>
        <v>10310</v>
      </c>
      <c r="I311" s="12">
        <f t="shared" si="90"/>
        <v>-7040</v>
      </c>
      <c r="J311" s="12">
        <f t="shared" si="90"/>
        <v>-1141</v>
      </c>
      <c r="K311" s="12">
        <f t="shared" si="90"/>
        <v>40850</v>
      </c>
      <c r="L311" s="12">
        <f t="shared" si="90"/>
        <v>1046</v>
      </c>
      <c r="M311" s="12">
        <f t="shared" si="90"/>
        <v>432</v>
      </c>
      <c r="N311" s="12">
        <f t="shared" si="90"/>
        <v>6069</v>
      </c>
      <c r="O311" s="12">
        <f>SUM(O284:O286)</f>
        <v>12860</v>
      </c>
      <c r="P311" s="141">
        <f>SUM(P284:P286)</f>
        <v>65490</v>
      </c>
      <c r="Q311" s="12">
        <f aca="true" t="shared" si="91" ref="Q311:AC311">SUM(Q284:Q286)</f>
        <v>48000</v>
      </c>
      <c r="R311" s="12">
        <f t="shared" si="91"/>
        <v>0</v>
      </c>
      <c r="S311" s="12">
        <f t="shared" si="91"/>
        <v>0</v>
      </c>
      <c r="T311" s="12">
        <f>SUM(T284:T286)</f>
        <v>0</v>
      </c>
      <c r="U311" s="12">
        <f>SUM(U284:U286)</f>
        <v>0</v>
      </c>
      <c r="V311" s="12">
        <f t="shared" si="91"/>
        <v>0</v>
      </c>
      <c r="W311" s="12">
        <f t="shared" si="91"/>
        <v>0</v>
      </c>
      <c r="X311" s="12">
        <f t="shared" si="91"/>
        <v>785</v>
      </c>
      <c r="Y311" s="12">
        <f t="shared" si="91"/>
        <v>0</v>
      </c>
      <c r="Z311" s="12">
        <f t="shared" si="91"/>
        <v>0</v>
      </c>
      <c r="AA311" s="12">
        <f t="shared" si="91"/>
        <v>0</v>
      </c>
      <c r="AB311" s="12">
        <f t="shared" si="91"/>
        <v>0</v>
      </c>
      <c r="AC311" s="12">
        <f t="shared" si="91"/>
        <v>0</v>
      </c>
      <c r="AD311" s="12">
        <f>SUM(AD284:AD286)</f>
        <v>0</v>
      </c>
      <c r="AE311" s="12">
        <f>SUM(AE284:AE286)</f>
        <v>0</v>
      </c>
      <c r="AF311" s="12">
        <f>SUM(AF284:AF286)</f>
        <v>10000</v>
      </c>
      <c r="AG311" s="12">
        <f>SUM(AG284:AG286)</f>
        <v>4165171</v>
      </c>
      <c r="AH311" s="80">
        <f t="shared" si="84"/>
        <v>194834</v>
      </c>
      <c r="AI311" s="36">
        <f t="shared" si="85"/>
        <v>4165171</v>
      </c>
    </row>
    <row r="312" spans="1:35" s="29" customFormat="1" ht="18.75" hidden="1">
      <c r="A312" s="26" t="s">
        <v>682</v>
      </c>
      <c r="B312" s="26" t="s">
        <v>683</v>
      </c>
      <c r="C312" s="26" t="s">
        <v>684</v>
      </c>
      <c r="D312" s="26" t="s">
        <v>684</v>
      </c>
      <c r="E312" s="26" t="s">
        <v>684</v>
      </c>
      <c r="F312" s="26" t="s">
        <v>684</v>
      </c>
      <c r="G312" s="26" t="s">
        <v>684</v>
      </c>
      <c r="H312" s="26" t="s">
        <v>684</v>
      </c>
      <c r="I312" s="26" t="s">
        <v>684</v>
      </c>
      <c r="J312" s="26" t="s">
        <v>684</v>
      </c>
      <c r="K312" s="26" t="s">
        <v>684</v>
      </c>
      <c r="L312" s="26" t="s">
        <v>684</v>
      </c>
      <c r="M312" s="26" t="s">
        <v>684</v>
      </c>
      <c r="N312" s="26" t="s">
        <v>684</v>
      </c>
      <c r="O312" s="26" t="s">
        <v>684</v>
      </c>
      <c r="P312" s="142" t="s">
        <v>684</v>
      </c>
      <c r="Q312" s="26" t="s">
        <v>684</v>
      </c>
      <c r="R312" s="26" t="s">
        <v>684</v>
      </c>
      <c r="S312" s="26" t="s">
        <v>684</v>
      </c>
      <c r="T312" s="26" t="s">
        <v>684</v>
      </c>
      <c r="U312" s="26" t="s">
        <v>684</v>
      </c>
      <c r="V312" s="26" t="s">
        <v>684</v>
      </c>
      <c r="W312" s="26" t="s">
        <v>684</v>
      </c>
      <c r="X312" s="26" t="s">
        <v>684</v>
      </c>
      <c r="Y312" s="26" t="s">
        <v>684</v>
      </c>
      <c r="Z312" s="26" t="s">
        <v>684</v>
      </c>
      <c r="AA312" s="26" t="s">
        <v>684</v>
      </c>
      <c r="AB312" s="26" t="s">
        <v>684</v>
      </c>
      <c r="AC312" s="26" t="s">
        <v>684</v>
      </c>
      <c r="AD312" s="26" t="s">
        <v>684</v>
      </c>
      <c r="AE312" s="26" t="s">
        <v>684</v>
      </c>
      <c r="AF312" s="26" t="s">
        <v>684</v>
      </c>
      <c r="AG312" s="26" t="s">
        <v>684</v>
      </c>
      <c r="AH312" s="80">
        <f t="shared" si="84"/>
        <v>0</v>
      </c>
      <c r="AI312" s="36" t="e">
        <f t="shared" si="85"/>
        <v>#VALUE!</v>
      </c>
    </row>
    <row r="313" spans="1:35" s="29" customFormat="1" ht="91.5" customHeight="1">
      <c r="A313" s="51" t="s">
        <v>17</v>
      </c>
      <c r="B313" s="50" t="s">
        <v>19</v>
      </c>
      <c r="C313" s="69">
        <f>C314</f>
        <v>406400</v>
      </c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143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40">
        <f aca="true" t="shared" si="92" ref="AG313:AG318">SUM(C313,D313:AF313)</f>
        <v>406400</v>
      </c>
      <c r="AH313" s="80">
        <f t="shared" si="84"/>
        <v>0</v>
      </c>
      <c r="AI313" s="68">
        <f t="shared" si="85"/>
        <v>406400</v>
      </c>
    </row>
    <row r="314" spans="1:35" s="29" customFormat="1" ht="56.25">
      <c r="A314" s="51" t="s">
        <v>18</v>
      </c>
      <c r="B314" s="52" t="s">
        <v>13</v>
      </c>
      <c r="C314" s="69">
        <v>406400</v>
      </c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143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40">
        <f t="shared" si="92"/>
        <v>406400</v>
      </c>
      <c r="AH314" s="80">
        <f t="shared" si="84"/>
        <v>0</v>
      </c>
      <c r="AI314" s="68">
        <f t="shared" si="85"/>
        <v>406400</v>
      </c>
    </row>
    <row r="315" spans="1:35" s="29" customFormat="1" ht="93" customHeight="1">
      <c r="A315" s="51" t="s">
        <v>15</v>
      </c>
      <c r="B315" s="50" t="s">
        <v>16</v>
      </c>
      <c r="C315" s="69">
        <f>C316</f>
        <v>170000</v>
      </c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143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40">
        <f t="shared" si="92"/>
        <v>170000</v>
      </c>
      <c r="AH315" s="80">
        <f t="shared" si="84"/>
        <v>0</v>
      </c>
      <c r="AI315" s="68">
        <f t="shared" si="85"/>
        <v>170000</v>
      </c>
    </row>
    <row r="316" spans="1:35" s="29" customFormat="1" ht="52.5" customHeight="1">
      <c r="A316" s="51" t="s">
        <v>14</v>
      </c>
      <c r="B316" s="52" t="s">
        <v>13</v>
      </c>
      <c r="C316" s="69">
        <v>170000</v>
      </c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143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40">
        <f t="shared" si="92"/>
        <v>170000</v>
      </c>
      <c r="AH316" s="80">
        <f t="shared" si="84"/>
        <v>0</v>
      </c>
      <c r="AI316" s="68">
        <f t="shared" si="85"/>
        <v>170000</v>
      </c>
    </row>
    <row r="317" spans="1:35" s="29" customFormat="1" ht="54.75" customHeight="1" hidden="1">
      <c r="A317" s="27" t="s">
        <v>9</v>
      </c>
      <c r="B317" s="52" t="s">
        <v>10</v>
      </c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143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40">
        <f t="shared" si="92"/>
        <v>0</v>
      </c>
      <c r="AH317" s="80">
        <f t="shared" si="84"/>
        <v>0</v>
      </c>
      <c r="AI317" s="68">
        <f t="shared" si="85"/>
        <v>0</v>
      </c>
    </row>
    <row r="318" spans="1:35" s="29" customFormat="1" ht="56.25">
      <c r="A318" s="51" t="s">
        <v>12</v>
      </c>
      <c r="B318" s="52" t="s">
        <v>11</v>
      </c>
      <c r="C318" s="69">
        <v>208600</v>
      </c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143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40">
        <f t="shared" si="92"/>
        <v>208600</v>
      </c>
      <c r="AH318" s="80">
        <f t="shared" si="84"/>
        <v>0</v>
      </c>
      <c r="AI318" s="68">
        <f t="shared" si="85"/>
        <v>208600</v>
      </c>
    </row>
    <row r="319" spans="1:35" s="29" customFormat="1" ht="18.75">
      <c r="A319" s="51" t="s">
        <v>48</v>
      </c>
      <c r="B319" s="52" t="s">
        <v>49</v>
      </c>
      <c r="C319" s="69">
        <f>C321-C320</f>
        <v>0</v>
      </c>
      <c r="D319" s="69">
        <f>D321-D320</f>
        <v>0</v>
      </c>
      <c r="E319" s="69">
        <f aca="true" t="shared" si="93" ref="E319:N319">E321-E320</f>
        <v>0</v>
      </c>
      <c r="F319" s="69">
        <f t="shared" si="93"/>
        <v>0</v>
      </c>
      <c r="G319" s="69">
        <f t="shared" si="93"/>
        <v>0</v>
      </c>
      <c r="H319" s="69">
        <f t="shared" si="93"/>
        <v>0</v>
      </c>
      <c r="I319" s="69">
        <f t="shared" si="93"/>
        <v>0</v>
      </c>
      <c r="J319" s="69">
        <f t="shared" si="93"/>
        <v>0</v>
      </c>
      <c r="K319" s="69">
        <f t="shared" si="93"/>
        <v>0</v>
      </c>
      <c r="L319" s="69">
        <f t="shared" si="93"/>
        <v>0</v>
      </c>
      <c r="M319" s="69">
        <f t="shared" si="93"/>
        <v>0</v>
      </c>
      <c r="N319" s="69">
        <f t="shared" si="93"/>
        <v>0</v>
      </c>
      <c r="O319" s="69">
        <f>O321-O320</f>
        <v>0</v>
      </c>
      <c r="P319" s="143">
        <f>P321-P320</f>
        <v>0</v>
      </c>
      <c r="Q319" s="69">
        <f aca="true" t="shared" si="94" ref="Q319:AC319">Q321-Q320</f>
        <v>0</v>
      </c>
      <c r="R319" s="69">
        <f t="shared" si="94"/>
        <v>0</v>
      </c>
      <c r="S319" s="69">
        <f t="shared" si="94"/>
        <v>0</v>
      </c>
      <c r="T319" s="69">
        <f>T321-T320</f>
        <v>0</v>
      </c>
      <c r="U319" s="69">
        <f>U321-U320</f>
        <v>0</v>
      </c>
      <c r="V319" s="69">
        <f t="shared" si="94"/>
        <v>0</v>
      </c>
      <c r="W319" s="69">
        <f t="shared" si="94"/>
        <v>0</v>
      </c>
      <c r="X319" s="69">
        <f t="shared" si="94"/>
        <v>0</v>
      </c>
      <c r="Y319" s="69">
        <f t="shared" si="94"/>
        <v>0</v>
      </c>
      <c r="Z319" s="69">
        <f t="shared" si="94"/>
        <v>0</v>
      </c>
      <c r="AA319" s="69">
        <f t="shared" si="94"/>
        <v>0</v>
      </c>
      <c r="AB319" s="69">
        <f t="shared" si="94"/>
        <v>0</v>
      </c>
      <c r="AC319" s="69">
        <f t="shared" si="94"/>
        <v>0</v>
      </c>
      <c r="AD319" s="69">
        <f>AD321-AD320</f>
        <v>0</v>
      </c>
      <c r="AE319" s="69">
        <f>AE321-AE320</f>
        <v>0</v>
      </c>
      <c r="AF319" s="69">
        <f>AF321-AF320</f>
        <v>0</v>
      </c>
      <c r="AG319" s="69">
        <f>AG321-AG320</f>
        <v>0</v>
      </c>
      <c r="AH319" s="80">
        <f t="shared" si="84"/>
        <v>0</v>
      </c>
      <c r="AI319" s="68">
        <f t="shared" si="85"/>
        <v>0</v>
      </c>
    </row>
    <row r="320" spans="1:35" s="29" customFormat="1" ht="37.5">
      <c r="A320" s="51" t="s">
        <v>50</v>
      </c>
      <c r="B320" s="52" t="s">
        <v>51</v>
      </c>
      <c r="C320" s="69">
        <v>62814</v>
      </c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143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40">
        <f>SUM(C320,D320:AF320)</f>
        <v>62814</v>
      </c>
      <c r="AH320" s="80">
        <f t="shared" si="84"/>
        <v>0</v>
      </c>
      <c r="AI320" s="68">
        <f t="shared" si="85"/>
        <v>62814</v>
      </c>
    </row>
    <row r="321" spans="1:35" s="29" customFormat="1" ht="37.5">
      <c r="A321" s="51" t="s">
        <v>52</v>
      </c>
      <c r="B321" s="52" t="s">
        <v>53</v>
      </c>
      <c r="C321" s="69">
        <v>62814</v>
      </c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143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40">
        <f>SUM(C321,D321:AF321)</f>
        <v>62814</v>
      </c>
      <c r="AH321" s="80">
        <f t="shared" si="84"/>
        <v>0</v>
      </c>
      <c r="AI321" s="68">
        <f t="shared" si="85"/>
        <v>62814</v>
      </c>
    </row>
    <row r="322" spans="1:35" s="29" customFormat="1" ht="19.5">
      <c r="A322" s="152" t="s">
        <v>685</v>
      </c>
      <c r="B322" s="152"/>
      <c r="C322" s="56">
        <f>C318+C317+C314-C316</f>
        <v>445000</v>
      </c>
      <c r="D322" s="56">
        <f>D318+D317+D314-D316</f>
        <v>0</v>
      </c>
      <c r="E322" s="56">
        <f aca="true" t="shared" si="95" ref="E322:N322">E318+E317+E314-E316</f>
        <v>0</v>
      </c>
      <c r="F322" s="56">
        <f t="shared" si="95"/>
        <v>0</v>
      </c>
      <c r="G322" s="56">
        <f t="shared" si="95"/>
        <v>0</v>
      </c>
      <c r="H322" s="56">
        <f t="shared" si="95"/>
        <v>0</v>
      </c>
      <c r="I322" s="56">
        <f t="shared" si="95"/>
        <v>0</v>
      </c>
      <c r="J322" s="56">
        <f t="shared" si="95"/>
        <v>0</v>
      </c>
      <c r="K322" s="56">
        <f t="shared" si="95"/>
        <v>0</v>
      </c>
      <c r="L322" s="56">
        <f t="shared" si="95"/>
        <v>0</v>
      </c>
      <c r="M322" s="56">
        <f t="shared" si="95"/>
        <v>0</v>
      </c>
      <c r="N322" s="56">
        <f t="shared" si="95"/>
        <v>0</v>
      </c>
      <c r="O322" s="56">
        <f>O318+O317+O314-O316</f>
        <v>0</v>
      </c>
      <c r="P322" s="144">
        <f>P318+P317+P314-P316</f>
        <v>0</v>
      </c>
      <c r="Q322" s="56">
        <f aca="true" t="shared" si="96" ref="Q322:AC322">Q318+Q317+Q314-Q316</f>
        <v>0</v>
      </c>
      <c r="R322" s="56">
        <f t="shared" si="96"/>
        <v>0</v>
      </c>
      <c r="S322" s="56">
        <f t="shared" si="96"/>
        <v>0</v>
      </c>
      <c r="T322" s="56">
        <f>T318+T317+T314-T316</f>
        <v>0</v>
      </c>
      <c r="U322" s="56">
        <f>U318+U317+U314-U316</f>
        <v>0</v>
      </c>
      <c r="V322" s="56">
        <f t="shared" si="96"/>
        <v>0</v>
      </c>
      <c r="W322" s="56">
        <f t="shared" si="96"/>
        <v>0</v>
      </c>
      <c r="X322" s="56">
        <f t="shared" si="96"/>
        <v>0</v>
      </c>
      <c r="Y322" s="56">
        <f t="shared" si="96"/>
        <v>0</v>
      </c>
      <c r="Z322" s="56">
        <f t="shared" si="96"/>
        <v>0</v>
      </c>
      <c r="AA322" s="56">
        <f t="shared" si="96"/>
        <v>0</v>
      </c>
      <c r="AB322" s="56">
        <f t="shared" si="96"/>
        <v>0</v>
      </c>
      <c r="AC322" s="56">
        <f t="shared" si="96"/>
        <v>0</v>
      </c>
      <c r="AD322" s="56">
        <f>AD318+AD317+AD314-AD316</f>
        <v>0</v>
      </c>
      <c r="AE322" s="56">
        <f>AE318+AE317+AE314-AE316</f>
        <v>0</v>
      </c>
      <c r="AF322" s="56">
        <f>AF318+AF317+AF314-AF316</f>
        <v>0</v>
      </c>
      <c r="AG322" s="56">
        <f>AG318+AG317+AG314-AG316</f>
        <v>445000</v>
      </c>
      <c r="AH322" s="80">
        <f t="shared" si="84"/>
        <v>0</v>
      </c>
      <c r="AI322" s="36">
        <f t="shared" si="85"/>
        <v>445000</v>
      </c>
    </row>
    <row r="323" s="29" customFormat="1" ht="18.75">
      <c r="P323" s="145"/>
    </row>
    <row r="324" s="29" customFormat="1" ht="18.75">
      <c r="P324" s="145"/>
    </row>
    <row r="325" s="29" customFormat="1" ht="18.75">
      <c r="P325" s="145"/>
    </row>
    <row r="326" spans="1:35" s="29" customFormat="1" ht="18.75">
      <c r="A326" s="64"/>
      <c r="B326" s="65"/>
      <c r="C326" s="65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146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I326" s="64"/>
    </row>
    <row r="327" spans="1:16" s="29" customFormat="1" ht="18.75">
      <c r="A327" s="64"/>
      <c r="B327" s="65"/>
      <c r="C327" s="65"/>
      <c r="P327" s="145"/>
    </row>
    <row r="328" s="29" customFormat="1" ht="18.75">
      <c r="P328" s="145"/>
    </row>
    <row r="329" s="29" customFormat="1" ht="18.75">
      <c r="P329" s="145"/>
    </row>
    <row r="330" spans="1:35" s="29" customFormat="1" ht="18.75">
      <c r="A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146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I330" s="64"/>
    </row>
    <row r="331" s="29" customFormat="1" ht="18.75">
      <c r="P331" s="145"/>
    </row>
    <row r="332" s="29" customFormat="1" ht="18.75">
      <c r="P332" s="145"/>
    </row>
    <row r="333" s="29" customFormat="1" ht="18.75">
      <c r="P333" s="145"/>
    </row>
    <row r="334" s="29" customFormat="1" ht="18.75">
      <c r="P334" s="145"/>
    </row>
    <row r="335" s="29" customFormat="1" ht="18.75">
      <c r="P335" s="145"/>
    </row>
    <row r="336" s="29" customFormat="1" ht="18.75">
      <c r="P336" s="145"/>
    </row>
    <row r="337" s="29" customFormat="1" ht="18.75">
      <c r="P337" s="145"/>
    </row>
    <row r="338" s="29" customFormat="1" ht="18.75">
      <c r="P338" s="145"/>
    </row>
    <row r="339" s="29" customFormat="1" ht="18.75">
      <c r="P339" s="145"/>
    </row>
    <row r="340" s="29" customFormat="1" ht="18.75">
      <c r="P340" s="145"/>
    </row>
    <row r="341" s="29" customFormat="1" ht="18.75">
      <c r="P341" s="145"/>
    </row>
    <row r="342" s="29" customFormat="1" ht="18.75">
      <c r="P342" s="145"/>
    </row>
    <row r="343" s="29" customFormat="1" ht="18.75">
      <c r="P343" s="145"/>
    </row>
    <row r="344" s="29" customFormat="1" ht="18.75">
      <c r="P344" s="145"/>
    </row>
    <row r="345" s="29" customFormat="1" ht="18.75">
      <c r="P345" s="145"/>
    </row>
    <row r="346" s="29" customFormat="1" ht="18.75">
      <c r="P346" s="145"/>
    </row>
    <row r="347" s="29" customFormat="1" ht="18.75">
      <c r="P347" s="145"/>
    </row>
    <row r="348" s="29" customFormat="1" ht="18.75">
      <c r="P348" s="145"/>
    </row>
    <row r="349" s="29" customFormat="1" ht="18.75">
      <c r="P349" s="145"/>
    </row>
    <row r="350" s="29" customFormat="1" ht="18.75">
      <c r="P350" s="145"/>
    </row>
    <row r="351" s="29" customFormat="1" ht="18.75">
      <c r="P351" s="145"/>
    </row>
    <row r="352" s="29" customFormat="1" ht="18.75">
      <c r="P352" s="145"/>
    </row>
    <row r="353" s="29" customFormat="1" ht="18.75">
      <c r="P353" s="145"/>
    </row>
    <row r="354" s="29" customFormat="1" ht="18.75">
      <c r="P354" s="145"/>
    </row>
    <row r="355" s="29" customFormat="1" ht="18.75">
      <c r="P355" s="145"/>
    </row>
    <row r="356" s="29" customFormat="1" ht="18.75">
      <c r="P356" s="145"/>
    </row>
    <row r="357" s="29" customFormat="1" ht="18.75">
      <c r="P357" s="145"/>
    </row>
    <row r="358" s="29" customFormat="1" ht="18.75">
      <c r="P358" s="145"/>
    </row>
    <row r="359" s="29" customFormat="1" ht="18.75">
      <c r="P359" s="145"/>
    </row>
    <row r="360" s="29" customFormat="1" ht="18.75">
      <c r="P360" s="145"/>
    </row>
    <row r="361" s="29" customFormat="1" ht="18.75">
      <c r="P361" s="145"/>
    </row>
    <row r="362" s="29" customFormat="1" ht="18.75">
      <c r="P362" s="145"/>
    </row>
    <row r="363" s="29" customFormat="1" ht="18.75">
      <c r="P363" s="145"/>
    </row>
    <row r="364" s="29" customFormat="1" ht="18.75">
      <c r="P364" s="145"/>
    </row>
    <row r="365" s="29" customFormat="1" ht="18.75">
      <c r="P365" s="145"/>
    </row>
    <row r="366" s="29" customFormat="1" ht="18.75">
      <c r="P366" s="145"/>
    </row>
    <row r="367" s="29" customFormat="1" ht="18.75">
      <c r="P367" s="145"/>
    </row>
    <row r="368" s="29" customFormat="1" ht="18.75">
      <c r="P368" s="145"/>
    </row>
    <row r="369" s="29" customFormat="1" ht="18.75">
      <c r="P369" s="145"/>
    </row>
    <row r="370" s="29" customFormat="1" ht="18.75">
      <c r="P370" s="145"/>
    </row>
    <row r="371" s="29" customFormat="1" ht="18.75">
      <c r="P371" s="145"/>
    </row>
    <row r="372" s="29" customFormat="1" ht="18.75">
      <c r="P372" s="145"/>
    </row>
    <row r="373" s="29" customFormat="1" ht="18.75">
      <c r="P373" s="145"/>
    </row>
    <row r="374" s="29" customFormat="1" ht="18.75">
      <c r="P374" s="145"/>
    </row>
    <row r="375" s="29" customFormat="1" ht="18.75">
      <c r="P375" s="145"/>
    </row>
    <row r="376" s="29" customFormat="1" ht="18.75">
      <c r="P376" s="145"/>
    </row>
    <row r="377" s="29" customFormat="1" ht="18.75">
      <c r="P377" s="145"/>
    </row>
    <row r="378" s="29" customFormat="1" ht="18.75">
      <c r="P378" s="145"/>
    </row>
    <row r="379" s="29" customFormat="1" ht="18.75">
      <c r="P379" s="145"/>
    </row>
    <row r="380" s="29" customFormat="1" ht="18.75">
      <c r="P380" s="145"/>
    </row>
    <row r="381" s="29" customFormat="1" ht="18.75">
      <c r="P381" s="145"/>
    </row>
    <row r="382" s="29" customFormat="1" ht="18.75">
      <c r="P382" s="145"/>
    </row>
    <row r="383" s="29" customFormat="1" ht="18.75">
      <c r="P383" s="145"/>
    </row>
    <row r="384" s="29" customFormat="1" ht="18.75">
      <c r="P384" s="145"/>
    </row>
    <row r="385" s="29" customFormat="1" ht="18.75">
      <c r="P385" s="145"/>
    </row>
    <row r="386" s="29" customFormat="1" ht="18.75">
      <c r="P386" s="145"/>
    </row>
    <row r="387" s="29" customFormat="1" ht="18.75">
      <c r="P387" s="145"/>
    </row>
    <row r="388" s="29" customFormat="1" ht="18.75">
      <c r="P388" s="145"/>
    </row>
    <row r="389" s="29" customFormat="1" ht="18.75">
      <c r="P389" s="145"/>
    </row>
    <row r="390" s="29" customFormat="1" ht="18.75">
      <c r="P390" s="145"/>
    </row>
    <row r="391" s="29" customFormat="1" ht="18.75">
      <c r="P391" s="145"/>
    </row>
    <row r="392" s="29" customFormat="1" ht="18.75">
      <c r="P392" s="145"/>
    </row>
    <row r="393" s="29" customFormat="1" ht="18.75">
      <c r="P393" s="145"/>
    </row>
    <row r="394" s="29" customFormat="1" ht="18.75">
      <c r="P394" s="145"/>
    </row>
    <row r="395" s="29" customFormat="1" ht="18.75">
      <c r="P395" s="145"/>
    </row>
    <row r="396" s="29" customFormat="1" ht="18.75">
      <c r="P396" s="145"/>
    </row>
    <row r="397" s="29" customFormat="1" ht="18.75">
      <c r="P397" s="145"/>
    </row>
    <row r="398" s="29" customFormat="1" ht="18.75">
      <c r="P398" s="145"/>
    </row>
    <row r="399" s="29" customFormat="1" ht="18.75">
      <c r="P399" s="145"/>
    </row>
    <row r="400" s="29" customFormat="1" ht="18.75">
      <c r="P400" s="145"/>
    </row>
    <row r="401" s="29" customFormat="1" ht="18.75">
      <c r="P401" s="145"/>
    </row>
    <row r="402" s="29" customFormat="1" ht="18.75">
      <c r="P402" s="145"/>
    </row>
    <row r="403" s="29" customFormat="1" ht="18.75">
      <c r="P403" s="145"/>
    </row>
    <row r="404" s="29" customFormat="1" ht="18.75">
      <c r="P404" s="145"/>
    </row>
    <row r="405" s="29" customFormat="1" ht="18.75">
      <c r="P405" s="145"/>
    </row>
    <row r="406" s="29" customFormat="1" ht="18.75">
      <c r="P406" s="145"/>
    </row>
    <row r="407" s="29" customFormat="1" ht="18.75">
      <c r="P407" s="145"/>
    </row>
    <row r="408" s="29" customFormat="1" ht="18.75">
      <c r="P408" s="145"/>
    </row>
    <row r="409" s="29" customFormat="1" ht="18.75">
      <c r="P409" s="145"/>
    </row>
    <row r="410" s="29" customFormat="1" ht="18.75">
      <c r="P410" s="145"/>
    </row>
    <row r="411" s="29" customFormat="1" ht="18.75">
      <c r="P411" s="145"/>
    </row>
    <row r="412" s="29" customFormat="1" ht="18.75">
      <c r="P412" s="145"/>
    </row>
    <row r="413" s="29" customFormat="1" ht="18.75">
      <c r="P413" s="145"/>
    </row>
    <row r="414" s="29" customFormat="1" ht="18.75">
      <c r="P414" s="145"/>
    </row>
    <row r="415" s="29" customFormat="1" ht="18.75">
      <c r="P415" s="145"/>
    </row>
    <row r="416" s="29" customFormat="1" ht="18.75">
      <c r="P416" s="145"/>
    </row>
    <row r="417" s="29" customFormat="1" ht="18.75">
      <c r="P417" s="145"/>
    </row>
    <row r="418" s="29" customFormat="1" ht="18.75">
      <c r="P418" s="145"/>
    </row>
    <row r="419" s="29" customFormat="1" ht="18.75">
      <c r="P419" s="145"/>
    </row>
    <row r="420" s="29" customFormat="1" ht="18.75">
      <c r="P420" s="145"/>
    </row>
    <row r="421" s="29" customFormat="1" ht="18.75">
      <c r="P421" s="145"/>
    </row>
    <row r="422" s="29" customFormat="1" ht="18.75">
      <c r="P422" s="145"/>
    </row>
    <row r="423" s="29" customFormat="1" ht="18.75">
      <c r="P423" s="145"/>
    </row>
    <row r="424" s="29" customFormat="1" ht="18.75">
      <c r="P424" s="145"/>
    </row>
    <row r="425" s="29" customFormat="1" ht="18.75">
      <c r="P425" s="145"/>
    </row>
    <row r="426" s="29" customFormat="1" ht="18.75">
      <c r="P426" s="145"/>
    </row>
    <row r="427" s="29" customFormat="1" ht="18.75">
      <c r="P427" s="145"/>
    </row>
    <row r="428" s="29" customFormat="1" ht="18.75">
      <c r="P428" s="145"/>
    </row>
    <row r="429" s="29" customFormat="1" ht="18.75">
      <c r="P429" s="145"/>
    </row>
    <row r="430" s="29" customFormat="1" ht="18.75">
      <c r="P430" s="145"/>
    </row>
    <row r="431" s="29" customFormat="1" ht="18.75">
      <c r="P431" s="145"/>
    </row>
    <row r="432" s="29" customFormat="1" ht="18.75">
      <c r="P432" s="145"/>
    </row>
    <row r="433" s="29" customFormat="1" ht="18.75">
      <c r="P433" s="145"/>
    </row>
    <row r="434" s="29" customFormat="1" ht="18.75">
      <c r="P434" s="145"/>
    </row>
    <row r="435" s="29" customFormat="1" ht="18.75">
      <c r="P435" s="145"/>
    </row>
    <row r="436" s="29" customFormat="1" ht="18.75">
      <c r="P436" s="145"/>
    </row>
    <row r="437" s="29" customFormat="1" ht="18.75">
      <c r="P437" s="145"/>
    </row>
    <row r="438" s="29" customFormat="1" ht="18.75">
      <c r="P438" s="145"/>
    </row>
    <row r="439" s="29" customFormat="1" ht="18.75">
      <c r="P439" s="145"/>
    </row>
    <row r="440" s="29" customFormat="1" ht="18.75">
      <c r="P440" s="145"/>
    </row>
    <row r="441" s="29" customFormat="1" ht="18.75">
      <c r="P441" s="145"/>
    </row>
    <row r="442" s="29" customFormat="1" ht="18.75">
      <c r="P442" s="145"/>
    </row>
    <row r="443" s="29" customFormat="1" ht="18.75">
      <c r="P443" s="145"/>
    </row>
    <row r="444" s="29" customFormat="1" ht="18.75">
      <c r="P444" s="145"/>
    </row>
    <row r="445" s="29" customFormat="1" ht="18.75">
      <c r="P445" s="145"/>
    </row>
    <row r="446" s="29" customFormat="1" ht="18.75">
      <c r="P446" s="145"/>
    </row>
    <row r="447" s="29" customFormat="1" ht="18.75">
      <c r="P447" s="145"/>
    </row>
    <row r="448" s="29" customFormat="1" ht="18.75">
      <c r="P448" s="145"/>
    </row>
    <row r="449" s="29" customFormat="1" ht="18.75">
      <c r="P449" s="145"/>
    </row>
    <row r="450" s="29" customFormat="1" ht="18.75">
      <c r="P450" s="145"/>
    </row>
    <row r="451" s="29" customFormat="1" ht="18.75">
      <c r="P451" s="145"/>
    </row>
    <row r="452" s="29" customFormat="1" ht="18.75">
      <c r="P452" s="145"/>
    </row>
    <row r="453" s="29" customFormat="1" ht="18.75">
      <c r="P453" s="145"/>
    </row>
    <row r="454" s="29" customFormat="1" ht="18.75">
      <c r="P454" s="145"/>
    </row>
    <row r="455" s="29" customFormat="1" ht="18.75">
      <c r="P455" s="145"/>
    </row>
    <row r="456" s="29" customFormat="1" ht="18.75">
      <c r="P456" s="145"/>
    </row>
    <row r="457" s="29" customFormat="1" ht="18.75">
      <c r="P457" s="145"/>
    </row>
    <row r="458" s="29" customFormat="1" ht="18.75">
      <c r="P458" s="145"/>
    </row>
    <row r="459" s="29" customFormat="1" ht="18.75">
      <c r="P459" s="145"/>
    </row>
    <row r="460" s="29" customFormat="1" ht="18.75">
      <c r="P460" s="145"/>
    </row>
    <row r="461" s="29" customFormat="1" ht="18.75">
      <c r="P461" s="145"/>
    </row>
    <row r="462" s="29" customFormat="1" ht="18.75">
      <c r="P462" s="145"/>
    </row>
    <row r="463" s="29" customFormat="1" ht="18.75">
      <c r="P463" s="145"/>
    </row>
    <row r="464" s="29" customFormat="1" ht="18.75">
      <c r="P464" s="145"/>
    </row>
    <row r="465" s="29" customFormat="1" ht="18.75">
      <c r="P465" s="145"/>
    </row>
    <row r="466" s="29" customFormat="1" ht="18.75">
      <c r="P466" s="145"/>
    </row>
    <row r="467" s="29" customFormat="1" ht="18.75">
      <c r="P467" s="145"/>
    </row>
    <row r="468" s="29" customFormat="1" ht="18.75">
      <c r="P468" s="145"/>
    </row>
    <row r="469" s="29" customFormat="1" ht="18.75">
      <c r="P469" s="145"/>
    </row>
    <row r="470" s="29" customFormat="1" ht="18.75">
      <c r="P470" s="145"/>
    </row>
    <row r="471" s="29" customFormat="1" ht="18.75">
      <c r="P471" s="145"/>
    </row>
    <row r="472" s="29" customFormat="1" ht="18.75">
      <c r="P472" s="145"/>
    </row>
    <row r="473" s="29" customFormat="1" ht="18.75">
      <c r="P473" s="145"/>
    </row>
    <row r="474" s="29" customFormat="1" ht="18.75">
      <c r="P474" s="145"/>
    </row>
    <row r="475" s="29" customFormat="1" ht="18.75">
      <c r="P475" s="145"/>
    </row>
    <row r="476" s="29" customFormat="1" ht="18.75">
      <c r="P476" s="145"/>
    </row>
    <row r="477" s="29" customFormat="1" ht="18.75">
      <c r="P477" s="145"/>
    </row>
    <row r="478" s="29" customFormat="1" ht="18.75">
      <c r="P478" s="145"/>
    </row>
    <row r="479" s="29" customFormat="1" ht="18.75">
      <c r="P479" s="145"/>
    </row>
    <row r="480" s="29" customFormat="1" ht="18.75">
      <c r="P480" s="145"/>
    </row>
    <row r="481" s="29" customFormat="1" ht="18.75">
      <c r="P481" s="145"/>
    </row>
    <row r="482" s="29" customFormat="1" ht="18.75">
      <c r="P482" s="145"/>
    </row>
    <row r="483" s="29" customFormat="1" ht="18.75">
      <c r="P483" s="145"/>
    </row>
    <row r="484" s="29" customFormat="1" ht="18.75">
      <c r="P484" s="145"/>
    </row>
    <row r="485" s="29" customFormat="1" ht="18.75">
      <c r="P485" s="145"/>
    </row>
    <row r="486" s="29" customFormat="1" ht="18.75">
      <c r="P486" s="145"/>
    </row>
  </sheetData>
  <mergeCells count="10">
    <mergeCell ref="A322:B322"/>
    <mergeCell ref="A11:C11"/>
    <mergeCell ref="B3:AI3"/>
    <mergeCell ref="B1:AI1"/>
    <mergeCell ref="B8:AI8"/>
    <mergeCell ref="B6:AI6"/>
    <mergeCell ref="B7:AI7"/>
    <mergeCell ref="B9:AI9"/>
    <mergeCell ref="B4:AI4"/>
    <mergeCell ref="B2:AI2"/>
  </mergeCells>
  <printOptions/>
  <pageMargins left="0.7874015748031497" right="0.3937007874015748" top="0.1968503937007874" bottom="0" header="0.5118110236220472" footer="0.31496062992125984"/>
  <pageSetup horizontalDpi="300" verticalDpi="300" orientation="portrait" paperSize="9" scale="95" r:id="rId1"/>
  <rowBreaks count="2" manualBreakCount="2">
    <brk id="158" max="34" man="1"/>
    <brk id="245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705"/>
  <sheetViews>
    <sheetView showZeros="0" tabSelected="1" view="pageBreakPreview" zoomScaleSheetLayoutView="100" workbookViewId="0" topLeftCell="A1">
      <selection activeCell="D4" sqref="D4"/>
    </sheetView>
  </sheetViews>
  <sheetFormatPr defaultColWidth="9.00390625" defaultRowHeight="12.75"/>
  <cols>
    <col min="1" max="1" width="31.75390625" style="0" customWidth="1"/>
    <col min="2" max="3" width="9.125" style="120" customWidth="1"/>
    <col min="4" max="4" width="12.75390625" style="120" customWidth="1"/>
    <col min="5" max="5" width="13.00390625" style="120" customWidth="1"/>
    <col min="6" max="6" width="17.00390625" style="121" hidden="1" customWidth="1"/>
    <col min="7" max="10" width="10.125" style="0" hidden="1" customWidth="1"/>
    <col min="11" max="11" width="13.75390625" style="0" hidden="1" customWidth="1"/>
    <col min="12" max="13" width="14.00390625" style="0" hidden="1" customWidth="1"/>
    <col min="14" max="17" width="10.125" style="0" hidden="1" customWidth="1"/>
    <col min="18" max="18" width="0" style="0" hidden="1" customWidth="1"/>
    <col min="19" max="19" width="9.375" style="0" hidden="1" customWidth="1"/>
    <col min="20" max="20" width="9.625" style="0" hidden="1" customWidth="1"/>
    <col min="21" max="21" width="0" style="0" hidden="1" customWidth="1"/>
    <col min="22" max="24" width="10.75390625" style="0" hidden="1" customWidth="1"/>
    <col min="25" max="27" width="0" style="0" hidden="1" customWidth="1"/>
    <col min="28" max="28" width="10.00390625" style="0" hidden="1" customWidth="1"/>
    <col min="29" max="31" width="0" style="0" hidden="1" customWidth="1"/>
    <col min="32" max="33" width="9.25390625" style="0" hidden="1" customWidth="1"/>
    <col min="34" max="35" width="0" style="0" hidden="1" customWidth="1"/>
    <col min="36" max="36" width="17.00390625" style="0" customWidth="1"/>
  </cols>
  <sheetData>
    <row r="1" spans="1:36" ht="16.5" customHeight="1">
      <c r="A1" s="86"/>
      <c r="B1" s="86"/>
      <c r="C1" s="86"/>
      <c r="D1" s="122" t="s">
        <v>193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</row>
    <row r="2" spans="1:36" ht="16.5" customHeight="1">
      <c r="A2" s="86"/>
      <c r="B2" s="86"/>
      <c r="C2" s="86"/>
      <c r="D2" s="122" t="s">
        <v>85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</row>
    <row r="3" spans="1:36" ht="16.5" customHeight="1">
      <c r="A3" s="86"/>
      <c r="B3" s="86"/>
      <c r="C3" s="86"/>
      <c r="D3" s="122" t="s">
        <v>86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</row>
    <row r="4" spans="1:36" ht="16.5" customHeight="1">
      <c r="A4" s="86"/>
      <c r="B4" s="86"/>
      <c r="C4" s="86"/>
      <c r="D4" s="122" t="s">
        <v>91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</row>
    <row r="5" spans="1:36" ht="16.5" customHeight="1">
      <c r="A5" s="86"/>
      <c r="B5" s="86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</row>
    <row r="6" spans="1:36" ht="16.5" customHeight="1">
      <c r="A6" s="86"/>
      <c r="B6" s="86"/>
      <c r="C6" s="86"/>
      <c r="D6" s="122" t="s">
        <v>87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</row>
    <row r="7" spans="1:36" ht="16.5" customHeight="1">
      <c r="A7" s="86"/>
      <c r="B7" s="86"/>
      <c r="C7" s="86"/>
      <c r="D7" s="122" t="s">
        <v>85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</row>
    <row r="8" spans="1:36" ht="16.5" customHeight="1">
      <c r="A8" s="86"/>
      <c r="B8" s="86"/>
      <c r="C8" s="86"/>
      <c r="D8" s="122" t="s">
        <v>86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</row>
    <row r="9" spans="1:36" ht="16.5" customHeight="1">
      <c r="A9" s="86"/>
      <c r="B9" s="86"/>
      <c r="C9" s="86"/>
      <c r="D9" s="122" t="s">
        <v>194</v>
      </c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</row>
    <row r="10" spans="1:36" ht="16.5" customHeight="1">
      <c r="A10" s="86"/>
      <c r="B10" s="86"/>
      <c r="C10" s="86"/>
      <c r="D10" s="88"/>
      <c r="E10" s="88"/>
      <c r="F10" s="88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</row>
    <row r="11" spans="1:36" ht="16.5" customHeight="1">
      <c r="A11" s="159" t="s">
        <v>88</v>
      </c>
      <c r="B11" s="159"/>
      <c r="C11" s="159"/>
      <c r="D11" s="159"/>
      <c r="E11" s="159"/>
      <c r="F11" s="15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</row>
    <row r="12" spans="1:36" ht="16.5" customHeight="1">
      <c r="A12" s="160" t="s">
        <v>89</v>
      </c>
      <c r="B12" s="160"/>
      <c r="C12" s="160"/>
      <c r="D12" s="160"/>
      <c r="E12" s="160"/>
      <c r="F12" s="160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89"/>
      <c r="AB12" s="89"/>
      <c r="AC12" s="89"/>
      <c r="AD12" s="89"/>
      <c r="AE12" s="89"/>
      <c r="AF12" s="89"/>
      <c r="AG12" s="89"/>
      <c r="AH12" s="89"/>
      <c r="AI12" s="89"/>
      <c r="AJ12" s="89"/>
    </row>
    <row r="13" spans="1:36" ht="16.5" customHeight="1" thickBot="1">
      <c r="A13" s="89"/>
      <c r="B13" s="90"/>
      <c r="C13" s="90"/>
      <c r="D13" s="90"/>
      <c r="E13" s="90"/>
      <c r="F13" s="91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1" t="s">
        <v>68</v>
      </c>
    </row>
    <row r="14" spans="1:36" s="92" customFormat="1" ht="28.5" customHeight="1">
      <c r="A14" s="161" t="s">
        <v>92</v>
      </c>
      <c r="B14" s="163" t="s">
        <v>93</v>
      </c>
      <c r="C14" s="163" t="s">
        <v>94</v>
      </c>
      <c r="D14" s="163" t="s">
        <v>95</v>
      </c>
      <c r="E14" s="163" t="s">
        <v>96</v>
      </c>
      <c r="F14" s="165" t="s">
        <v>97</v>
      </c>
      <c r="G14" s="155" t="s">
        <v>224</v>
      </c>
      <c r="H14" s="155" t="s">
        <v>225</v>
      </c>
      <c r="I14" s="155" t="s">
        <v>223</v>
      </c>
      <c r="J14" s="155" t="s">
        <v>226</v>
      </c>
      <c r="K14" s="155" t="s">
        <v>748</v>
      </c>
      <c r="L14" s="155" t="s">
        <v>751</v>
      </c>
      <c r="M14" s="155" t="s">
        <v>750</v>
      </c>
      <c r="N14" s="155" t="s">
        <v>652</v>
      </c>
      <c r="O14" s="155" t="s">
        <v>655</v>
      </c>
      <c r="P14" s="155" t="s">
        <v>654</v>
      </c>
      <c r="Q14" s="155" t="s">
        <v>62</v>
      </c>
      <c r="R14" s="155" t="s">
        <v>451</v>
      </c>
      <c r="S14" s="155" t="s">
        <v>83</v>
      </c>
      <c r="T14" s="155" t="s">
        <v>84</v>
      </c>
      <c r="U14" s="155" t="s">
        <v>78</v>
      </c>
      <c r="V14" s="157" t="s">
        <v>65</v>
      </c>
      <c r="W14" s="157" t="s">
        <v>73</v>
      </c>
      <c r="X14" s="157" t="s">
        <v>79</v>
      </c>
      <c r="Y14" s="155" t="s">
        <v>66</v>
      </c>
      <c r="Z14" s="155" t="s">
        <v>74</v>
      </c>
      <c r="AA14" s="155" t="s">
        <v>75</v>
      </c>
      <c r="AB14" s="155" t="s">
        <v>186</v>
      </c>
      <c r="AC14" s="155" t="s">
        <v>98</v>
      </c>
      <c r="AD14" s="155" t="s">
        <v>99</v>
      </c>
      <c r="AE14" s="155" t="s">
        <v>80</v>
      </c>
      <c r="AF14" s="155" t="s">
        <v>77</v>
      </c>
      <c r="AG14" s="155" t="s">
        <v>80</v>
      </c>
      <c r="AH14" s="155" t="s">
        <v>75</v>
      </c>
      <c r="AI14" s="155" t="s">
        <v>82</v>
      </c>
      <c r="AJ14" s="155" t="s">
        <v>39</v>
      </c>
    </row>
    <row r="15" spans="1:36" s="92" customFormat="1" ht="59.25" customHeight="1" thickBot="1">
      <c r="A15" s="162"/>
      <c r="B15" s="164"/>
      <c r="C15" s="164"/>
      <c r="D15" s="164"/>
      <c r="E15" s="164"/>
      <c r="F15" s="16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8"/>
      <c r="W15" s="158"/>
      <c r="X15" s="158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</row>
    <row r="16" spans="1:36" ht="16.5">
      <c r="A16" s="93">
        <v>1</v>
      </c>
      <c r="B16" s="94" t="s">
        <v>100</v>
      </c>
      <c r="C16" s="94" t="s">
        <v>101</v>
      </c>
      <c r="D16" s="94" t="s">
        <v>102</v>
      </c>
      <c r="E16" s="94" t="s">
        <v>103</v>
      </c>
      <c r="F16" s="95">
        <v>6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147">
        <v>6</v>
      </c>
    </row>
    <row r="17" spans="1:36" s="99" customFormat="1" ht="32.25" customHeight="1">
      <c r="A17" s="96" t="s">
        <v>476</v>
      </c>
      <c r="B17" s="97" t="s">
        <v>104</v>
      </c>
      <c r="C17" s="97" t="s">
        <v>105</v>
      </c>
      <c r="D17" s="97" t="s">
        <v>106</v>
      </c>
      <c r="E17" s="97" t="s">
        <v>107</v>
      </c>
      <c r="F17" s="98">
        <f aca="true" t="shared" si="0" ref="F17:AJ17">F18+F22+F26+F28+F32+F35+F45</f>
        <v>358113</v>
      </c>
      <c r="G17" s="98">
        <f t="shared" si="0"/>
        <v>0</v>
      </c>
      <c r="H17" s="98">
        <f aca="true" t="shared" si="1" ref="H17:Q17">H18+H22+H26+H28+H32+H35+H45</f>
        <v>0</v>
      </c>
      <c r="I17" s="98">
        <f t="shared" si="1"/>
        <v>0</v>
      </c>
      <c r="J17" s="98">
        <f t="shared" si="1"/>
        <v>0</v>
      </c>
      <c r="K17" s="98">
        <f t="shared" si="1"/>
        <v>0</v>
      </c>
      <c r="L17" s="98">
        <f t="shared" si="1"/>
        <v>0</v>
      </c>
      <c r="M17" s="98">
        <f t="shared" si="1"/>
        <v>0</v>
      </c>
      <c r="N17" s="98">
        <f t="shared" si="1"/>
        <v>0</v>
      </c>
      <c r="O17" s="98">
        <f t="shared" si="1"/>
        <v>44</v>
      </c>
      <c r="P17" s="98">
        <f t="shared" si="1"/>
        <v>0</v>
      </c>
      <c r="Q17" s="98">
        <f t="shared" si="1"/>
        <v>0</v>
      </c>
      <c r="R17" s="98">
        <f t="shared" si="0"/>
        <v>0</v>
      </c>
      <c r="S17" s="98">
        <f t="shared" si="0"/>
        <v>3290</v>
      </c>
      <c r="T17" s="98">
        <f t="shared" si="0"/>
        <v>0</v>
      </c>
      <c r="U17" s="98">
        <f t="shared" si="0"/>
        <v>0</v>
      </c>
      <c r="V17" s="98">
        <f t="shared" si="0"/>
        <v>0</v>
      </c>
      <c r="W17" s="98">
        <f t="shared" si="0"/>
        <v>0</v>
      </c>
      <c r="X17" s="98">
        <f t="shared" si="0"/>
        <v>0</v>
      </c>
      <c r="Y17" s="98">
        <f t="shared" si="0"/>
        <v>0</v>
      </c>
      <c r="Z17" s="98">
        <f t="shared" si="0"/>
        <v>0</v>
      </c>
      <c r="AA17" s="98">
        <f t="shared" si="0"/>
        <v>0</v>
      </c>
      <c r="AB17" s="98">
        <f t="shared" si="0"/>
        <v>0</v>
      </c>
      <c r="AC17" s="98">
        <f t="shared" si="0"/>
        <v>159</v>
      </c>
      <c r="AD17" s="98">
        <f t="shared" si="0"/>
        <v>0</v>
      </c>
      <c r="AE17" s="98">
        <f t="shared" si="0"/>
        <v>0</v>
      </c>
      <c r="AF17" s="98">
        <f t="shared" si="0"/>
        <v>0</v>
      </c>
      <c r="AG17" s="98">
        <f t="shared" si="0"/>
        <v>0</v>
      </c>
      <c r="AH17" s="98">
        <f t="shared" si="0"/>
        <v>0</v>
      </c>
      <c r="AI17" s="98">
        <f t="shared" si="0"/>
        <v>0</v>
      </c>
      <c r="AJ17" s="98">
        <f t="shared" si="0"/>
        <v>361606</v>
      </c>
    </row>
    <row r="18" spans="1:36" s="103" customFormat="1" ht="78.75">
      <c r="A18" s="100" t="s">
        <v>108</v>
      </c>
      <c r="B18" s="101" t="s">
        <v>109</v>
      </c>
      <c r="C18" s="101" t="s">
        <v>110</v>
      </c>
      <c r="D18" s="101" t="s">
        <v>111</v>
      </c>
      <c r="E18" s="101" t="s">
        <v>112</v>
      </c>
      <c r="F18" s="102">
        <f>F19</f>
        <v>4357</v>
      </c>
      <c r="G18" s="102">
        <f>G19</f>
        <v>0</v>
      </c>
      <c r="H18" s="102">
        <f aca="true" t="shared" si="2" ref="H18:Q18">H19</f>
        <v>0</v>
      </c>
      <c r="I18" s="102">
        <f t="shared" si="2"/>
        <v>0</v>
      </c>
      <c r="J18" s="102">
        <f t="shared" si="2"/>
        <v>0</v>
      </c>
      <c r="K18" s="102">
        <f t="shared" si="2"/>
        <v>0</v>
      </c>
      <c r="L18" s="102">
        <f t="shared" si="2"/>
        <v>0</v>
      </c>
      <c r="M18" s="102">
        <f t="shared" si="2"/>
        <v>0</v>
      </c>
      <c r="N18" s="102">
        <f t="shared" si="2"/>
        <v>0</v>
      </c>
      <c r="O18" s="102">
        <f t="shared" si="2"/>
        <v>0</v>
      </c>
      <c r="P18" s="102">
        <f t="shared" si="2"/>
        <v>0</v>
      </c>
      <c r="Q18" s="102">
        <f t="shared" si="2"/>
        <v>0</v>
      </c>
      <c r="R18" s="102">
        <f aca="true" t="shared" si="3" ref="R18:AI18">R19</f>
        <v>0</v>
      </c>
      <c r="S18" s="102">
        <f t="shared" si="3"/>
        <v>0</v>
      </c>
      <c r="T18" s="102">
        <f t="shared" si="3"/>
        <v>0</v>
      </c>
      <c r="U18" s="102">
        <f t="shared" si="3"/>
        <v>0</v>
      </c>
      <c r="V18" s="102">
        <f t="shared" si="3"/>
        <v>0</v>
      </c>
      <c r="W18" s="102">
        <f t="shared" si="3"/>
        <v>0</v>
      </c>
      <c r="X18" s="102">
        <f t="shared" si="3"/>
        <v>0</v>
      </c>
      <c r="Y18" s="102">
        <f t="shared" si="3"/>
        <v>0</v>
      </c>
      <c r="Z18" s="102">
        <f t="shared" si="3"/>
        <v>0</v>
      </c>
      <c r="AA18" s="102">
        <f t="shared" si="3"/>
        <v>0</v>
      </c>
      <c r="AB18" s="102">
        <f t="shared" si="3"/>
        <v>0</v>
      </c>
      <c r="AC18" s="102">
        <f t="shared" si="3"/>
        <v>0</v>
      </c>
      <c r="AD18" s="102">
        <f t="shared" si="3"/>
        <v>0</v>
      </c>
      <c r="AE18" s="102">
        <f t="shared" si="3"/>
        <v>0</v>
      </c>
      <c r="AF18" s="102">
        <f t="shared" si="3"/>
        <v>0</v>
      </c>
      <c r="AG18" s="102">
        <f t="shared" si="3"/>
        <v>0</v>
      </c>
      <c r="AH18" s="102">
        <f t="shared" si="3"/>
        <v>0</v>
      </c>
      <c r="AI18" s="102">
        <f t="shared" si="3"/>
        <v>0</v>
      </c>
      <c r="AJ18" s="102">
        <f>AJ19</f>
        <v>4357</v>
      </c>
    </row>
    <row r="19" spans="1:36" ht="31.5">
      <c r="A19" s="104" t="s">
        <v>497</v>
      </c>
      <c r="B19" s="105" t="s">
        <v>104</v>
      </c>
      <c r="C19" s="105" t="s">
        <v>110</v>
      </c>
      <c r="D19" s="105" t="s">
        <v>113</v>
      </c>
      <c r="E19" s="105" t="s">
        <v>107</v>
      </c>
      <c r="F19" s="106">
        <f>F20+F21</f>
        <v>4357</v>
      </c>
      <c r="G19" s="106">
        <f>G20+G21</f>
        <v>0</v>
      </c>
      <c r="H19" s="106">
        <f aca="true" t="shared" si="4" ref="H19:Q19">H20+H21</f>
        <v>0</v>
      </c>
      <c r="I19" s="106">
        <f t="shared" si="4"/>
        <v>0</v>
      </c>
      <c r="J19" s="106">
        <f t="shared" si="4"/>
        <v>0</v>
      </c>
      <c r="K19" s="106">
        <f t="shared" si="4"/>
        <v>0</v>
      </c>
      <c r="L19" s="106">
        <f t="shared" si="4"/>
        <v>0</v>
      </c>
      <c r="M19" s="106">
        <f t="shared" si="4"/>
        <v>0</v>
      </c>
      <c r="N19" s="106">
        <f t="shared" si="4"/>
        <v>0</v>
      </c>
      <c r="O19" s="106">
        <f t="shared" si="4"/>
        <v>0</v>
      </c>
      <c r="P19" s="106">
        <f t="shared" si="4"/>
        <v>0</v>
      </c>
      <c r="Q19" s="106">
        <f t="shared" si="4"/>
        <v>0</v>
      </c>
      <c r="R19" s="106">
        <f>R20+R21</f>
        <v>0</v>
      </c>
      <c r="S19" s="106">
        <f aca="true" t="shared" si="5" ref="S19:AJ19">S20+S21</f>
        <v>0</v>
      </c>
      <c r="T19" s="106">
        <f t="shared" si="5"/>
        <v>0</v>
      </c>
      <c r="U19" s="106">
        <f t="shared" si="5"/>
        <v>0</v>
      </c>
      <c r="V19" s="106">
        <f t="shared" si="5"/>
        <v>0</v>
      </c>
      <c r="W19" s="106">
        <f>W20+W21</f>
        <v>0</v>
      </c>
      <c r="X19" s="106">
        <f>X20+X21</f>
        <v>0</v>
      </c>
      <c r="Y19" s="106">
        <f t="shared" si="5"/>
        <v>0</v>
      </c>
      <c r="Z19" s="106">
        <f t="shared" si="5"/>
        <v>0</v>
      </c>
      <c r="AA19" s="106">
        <f t="shared" si="5"/>
        <v>0</v>
      </c>
      <c r="AB19" s="106">
        <f t="shared" si="5"/>
        <v>0</v>
      </c>
      <c r="AC19" s="106">
        <f t="shared" si="5"/>
        <v>0</v>
      </c>
      <c r="AD19" s="106">
        <f t="shared" si="5"/>
        <v>0</v>
      </c>
      <c r="AE19" s="106">
        <f t="shared" si="5"/>
        <v>0</v>
      </c>
      <c r="AF19" s="106">
        <f>AF20+AF21</f>
        <v>0</v>
      </c>
      <c r="AG19" s="106">
        <f t="shared" si="5"/>
        <v>0</v>
      </c>
      <c r="AH19" s="106">
        <f t="shared" si="5"/>
        <v>0</v>
      </c>
      <c r="AI19" s="106">
        <f t="shared" si="5"/>
        <v>0</v>
      </c>
      <c r="AJ19" s="106">
        <f t="shared" si="5"/>
        <v>4357</v>
      </c>
    </row>
    <row r="20" spans="1:36" ht="47.25">
      <c r="A20" s="104" t="s">
        <v>114</v>
      </c>
      <c r="B20" s="105" t="s">
        <v>104</v>
      </c>
      <c r="C20" s="105" t="s">
        <v>115</v>
      </c>
      <c r="D20" s="105" t="s">
        <v>116</v>
      </c>
      <c r="E20" s="105" t="s">
        <v>117</v>
      </c>
      <c r="F20" s="106">
        <v>882</v>
      </c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7">
        <f>SUM(F20,G20:AI20)</f>
        <v>882</v>
      </c>
    </row>
    <row r="21" spans="1:36" ht="15.75">
      <c r="A21" s="104" t="s">
        <v>118</v>
      </c>
      <c r="B21" s="105" t="s">
        <v>104</v>
      </c>
      <c r="C21" s="105" t="s">
        <v>115</v>
      </c>
      <c r="D21" s="105" t="s">
        <v>113</v>
      </c>
      <c r="E21" s="105" t="s">
        <v>119</v>
      </c>
      <c r="F21" s="106">
        <v>3475</v>
      </c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7">
        <f>SUM(F21,G21:AI21)</f>
        <v>3475</v>
      </c>
    </row>
    <row r="22" spans="1:36" s="103" customFormat="1" ht="78.75">
      <c r="A22" s="100" t="s">
        <v>120</v>
      </c>
      <c r="B22" s="101" t="s">
        <v>104</v>
      </c>
      <c r="C22" s="101" t="s">
        <v>121</v>
      </c>
      <c r="D22" s="101" t="s">
        <v>111</v>
      </c>
      <c r="E22" s="101" t="s">
        <v>112</v>
      </c>
      <c r="F22" s="102">
        <f>F23+F24+F25</f>
        <v>31684</v>
      </c>
      <c r="G22" s="102">
        <f>G23+G24+G25</f>
        <v>0</v>
      </c>
      <c r="H22" s="102">
        <f aca="true" t="shared" si="6" ref="H22:Q22">H23+H24+H25</f>
        <v>0</v>
      </c>
      <c r="I22" s="102">
        <f t="shared" si="6"/>
        <v>0</v>
      </c>
      <c r="J22" s="102">
        <f t="shared" si="6"/>
        <v>0</v>
      </c>
      <c r="K22" s="102">
        <f t="shared" si="6"/>
        <v>0</v>
      </c>
      <c r="L22" s="102">
        <f t="shared" si="6"/>
        <v>0</v>
      </c>
      <c r="M22" s="102">
        <f t="shared" si="6"/>
        <v>0</v>
      </c>
      <c r="N22" s="102">
        <f t="shared" si="6"/>
        <v>0</v>
      </c>
      <c r="O22" s="102">
        <f t="shared" si="6"/>
        <v>0</v>
      </c>
      <c r="P22" s="102">
        <f t="shared" si="6"/>
        <v>0</v>
      </c>
      <c r="Q22" s="102">
        <f t="shared" si="6"/>
        <v>0</v>
      </c>
      <c r="R22" s="102">
        <f>R23+R24+R25</f>
        <v>0</v>
      </c>
      <c r="S22" s="102">
        <f aca="true" t="shared" si="7" ref="S22:AJ22">S23+S24+S25</f>
        <v>0</v>
      </c>
      <c r="T22" s="102">
        <f t="shared" si="7"/>
        <v>0</v>
      </c>
      <c r="U22" s="102">
        <f t="shared" si="7"/>
        <v>0</v>
      </c>
      <c r="V22" s="102">
        <f t="shared" si="7"/>
        <v>0</v>
      </c>
      <c r="W22" s="102">
        <f>W23+W24+W25</f>
        <v>0</v>
      </c>
      <c r="X22" s="102">
        <f>X23+X24+X25</f>
        <v>0</v>
      </c>
      <c r="Y22" s="102">
        <f t="shared" si="7"/>
        <v>0</v>
      </c>
      <c r="Z22" s="102">
        <f t="shared" si="7"/>
        <v>0</v>
      </c>
      <c r="AA22" s="102">
        <f t="shared" si="7"/>
        <v>0</v>
      </c>
      <c r="AB22" s="102">
        <f t="shared" si="7"/>
        <v>0</v>
      </c>
      <c r="AC22" s="102">
        <f t="shared" si="7"/>
        <v>0</v>
      </c>
      <c r="AD22" s="102">
        <f t="shared" si="7"/>
        <v>0</v>
      </c>
      <c r="AE22" s="102">
        <f t="shared" si="7"/>
        <v>0</v>
      </c>
      <c r="AF22" s="102">
        <f>AF23+AF24+AF25</f>
        <v>0</v>
      </c>
      <c r="AG22" s="102">
        <f t="shared" si="7"/>
        <v>0</v>
      </c>
      <c r="AH22" s="102">
        <f t="shared" si="7"/>
        <v>0</v>
      </c>
      <c r="AI22" s="102">
        <f t="shared" si="7"/>
        <v>0</v>
      </c>
      <c r="AJ22" s="102">
        <f t="shared" si="7"/>
        <v>31684</v>
      </c>
    </row>
    <row r="23" spans="1:36" ht="47.25">
      <c r="A23" s="104" t="s">
        <v>122</v>
      </c>
      <c r="B23" s="105" t="s">
        <v>104</v>
      </c>
      <c r="C23" s="105" t="s">
        <v>121</v>
      </c>
      <c r="D23" s="105" t="s">
        <v>113</v>
      </c>
      <c r="E23" s="105" t="s">
        <v>123</v>
      </c>
      <c r="F23" s="106">
        <v>825</v>
      </c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7">
        <f>SUM(F23,G23:AI23)</f>
        <v>825</v>
      </c>
    </row>
    <row r="24" spans="1:36" ht="47.25">
      <c r="A24" s="104" t="s">
        <v>124</v>
      </c>
      <c r="B24" s="105" t="s">
        <v>104</v>
      </c>
      <c r="C24" s="105" t="s">
        <v>121</v>
      </c>
      <c r="D24" s="105" t="s">
        <v>113</v>
      </c>
      <c r="E24" s="105" t="s">
        <v>125</v>
      </c>
      <c r="F24" s="106">
        <v>9101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7">
        <f>SUM(F24,G24:AI24)</f>
        <v>9101</v>
      </c>
    </row>
    <row r="25" spans="1:36" ht="15.75">
      <c r="A25" s="104" t="s">
        <v>118</v>
      </c>
      <c r="B25" s="105" t="s">
        <v>104</v>
      </c>
      <c r="C25" s="105" t="s">
        <v>121</v>
      </c>
      <c r="D25" s="105" t="s">
        <v>113</v>
      </c>
      <c r="E25" s="105" t="s">
        <v>119</v>
      </c>
      <c r="F25" s="106">
        <v>21758</v>
      </c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7">
        <f>SUM(F25,G25:AI25)</f>
        <v>21758</v>
      </c>
    </row>
    <row r="26" spans="1:36" s="103" customFormat="1" ht="78.75">
      <c r="A26" s="108" t="s">
        <v>126</v>
      </c>
      <c r="B26" s="101" t="s">
        <v>104</v>
      </c>
      <c r="C26" s="101" t="s">
        <v>127</v>
      </c>
      <c r="D26" s="101" t="s">
        <v>128</v>
      </c>
      <c r="E26" s="101" t="s">
        <v>112</v>
      </c>
      <c r="F26" s="102">
        <f>F27</f>
        <v>145781</v>
      </c>
      <c r="G26" s="102">
        <f>G27</f>
        <v>0</v>
      </c>
      <c r="H26" s="102">
        <f aca="true" t="shared" si="8" ref="H26:Q26">H27</f>
        <v>0</v>
      </c>
      <c r="I26" s="102">
        <f t="shared" si="8"/>
        <v>0</v>
      </c>
      <c r="J26" s="102">
        <f t="shared" si="8"/>
        <v>0</v>
      </c>
      <c r="K26" s="102">
        <f t="shared" si="8"/>
        <v>0</v>
      </c>
      <c r="L26" s="102">
        <f t="shared" si="8"/>
        <v>0</v>
      </c>
      <c r="M26" s="102">
        <f t="shared" si="8"/>
        <v>0</v>
      </c>
      <c r="N26" s="102">
        <f t="shared" si="8"/>
        <v>0</v>
      </c>
      <c r="O26" s="102">
        <f t="shared" si="8"/>
        <v>44</v>
      </c>
      <c r="P26" s="102">
        <f t="shared" si="8"/>
        <v>0</v>
      </c>
      <c r="Q26" s="102">
        <f t="shared" si="8"/>
        <v>0</v>
      </c>
      <c r="R26" s="102">
        <f aca="true" t="shared" si="9" ref="R26:AJ26">R27</f>
        <v>0</v>
      </c>
      <c r="S26" s="102">
        <f t="shared" si="9"/>
        <v>2700</v>
      </c>
      <c r="T26" s="102">
        <f t="shared" si="9"/>
        <v>0</v>
      </c>
      <c r="U26" s="102">
        <f t="shared" si="9"/>
        <v>0</v>
      </c>
      <c r="V26" s="102">
        <f t="shared" si="9"/>
        <v>0</v>
      </c>
      <c r="W26" s="102">
        <f t="shared" si="9"/>
        <v>0</v>
      </c>
      <c r="X26" s="102">
        <f t="shared" si="9"/>
        <v>0</v>
      </c>
      <c r="Y26" s="102">
        <f t="shared" si="9"/>
        <v>0</v>
      </c>
      <c r="Z26" s="102">
        <f t="shared" si="9"/>
        <v>0</v>
      </c>
      <c r="AA26" s="102">
        <f t="shared" si="9"/>
        <v>0</v>
      </c>
      <c r="AB26" s="102">
        <f t="shared" si="9"/>
        <v>0</v>
      </c>
      <c r="AC26" s="102">
        <f t="shared" si="9"/>
        <v>0</v>
      </c>
      <c r="AD26" s="102">
        <f t="shared" si="9"/>
        <v>0</v>
      </c>
      <c r="AE26" s="102">
        <f t="shared" si="9"/>
        <v>0</v>
      </c>
      <c r="AF26" s="102">
        <f t="shared" si="9"/>
        <v>0</v>
      </c>
      <c r="AG26" s="102">
        <f t="shared" si="9"/>
        <v>0</v>
      </c>
      <c r="AH26" s="102">
        <f t="shared" si="9"/>
        <v>0</v>
      </c>
      <c r="AI26" s="102">
        <f t="shared" si="9"/>
        <v>0</v>
      </c>
      <c r="AJ26" s="102">
        <f t="shared" si="9"/>
        <v>148525</v>
      </c>
    </row>
    <row r="27" spans="1:36" ht="15.75">
      <c r="A27" s="104" t="s">
        <v>118</v>
      </c>
      <c r="B27" s="105" t="s">
        <v>104</v>
      </c>
      <c r="C27" s="105" t="s">
        <v>127</v>
      </c>
      <c r="D27" s="105" t="s">
        <v>113</v>
      </c>
      <c r="E27" s="105" t="s">
        <v>119</v>
      </c>
      <c r="F27" s="106">
        <v>145781</v>
      </c>
      <c r="G27" s="106"/>
      <c r="H27" s="106"/>
      <c r="I27" s="106"/>
      <c r="J27" s="106"/>
      <c r="K27" s="106"/>
      <c r="L27" s="106"/>
      <c r="M27" s="106"/>
      <c r="N27" s="106"/>
      <c r="O27" s="106">
        <v>44</v>
      </c>
      <c r="P27" s="106"/>
      <c r="Q27" s="106"/>
      <c r="R27" s="106"/>
      <c r="S27" s="106">
        <v>2700</v>
      </c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7">
        <f>SUM(F27,G27:AI27)</f>
        <v>148525</v>
      </c>
    </row>
    <row r="28" spans="1:36" s="103" customFormat="1" ht="31.5">
      <c r="A28" s="108" t="s">
        <v>485</v>
      </c>
      <c r="B28" s="101" t="s">
        <v>104</v>
      </c>
      <c r="C28" s="101" t="s">
        <v>129</v>
      </c>
      <c r="D28" s="101" t="s">
        <v>130</v>
      </c>
      <c r="E28" s="101" t="s">
        <v>112</v>
      </c>
      <c r="F28" s="102">
        <f aca="true" t="shared" si="10" ref="F28:AJ28">F29</f>
        <v>2177</v>
      </c>
      <c r="G28" s="102">
        <f t="shared" si="10"/>
        <v>0</v>
      </c>
      <c r="H28" s="102">
        <f t="shared" si="10"/>
        <v>0</v>
      </c>
      <c r="I28" s="102">
        <f t="shared" si="10"/>
        <v>0</v>
      </c>
      <c r="J28" s="102">
        <f t="shared" si="10"/>
        <v>0</v>
      </c>
      <c r="K28" s="102">
        <f t="shared" si="10"/>
        <v>0</v>
      </c>
      <c r="L28" s="102">
        <f t="shared" si="10"/>
        <v>0</v>
      </c>
      <c r="M28" s="102">
        <f t="shared" si="10"/>
        <v>0</v>
      </c>
      <c r="N28" s="102">
        <f t="shared" si="10"/>
        <v>0</v>
      </c>
      <c r="O28" s="102">
        <f t="shared" si="10"/>
        <v>0</v>
      </c>
      <c r="P28" s="102">
        <f t="shared" si="10"/>
        <v>0</v>
      </c>
      <c r="Q28" s="102">
        <f t="shared" si="10"/>
        <v>0</v>
      </c>
      <c r="R28" s="102">
        <f t="shared" si="10"/>
        <v>0</v>
      </c>
      <c r="S28" s="102">
        <f t="shared" si="10"/>
        <v>0</v>
      </c>
      <c r="T28" s="102">
        <f t="shared" si="10"/>
        <v>0</v>
      </c>
      <c r="U28" s="102">
        <f t="shared" si="10"/>
        <v>0</v>
      </c>
      <c r="V28" s="102">
        <f t="shared" si="10"/>
        <v>0</v>
      </c>
      <c r="W28" s="102">
        <f t="shared" si="10"/>
        <v>0</v>
      </c>
      <c r="X28" s="102">
        <f t="shared" si="10"/>
        <v>0</v>
      </c>
      <c r="Y28" s="102">
        <f t="shared" si="10"/>
        <v>0</v>
      </c>
      <c r="Z28" s="102">
        <f t="shared" si="10"/>
        <v>0</v>
      </c>
      <c r="AA28" s="102">
        <f t="shared" si="10"/>
        <v>0</v>
      </c>
      <c r="AB28" s="102">
        <f t="shared" si="10"/>
        <v>0</v>
      </c>
      <c r="AC28" s="102">
        <f t="shared" si="10"/>
        <v>0</v>
      </c>
      <c r="AD28" s="102">
        <f t="shared" si="10"/>
        <v>0</v>
      </c>
      <c r="AE28" s="102">
        <f t="shared" si="10"/>
        <v>0</v>
      </c>
      <c r="AF28" s="102">
        <f t="shared" si="10"/>
        <v>0</v>
      </c>
      <c r="AG28" s="102">
        <f t="shared" si="10"/>
        <v>0</v>
      </c>
      <c r="AH28" s="102">
        <f t="shared" si="10"/>
        <v>0</v>
      </c>
      <c r="AI28" s="102">
        <f t="shared" si="10"/>
        <v>0</v>
      </c>
      <c r="AJ28" s="102">
        <f t="shared" si="10"/>
        <v>2177</v>
      </c>
    </row>
    <row r="29" spans="1:36" ht="31.5">
      <c r="A29" s="104" t="s">
        <v>497</v>
      </c>
      <c r="B29" s="105" t="s">
        <v>104</v>
      </c>
      <c r="C29" s="105" t="s">
        <v>129</v>
      </c>
      <c r="D29" s="105" t="s">
        <v>113</v>
      </c>
      <c r="E29" s="105" t="s">
        <v>107</v>
      </c>
      <c r="F29" s="106">
        <f>F31+F30</f>
        <v>2177</v>
      </c>
      <c r="G29" s="106">
        <f aca="true" t="shared" si="11" ref="G29:AJ29">G31+G30</f>
        <v>0</v>
      </c>
      <c r="H29" s="106">
        <f aca="true" t="shared" si="12" ref="H29:Q29">H31+H30</f>
        <v>0</v>
      </c>
      <c r="I29" s="106">
        <f t="shared" si="12"/>
        <v>0</v>
      </c>
      <c r="J29" s="106">
        <f t="shared" si="12"/>
        <v>0</v>
      </c>
      <c r="K29" s="106">
        <f t="shared" si="12"/>
        <v>0</v>
      </c>
      <c r="L29" s="106">
        <f t="shared" si="12"/>
        <v>0</v>
      </c>
      <c r="M29" s="106">
        <f t="shared" si="12"/>
        <v>0</v>
      </c>
      <c r="N29" s="106">
        <f t="shared" si="12"/>
        <v>0</v>
      </c>
      <c r="O29" s="106">
        <f t="shared" si="12"/>
        <v>0</v>
      </c>
      <c r="P29" s="106">
        <f t="shared" si="12"/>
        <v>0</v>
      </c>
      <c r="Q29" s="106">
        <f t="shared" si="12"/>
        <v>0</v>
      </c>
      <c r="R29" s="106">
        <f t="shared" si="11"/>
        <v>0</v>
      </c>
      <c r="S29" s="106">
        <f t="shared" si="11"/>
        <v>0</v>
      </c>
      <c r="T29" s="106">
        <f t="shared" si="11"/>
        <v>0</v>
      </c>
      <c r="U29" s="106">
        <f t="shared" si="11"/>
        <v>0</v>
      </c>
      <c r="V29" s="106">
        <f t="shared" si="11"/>
        <v>0</v>
      </c>
      <c r="W29" s="106">
        <f t="shared" si="11"/>
        <v>0</v>
      </c>
      <c r="X29" s="106">
        <f t="shared" si="11"/>
        <v>0</v>
      </c>
      <c r="Y29" s="106">
        <f t="shared" si="11"/>
        <v>0</v>
      </c>
      <c r="Z29" s="106">
        <f t="shared" si="11"/>
        <v>0</v>
      </c>
      <c r="AA29" s="106">
        <f t="shared" si="11"/>
        <v>0</v>
      </c>
      <c r="AB29" s="106">
        <f t="shared" si="11"/>
        <v>0</v>
      </c>
      <c r="AC29" s="106">
        <f t="shared" si="11"/>
        <v>0</v>
      </c>
      <c r="AD29" s="106">
        <f t="shared" si="11"/>
        <v>0</v>
      </c>
      <c r="AE29" s="106">
        <f t="shared" si="11"/>
        <v>0</v>
      </c>
      <c r="AF29" s="106">
        <f t="shared" si="11"/>
        <v>0</v>
      </c>
      <c r="AG29" s="106">
        <f t="shared" si="11"/>
        <v>0</v>
      </c>
      <c r="AH29" s="106">
        <f t="shared" si="11"/>
        <v>0</v>
      </c>
      <c r="AI29" s="106">
        <f t="shared" si="11"/>
        <v>0</v>
      </c>
      <c r="AJ29" s="106">
        <f t="shared" si="11"/>
        <v>2177</v>
      </c>
    </row>
    <row r="30" spans="1:36" ht="15.75">
      <c r="A30" s="104" t="s">
        <v>118</v>
      </c>
      <c r="B30" s="105" t="s">
        <v>104</v>
      </c>
      <c r="C30" s="105" t="s">
        <v>129</v>
      </c>
      <c r="D30" s="105" t="s">
        <v>113</v>
      </c>
      <c r="E30" s="105" t="s">
        <v>119</v>
      </c>
      <c r="F30" s="106">
        <v>844</v>
      </c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7">
        <f>SUM(F30,G30:AI30)</f>
        <v>844</v>
      </c>
    </row>
    <row r="31" spans="1:36" ht="47.25">
      <c r="A31" s="104" t="s">
        <v>131</v>
      </c>
      <c r="B31" s="105" t="s">
        <v>104</v>
      </c>
      <c r="C31" s="105" t="s">
        <v>129</v>
      </c>
      <c r="D31" s="105" t="s">
        <v>113</v>
      </c>
      <c r="E31" s="105" t="s">
        <v>132</v>
      </c>
      <c r="F31" s="106">
        <v>1333</v>
      </c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7">
        <f>SUM(F31,G31:AI31)</f>
        <v>1333</v>
      </c>
    </row>
    <row r="32" spans="1:36" s="103" customFormat="1" ht="47.25">
      <c r="A32" s="100" t="s">
        <v>488</v>
      </c>
      <c r="B32" s="101" t="s">
        <v>104</v>
      </c>
      <c r="C32" s="101">
        <v>12</v>
      </c>
      <c r="D32" s="101" t="s">
        <v>106</v>
      </c>
      <c r="E32" s="101" t="s">
        <v>107</v>
      </c>
      <c r="F32" s="102">
        <f>F33</f>
        <v>45525</v>
      </c>
      <c r="G32" s="102">
        <f>G33</f>
        <v>0</v>
      </c>
      <c r="H32" s="102">
        <f aca="true" t="shared" si="13" ref="H32:Q33">H33</f>
        <v>0</v>
      </c>
      <c r="I32" s="102">
        <f t="shared" si="13"/>
        <v>0</v>
      </c>
      <c r="J32" s="102">
        <f t="shared" si="13"/>
        <v>0</v>
      </c>
      <c r="K32" s="102">
        <f t="shared" si="13"/>
        <v>0</v>
      </c>
      <c r="L32" s="102">
        <f t="shared" si="13"/>
        <v>0</v>
      </c>
      <c r="M32" s="102">
        <f t="shared" si="13"/>
        <v>0</v>
      </c>
      <c r="N32" s="102">
        <f t="shared" si="13"/>
        <v>0</v>
      </c>
      <c r="O32" s="102">
        <f t="shared" si="13"/>
        <v>0</v>
      </c>
      <c r="P32" s="102">
        <f t="shared" si="13"/>
        <v>0</v>
      </c>
      <c r="Q32" s="102">
        <f t="shared" si="13"/>
        <v>0</v>
      </c>
      <c r="R32" s="102">
        <f aca="true" t="shared" si="14" ref="R32:AJ33">R33</f>
        <v>0</v>
      </c>
      <c r="S32" s="102">
        <f t="shared" si="14"/>
        <v>0</v>
      </c>
      <c r="T32" s="102">
        <f t="shared" si="14"/>
        <v>0</v>
      </c>
      <c r="U32" s="102">
        <f t="shared" si="14"/>
        <v>0</v>
      </c>
      <c r="V32" s="102">
        <f t="shared" si="14"/>
        <v>0</v>
      </c>
      <c r="W32" s="102">
        <f t="shared" si="14"/>
        <v>0</v>
      </c>
      <c r="X32" s="102">
        <f t="shared" si="14"/>
        <v>0</v>
      </c>
      <c r="Y32" s="102">
        <f t="shared" si="14"/>
        <v>0</v>
      </c>
      <c r="Z32" s="102">
        <f t="shared" si="14"/>
        <v>0</v>
      </c>
      <c r="AA32" s="102">
        <f t="shared" si="14"/>
        <v>0</v>
      </c>
      <c r="AB32" s="102">
        <f t="shared" si="14"/>
        <v>0</v>
      </c>
      <c r="AC32" s="102">
        <f t="shared" si="14"/>
        <v>0</v>
      </c>
      <c r="AD32" s="102">
        <f t="shared" si="14"/>
        <v>0</v>
      </c>
      <c r="AE32" s="102">
        <f t="shared" si="14"/>
        <v>0</v>
      </c>
      <c r="AF32" s="102">
        <f t="shared" si="14"/>
        <v>0</v>
      </c>
      <c r="AG32" s="102">
        <f t="shared" si="14"/>
        <v>0</v>
      </c>
      <c r="AH32" s="102">
        <f t="shared" si="14"/>
        <v>0</v>
      </c>
      <c r="AI32" s="102">
        <f t="shared" si="14"/>
        <v>0</v>
      </c>
      <c r="AJ32" s="102">
        <f t="shared" si="14"/>
        <v>45525</v>
      </c>
    </row>
    <row r="33" spans="1:36" ht="31.5">
      <c r="A33" s="104" t="s">
        <v>133</v>
      </c>
      <c r="B33" s="105" t="s">
        <v>104</v>
      </c>
      <c r="C33" s="105">
        <v>12</v>
      </c>
      <c r="D33" s="105" t="s">
        <v>134</v>
      </c>
      <c r="E33" s="105" t="s">
        <v>107</v>
      </c>
      <c r="F33" s="106">
        <f>F34</f>
        <v>45525</v>
      </c>
      <c r="G33" s="106">
        <f>G34</f>
        <v>0</v>
      </c>
      <c r="H33" s="106">
        <f t="shared" si="13"/>
        <v>0</v>
      </c>
      <c r="I33" s="106">
        <f t="shared" si="13"/>
        <v>0</v>
      </c>
      <c r="J33" s="106">
        <f t="shared" si="13"/>
        <v>0</v>
      </c>
      <c r="K33" s="106">
        <f t="shared" si="13"/>
        <v>0</v>
      </c>
      <c r="L33" s="106">
        <f t="shared" si="13"/>
        <v>0</v>
      </c>
      <c r="M33" s="106">
        <f t="shared" si="13"/>
        <v>0</v>
      </c>
      <c r="N33" s="106">
        <f t="shared" si="13"/>
        <v>0</v>
      </c>
      <c r="O33" s="106">
        <f t="shared" si="13"/>
        <v>0</v>
      </c>
      <c r="P33" s="106">
        <f t="shared" si="13"/>
        <v>0</v>
      </c>
      <c r="Q33" s="106">
        <f t="shared" si="13"/>
        <v>0</v>
      </c>
      <c r="R33" s="106">
        <f t="shared" si="14"/>
        <v>0</v>
      </c>
      <c r="S33" s="106">
        <f t="shared" si="14"/>
        <v>0</v>
      </c>
      <c r="T33" s="106">
        <f t="shared" si="14"/>
        <v>0</v>
      </c>
      <c r="U33" s="106">
        <f t="shared" si="14"/>
        <v>0</v>
      </c>
      <c r="V33" s="106">
        <f t="shared" si="14"/>
        <v>0</v>
      </c>
      <c r="W33" s="106">
        <f t="shared" si="14"/>
        <v>0</v>
      </c>
      <c r="X33" s="106">
        <f t="shared" si="14"/>
        <v>0</v>
      </c>
      <c r="Y33" s="106">
        <f t="shared" si="14"/>
        <v>0</v>
      </c>
      <c r="Z33" s="106">
        <f t="shared" si="14"/>
        <v>0</v>
      </c>
      <c r="AA33" s="106">
        <f t="shared" si="14"/>
        <v>0</v>
      </c>
      <c r="AB33" s="106">
        <f t="shared" si="14"/>
        <v>0</v>
      </c>
      <c r="AC33" s="106">
        <f t="shared" si="14"/>
        <v>0</v>
      </c>
      <c r="AD33" s="106">
        <f t="shared" si="14"/>
        <v>0</v>
      </c>
      <c r="AE33" s="106">
        <f t="shared" si="14"/>
        <v>0</v>
      </c>
      <c r="AF33" s="106">
        <f t="shared" si="14"/>
        <v>0</v>
      </c>
      <c r="AG33" s="106">
        <f t="shared" si="14"/>
        <v>0</v>
      </c>
      <c r="AH33" s="106">
        <f t="shared" si="14"/>
        <v>0</v>
      </c>
      <c r="AI33" s="106">
        <f t="shared" si="14"/>
        <v>0</v>
      </c>
      <c r="AJ33" s="106">
        <f t="shared" si="14"/>
        <v>45525</v>
      </c>
    </row>
    <row r="34" spans="1:36" ht="31.5">
      <c r="A34" s="104" t="s">
        <v>135</v>
      </c>
      <c r="B34" s="105" t="s">
        <v>104</v>
      </c>
      <c r="C34" s="105">
        <v>12</v>
      </c>
      <c r="D34" s="105" t="s">
        <v>134</v>
      </c>
      <c r="E34" s="105">
        <v>152</v>
      </c>
      <c r="F34" s="106">
        <v>45525</v>
      </c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7">
        <f>SUM(F34,G34:AI34)</f>
        <v>45525</v>
      </c>
    </row>
    <row r="35" spans="1:36" s="103" customFormat="1" ht="15.75">
      <c r="A35" s="100" t="s">
        <v>136</v>
      </c>
      <c r="B35" s="101" t="s">
        <v>104</v>
      </c>
      <c r="C35" s="101">
        <v>13</v>
      </c>
      <c r="D35" s="101" t="s">
        <v>106</v>
      </c>
      <c r="E35" s="101" t="s">
        <v>107</v>
      </c>
      <c r="F35" s="102">
        <f>F38</f>
        <v>50070</v>
      </c>
      <c r="G35" s="102">
        <f>G38</f>
        <v>0</v>
      </c>
      <c r="H35" s="102">
        <f aca="true" t="shared" si="15" ref="H35:Q35">H38</f>
        <v>0</v>
      </c>
      <c r="I35" s="102">
        <f t="shared" si="15"/>
        <v>0</v>
      </c>
      <c r="J35" s="102">
        <f t="shared" si="15"/>
        <v>0</v>
      </c>
      <c r="K35" s="102">
        <f t="shared" si="15"/>
        <v>0</v>
      </c>
      <c r="L35" s="102">
        <f t="shared" si="15"/>
        <v>0</v>
      </c>
      <c r="M35" s="102">
        <f t="shared" si="15"/>
        <v>0</v>
      </c>
      <c r="N35" s="102">
        <f t="shared" si="15"/>
        <v>0</v>
      </c>
      <c r="O35" s="102">
        <f t="shared" si="15"/>
        <v>0</v>
      </c>
      <c r="P35" s="102">
        <f t="shared" si="15"/>
        <v>0</v>
      </c>
      <c r="Q35" s="102">
        <f t="shared" si="15"/>
        <v>0</v>
      </c>
      <c r="R35" s="102">
        <f>R38</f>
        <v>0</v>
      </c>
      <c r="S35" s="102">
        <f aca="true" t="shared" si="16" ref="S35:AJ35">S38</f>
        <v>0</v>
      </c>
      <c r="T35" s="102">
        <f t="shared" si="16"/>
        <v>0</v>
      </c>
      <c r="U35" s="102">
        <f t="shared" si="16"/>
        <v>0</v>
      </c>
      <c r="V35" s="102">
        <f t="shared" si="16"/>
        <v>0</v>
      </c>
      <c r="W35" s="102">
        <f>W38</f>
        <v>0</v>
      </c>
      <c r="X35" s="102">
        <f>X38</f>
        <v>0</v>
      </c>
      <c r="Y35" s="102">
        <f t="shared" si="16"/>
        <v>0</v>
      </c>
      <c r="Z35" s="102">
        <f t="shared" si="16"/>
        <v>0</v>
      </c>
      <c r="AA35" s="102">
        <f t="shared" si="16"/>
        <v>0</v>
      </c>
      <c r="AB35" s="102">
        <f t="shared" si="16"/>
        <v>0</v>
      </c>
      <c r="AC35" s="102">
        <f t="shared" si="16"/>
        <v>0</v>
      </c>
      <c r="AD35" s="102">
        <f t="shared" si="16"/>
        <v>0</v>
      </c>
      <c r="AE35" s="102">
        <f t="shared" si="16"/>
        <v>0</v>
      </c>
      <c r="AF35" s="102">
        <f>AF38</f>
        <v>0</v>
      </c>
      <c r="AG35" s="102">
        <f t="shared" si="16"/>
        <v>0</v>
      </c>
      <c r="AH35" s="102">
        <f t="shared" si="16"/>
        <v>0</v>
      </c>
      <c r="AI35" s="102">
        <f t="shared" si="16"/>
        <v>0</v>
      </c>
      <c r="AJ35" s="102">
        <f t="shared" si="16"/>
        <v>50070</v>
      </c>
    </row>
    <row r="36" spans="1:36" ht="15.75" hidden="1">
      <c r="A36" s="104" t="s">
        <v>136</v>
      </c>
      <c r="B36" s="105">
        <v>1</v>
      </c>
      <c r="C36" s="105">
        <v>13</v>
      </c>
      <c r="D36" s="105" t="s">
        <v>137</v>
      </c>
      <c r="E36" s="105">
        <v>0</v>
      </c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</row>
    <row r="37" spans="1:36" ht="63" hidden="1">
      <c r="A37" s="104" t="s">
        <v>138</v>
      </c>
      <c r="B37" s="105">
        <v>1</v>
      </c>
      <c r="C37" s="105">
        <v>13</v>
      </c>
      <c r="D37" s="105" t="s">
        <v>137</v>
      </c>
      <c r="E37" s="105">
        <v>183</v>
      </c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</row>
    <row r="38" spans="1:36" ht="31.5">
      <c r="A38" s="104" t="s">
        <v>139</v>
      </c>
      <c r="B38" s="105" t="s">
        <v>104</v>
      </c>
      <c r="C38" s="105">
        <v>13</v>
      </c>
      <c r="D38" s="105" t="s">
        <v>137</v>
      </c>
      <c r="E38" s="105">
        <v>184</v>
      </c>
      <c r="F38" s="106">
        <v>50070</v>
      </c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7">
        <f>SUM(F38,G38:AI38)</f>
        <v>50070</v>
      </c>
    </row>
    <row r="39" spans="1:36" ht="63" hidden="1">
      <c r="A39" s="104" t="s">
        <v>140</v>
      </c>
      <c r="B39" s="105">
        <v>1</v>
      </c>
      <c r="C39" s="105">
        <v>14</v>
      </c>
      <c r="D39" s="105" t="s">
        <v>106</v>
      </c>
      <c r="E39" s="105">
        <v>0</v>
      </c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</row>
    <row r="40" spans="1:36" ht="15.75" hidden="1">
      <c r="A40" s="109"/>
      <c r="B40" s="105"/>
      <c r="C40" s="105"/>
      <c r="D40" s="105"/>
      <c r="E40" s="105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</row>
    <row r="41" spans="1:36" ht="31.5" hidden="1">
      <c r="A41" s="104" t="s">
        <v>141</v>
      </c>
      <c r="B41" s="105">
        <v>1</v>
      </c>
      <c r="C41" s="105">
        <v>14</v>
      </c>
      <c r="D41" s="105" t="s">
        <v>142</v>
      </c>
      <c r="E41" s="105">
        <v>0</v>
      </c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</row>
    <row r="42" spans="1:36" ht="78.75" hidden="1">
      <c r="A42" s="104" t="s">
        <v>143</v>
      </c>
      <c r="B42" s="105">
        <v>1</v>
      </c>
      <c r="C42" s="105">
        <v>14</v>
      </c>
      <c r="D42" s="105" t="s">
        <v>142</v>
      </c>
      <c r="E42" s="105">
        <v>191</v>
      </c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</row>
    <row r="43" spans="1:36" ht="63" hidden="1">
      <c r="A43" s="104" t="s">
        <v>144</v>
      </c>
      <c r="B43" s="105">
        <v>1</v>
      </c>
      <c r="C43" s="105">
        <v>14</v>
      </c>
      <c r="D43" s="105" t="s">
        <v>142</v>
      </c>
      <c r="E43" s="105">
        <v>196</v>
      </c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</row>
    <row r="44" spans="1:36" ht="47.25" hidden="1">
      <c r="A44" s="104" t="s">
        <v>145</v>
      </c>
      <c r="B44" s="105">
        <v>1</v>
      </c>
      <c r="C44" s="105">
        <v>14</v>
      </c>
      <c r="D44" s="105" t="s">
        <v>142</v>
      </c>
      <c r="E44" s="105">
        <v>327</v>
      </c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</row>
    <row r="45" spans="1:36" s="103" customFormat="1" ht="31.5">
      <c r="A45" s="100" t="s">
        <v>496</v>
      </c>
      <c r="B45" s="101" t="s">
        <v>104</v>
      </c>
      <c r="C45" s="101">
        <v>15</v>
      </c>
      <c r="D45" s="101" t="s">
        <v>106</v>
      </c>
      <c r="E45" s="101" t="s">
        <v>107</v>
      </c>
      <c r="F45" s="102">
        <f aca="true" t="shared" si="17" ref="F45:AB45">F46+F51+F49</f>
        <v>78519</v>
      </c>
      <c r="G45" s="102">
        <f t="shared" si="17"/>
        <v>0</v>
      </c>
      <c r="H45" s="102">
        <f aca="true" t="shared" si="18" ref="H45:Q45">H46+H51+H49</f>
        <v>0</v>
      </c>
      <c r="I45" s="102">
        <f t="shared" si="18"/>
        <v>0</v>
      </c>
      <c r="J45" s="102">
        <f t="shared" si="18"/>
        <v>0</v>
      </c>
      <c r="K45" s="102">
        <f t="shared" si="18"/>
        <v>0</v>
      </c>
      <c r="L45" s="102">
        <f t="shared" si="18"/>
        <v>0</v>
      </c>
      <c r="M45" s="102">
        <f t="shared" si="18"/>
        <v>0</v>
      </c>
      <c r="N45" s="102">
        <f t="shared" si="18"/>
        <v>0</v>
      </c>
      <c r="O45" s="102">
        <f t="shared" si="18"/>
        <v>0</v>
      </c>
      <c r="P45" s="102">
        <f t="shared" si="18"/>
        <v>0</v>
      </c>
      <c r="Q45" s="102">
        <f t="shared" si="18"/>
        <v>0</v>
      </c>
      <c r="R45" s="102">
        <f t="shared" si="17"/>
        <v>0</v>
      </c>
      <c r="S45" s="102">
        <f t="shared" si="17"/>
        <v>590</v>
      </c>
      <c r="T45" s="102">
        <f t="shared" si="17"/>
        <v>0</v>
      </c>
      <c r="U45" s="102">
        <f t="shared" si="17"/>
        <v>0</v>
      </c>
      <c r="V45" s="102">
        <f t="shared" si="17"/>
        <v>0</v>
      </c>
      <c r="W45" s="102">
        <f t="shared" si="17"/>
        <v>0</v>
      </c>
      <c r="X45" s="102">
        <f t="shared" si="17"/>
        <v>0</v>
      </c>
      <c r="Y45" s="102">
        <f t="shared" si="17"/>
        <v>0</v>
      </c>
      <c r="Z45" s="102">
        <f t="shared" si="17"/>
        <v>0</v>
      </c>
      <c r="AA45" s="102">
        <f t="shared" si="17"/>
        <v>0</v>
      </c>
      <c r="AB45" s="102">
        <f t="shared" si="17"/>
        <v>0</v>
      </c>
      <c r="AC45" s="102">
        <f>AC46+AC51+AC49</f>
        <v>159</v>
      </c>
      <c r="AD45" s="102">
        <f aca="true" t="shared" si="19" ref="AD45:AJ45">AD46+AD51+AD49</f>
        <v>0</v>
      </c>
      <c r="AE45" s="102">
        <f t="shared" si="19"/>
        <v>0</v>
      </c>
      <c r="AF45" s="102">
        <f t="shared" si="19"/>
        <v>0</v>
      </c>
      <c r="AG45" s="102">
        <f t="shared" si="19"/>
        <v>0</v>
      </c>
      <c r="AH45" s="102">
        <f t="shared" si="19"/>
        <v>0</v>
      </c>
      <c r="AI45" s="102">
        <f t="shared" si="19"/>
        <v>0</v>
      </c>
      <c r="AJ45" s="102">
        <f t="shared" si="19"/>
        <v>79268</v>
      </c>
    </row>
    <row r="46" spans="1:36" ht="31.5">
      <c r="A46" s="104" t="s">
        <v>497</v>
      </c>
      <c r="B46" s="105" t="s">
        <v>104</v>
      </c>
      <c r="C46" s="105">
        <v>15</v>
      </c>
      <c r="D46" s="105" t="s">
        <v>113</v>
      </c>
      <c r="E46" s="105" t="s">
        <v>107</v>
      </c>
      <c r="F46" s="106">
        <f>F47+F48</f>
        <v>53480</v>
      </c>
      <c r="G46" s="106">
        <f aca="true" t="shared" si="20" ref="G46:AJ46">G47+G48</f>
        <v>0</v>
      </c>
      <c r="H46" s="106">
        <f aca="true" t="shared" si="21" ref="H46:Q46">H47+H48</f>
        <v>0</v>
      </c>
      <c r="I46" s="106">
        <f t="shared" si="21"/>
        <v>0</v>
      </c>
      <c r="J46" s="106">
        <f t="shared" si="21"/>
        <v>0</v>
      </c>
      <c r="K46" s="106">
        <f t="shared" si="21"/>
        <v>0</v>
      </c>
      <c r="L46" s="106">
        <f t="shared" si="21"/>
        <v>0</v>
      </c>
      <c r="M46" s="106">
        <f t="shared" si="21"/>
        <v>0</v>
      </c>
      <c r="N46" s="106">
        <f t="shared" si="21"/>
        <v>0</v>
      </c>
      <c r="O46" s="106">
        <f t="shared" si="21"/>
        <v>0</v>
      </c>
      <c r="P46" s="106">
        <f t="shared" si="21"/>
        <v>0</v>
      </c>
      <c r="Q46" s="106">
        <f t="shared" si="21"/>
        <v>0</v>
      </c>
      <c r="R46" s="106">
        <f t="shared" si="20"/>
        <v>0</v>
      </c>
      <c r="S46" s="106">
        <f t="shared" si="20"/>
        <v>0</v>
      </c>
      <c r="T46" s="106">
        <f t="shared" si="20"/>
        <v>0</v>
      </c>
      <c r="U46" s="106">
        <f t="shared" si="20"/>
        <v>0</v>
      </c>
      <c r="V46" s="106">
        <f t="shared" si="20"/>
        <v>0</v>
      </c>
      <c r="W46" s="106">
        <f t="shared" si="20"/>
        <v>0</v>
      </c>
      <c r="X46" s="106">
        <f t="shared" si="20"/>
        <v>0</v>
      </c>
      <c r="Y46" s="106">
        <f t="shared" si="20"/>
        <v>0</v>
      </c>
      <c r="Z46" s="106">
        <f t="shared" si="20"/>
        <v>0</v>
      </c>
      <c r="AA46" s="106">
        <f t="shared" si="20"/>
        <v>0</v>
      </c>
      <c r="AB46" s="106">
        <f t="shared" si="20"/>
        <v>0</v>
      </c>
      <c r="AC46" s="106">
        <f t="shared" si="20"/>
        <v>0</v>
      </c>
      <c r="AD46" s="106">
        <f t="shared" si="20"/>
        <v>0</v>
      </c>
      <c r="AE46" s="106">
        <f t="shared" si="20"/>
        <v>0</v>
      </c>
      <c r="AF46" s="106">
        <f t="shared" si="20"/>
        <v>0</v>
      </c>
      <c r="AG46" s="106">
        <f t="shared" si="20"/>
        <v>0</v>
      </c>
      <c r="AH46" s="106">
        <f t="shared" si="20"/>
        <v>0</v>
      </c>
      <c r="AI46" s="106">
        <f t="shared" si="20"/>
        <v>0</v>
      </c>
      <c r="AJ46" s="106">
        <f t="shared" si="20"/>
        <v>53480</v>
      </c>
    </row>
    <row r="47" spans="1:36" ht="15.75">
      <c r="A47" s="104" t="s">
        <v>118</v>
      </c>
      <c r="B47" s="105" t="s">
        <v>104</v>
      </c>
      <c r="C47" s="105">
        <v>15</v>
      </c>
      <c r="D47" s="105" t="s">
        <v>113</v>
      </c>
      <c r="E47" s="105" t="s">
        <v>119</v>
      </c>
      <c r="F47" s="106">
        <v>52825</v>
      </c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7">
        <f>SUM(F47,G47:AI47)</f>
        <v>52825</v>
      </c>
    </row>
    <row r="48" spans="1:36" ht="47.25">
      <c r="A48" s="104" t="s">
        <v>145</v>
      </c>
      <c r="B48" s="105" t="s">
        <v>104</v>
      </c>
      <c r="C48" s="105">
        <v>15</v>
      </c>
      <c r="D48" s="105" t="s">
        <v>113</v>
      </c>
      <c r="E48" s="105" t="s">
        <v>146</v>
      </c>
      <c r="F48" s="106">
        <v>655</v>
      </c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7">
        <f>SUM(F48,G48:AI48)</f>
        <v>655</v>
      </c>
    </row>
    <row r="49" spans="1:36" ht="63">
      <c r="A49" s="104" t="s">
        <v>147</v>
      </c>
      <c r="B49" s="105" t="s">
        <v>104</v>
      </c>
      <c r="C49" s="105">
        <v>15</v>
      </c>
      <c r="D49" s="105" t="s">
        <v>148</v>
      </c>
      <c r="E49" s="105" t="s">
        <v>107</v>
      </c>
      <c r="F49" s="106">
        <f>F50</f>
        <v>14880</v>
      </c>
      <c r="G49" s="106">
        <f>G50</f>
        <v>0</v>
      </c>
      <c r="H49" s="106">
        <f aca="true" t="shared" si="22" ref="H49:Q49">H50</f>
        <v>0</v>
      </c>
      <c r="I49" s="106">
        <f t="shared" si="22"/>
        <v>0</v>
      </c>
      <c r="J49" s="106">
        <f t="shared" si="22"/>
        <v>0</v>
      </c>
      <c r="K49" s="106">
        <f t="shared" si="22"/>
        <v>0</v>
      </c>
      <c r="L49" s="106">
        <f t="shared" si="22"/>
        <v>0</v>
      </c>
      <c r="M49" s="106">
        <f t="shared" si="22"/>
        <v>0</v>
      </c>
      <c r="N49" s="106">
        <f t="shared" si="22"/>
        <v>0</v>
      </c>
      <c r="O49" s="106">
        <f t="shared" si="22"/>
        <v>0</v>
      </c>
      <c r="P49" s="106">
        <f t="shared" si="22"/>
        <v>0</v>
      </c>
      <c r="Q49" s="106">
        <f t="shared" si="22"/>
        <v>0</v>
      </c>
      <c r="R49" s="106">
        <f aca="true" t="shared" si="23" ref="R49:AJ49">R50</f>
        <v>0</v>
      </c>
      <c r="S49" s="106">
        <f t="shared" si="23"/>
        <v>0</v>
      </c>
      <c r="T49" s="106">
        <f t="shared" si="23"/>
        <v>0</v>
      </c>
      <c r="U49" s="106">
        <f t="shared" si="23"/>
        <v>0</v>
      </c>
      <c r="V49" s="106">
        <f t="shared" si="23"/>
        <v>0</v>
      </c>
      <c r="W49" s="106">
        <f t="shared" si="23"/>
        <v>0</v>
      </c>
      <c r="X49" s="106">
        <f t="shared" si="23"/>
        <v>0</v>
      </c>
      <c r="Y49" s="106">
        <f t="shared" si="23"/>
        <v>0</v>
      </c>
      <c r="Z49" s="106">
        <f t="shared" si="23"/>
        <v>0</v>
      </c>
      <c r="AA49" s="106">
        <f t="shared" si="23"/>
        <v>0</v>
      </c>
      <c r="AB49" s="106">
        <f t="shared" si="23"/>
        <v>0</v>
      </c>
      <c r="AC49" s="106">
        <f t="shared" si="23"/>
        <v>0</v>
      </c>
      <c r="AD49" s="106">
        <f t="shared" si="23"/>
        <v>0</v>
      </c>
      <c r="AE49" s="106">
        <f t="shared" si="23"/>
        <v>0</v>
      </c>
      <c r="AF49" s="106">
        <f t="shared" si="23"/>
        <v>0</v>
      </c>
      <c r="AG49" s="106">
        <f t="shared" si="23"/>
        <v>0</v>
      </c>
      <c r="AH49" s="106">
        <f t="shared" si="23"/>
        <v>0</v>
      </c>
      <c r="AI49" s="106">
        <f t="shared" si="23"/>
        <v>0</v>
      </c>
      <c r="AJ49" s="106">
        <f t="shared" si="23"/>
        <v>14880</v>
      </c>
    </row>
    <row r="50" spans="1:36" ht="31.5">
      <c r="A50" s="104" t="s">
        <v>149</v>
      </c>
      <c r="B50" s="105" t="s">
        <v>104</v>
      </c>
      <c r="C50" s="105">
        <v>15</v>
      </c>
      <c r="D50" s="105" t="s">
        <v>148</v>
      </c>
      <c r="E50" s="105">
        <v>216</v>
      </c>
      <c r="F50" s="106">
        <v>14880</v>
      </c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7">
        <f>SUM(F50,G50:AI50)</f>
        <v>14880</v>
      </c>
    </row>
    <row r="51" spans="1:36" ht="31.5">
      <c r="A51" s="104" t="s">
        <v>150</v>
      </c>
      <c r="B51" s="105" t="s">
        <v>104</v>
      </c>
      <c r="C51" s="105">
        <v>15</v>
      </c>
      <c r="D51" s="105" t="s">
        <v>151</v>
      </c>
      <c r="E51" s="105" t="s">
        <v>107</v>
      </c>
      <c r="F51" s="106">
        <f aca="true" t="shared" si="24" ref="F51:AJ51">F52</f>
        <v>10159</v>
      </c>
      <c r="G51" s="106">
        <f t="shared" si="24"/>
        <v>0</v>
      </c>
      <c r="H51" s="106">
        <f t="shared" si="24"/>
        <v>0</v>
      </c>
      <c r="I51" s="106">
        <f t="shared" si="24"/>
        <v>0</v>
      </c>
      <c r="J51" s="106">
        <f t="shared" si="24"/>
        <v>0</v>
      </c>
      <c r="K51" s="106">
        <f t="shared" si="24"/>
        <v>0</v>
      </c>
      <c r="L51" s="106">
        <f t="shared" si="24"/>
        <v>0</v>
      </c>
      <c r="M51" s="106">
        <f t="shared" si="24"/>
        <v>0</v>
      </c>
      <c r="N51" s="106">
        <f t="shared" si="24"/>
        <v>0</v>
      </c>
      <c r="O51" s="106">
        <f t="shared" si="24"/>
        <v>0</v>
      </c>
      <c r="P51" s="106">
        <f t="shared" si="24"/>
        <v>0</v>
      </c>
      <c r="Q51" s="106">
        <f t="shared" si="24"/>
        <v>0</v>
      </c>
      <c r="R51" s="106">
        <f t="shared" si="24"/>
        <v>0</v>
      </c>
      <c r="S51" s="106">
        <f t="shared" si="24"/>
        <v>590</v>
      </c>
      <c r="T51" s="106">
        <f t="shared" si="24"/>
        <v>0</v>
      </c>
      <c r="U51" s="106">
        <f t="shared" si="24"/>
        <v>0</v>
      </c>
      <c r="V51" s="106">
        <f t="shared" si="24"/>
        <v>0</v>
      </c>
      <c r="W51" s="106">
        <f t="shared" si="24"/>
        <v>0</v>
      </c>
      <c r="X51" s="106">
        <f t="shared" si="24"/>
        <v>0</v>
      </c>
      <c r="Y51" s="106">
        <f t="shared" si="24"/>
        <v>0</v>
      </c>
      <c r="Z51" s="106">
        <f t="shared" si="24"/>
        <v>0</v>
      </c>
      <c r="AA51" s="106">
        <f t="shared" si="24"/>
        <v>0</v>
      </c>
      <c r="AB51" s="106">
        <f t="shared" si="24"/>
        <v>0</v>
      </c>
      <c r="AC51" s="106">
        <f t="shared" si="24"/>
        <v>159</v>
      </c>
      <c r="AD51" s="106">
        <f t="shared" si="24"/>
        <v>0</v>
      </c>
      <c r="AE51" s="106">
        <f t="shared" si="24"/>
        <v>0</v>
      </c>
      <c r="AF51" s="106">
        <f t="shared" si="24"/>
        <v>0</v>
      </c>
      <c r="AG51" s="106">
        <f t="shared" si="24"/>
        <v>0</v>
      </c>
      <c r="AH51" s="106">
        <f t="shared" si="24"/>
        <v>0</v>
      </c>
      <c r="AI51" s="106">
        <f t="shared" si="24"/>
        <v>0</v>
      </c>
      <c r="AJ51" s="106">
        <f t="shared" si="24"/>
        <v>10908</v>
      </c>
    </row>
    <row r="52" spans="1:36" ht="47.25">
      <c r="A52" s="104" t="s">
        <v>145</v>
      </c>
      <c r="B52" s="105" t="s">
        <v>104</v>
      </c>
      <c r="C52" s="105">
        <v>15</v>
      </c>
      <c r="D52" s="105" t="s">
        <v>151</v>
      </c>
      <c r="E52" s="105" t="s">
        <v>146</v>
      </c>
      <c r="F52" s="106">
        <v>10159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>
        <v>590</v>
      </c>
      <c r="T52" s="106"/>
      <c r="U52" s="106"/>
      <c r="V52" s="106"/>
      <c r="W52" s="106"/>
      <c r="X52" s="106"/>
      <c r="Y52" s="106"/>
      <c r="Z52" s="106"/>
      <c r="AA52" s="106"/>
      <c r="AB52" s="106"/>
      <c r="AC52" s="106">
        <v>159</v>
      </c>
      <c r="AD52" s="106"/>
      <c r="AE52" s="106"/>
      <c r="AF52" s="106"/>
      <c r="AG52" s="106"/>
      <c r="AH52" s="106"/>
      <c r="AI52" s="106"/>
      <c r="AJ52" s="107">
        <f>SUM(F52,G52:AI52)</f>
        <v>10908</v>
      </c>
    </row>
    <row r="53" spans="1:36" s="99" customFormat="1" ht="15.75">
      <c r="A53" s="110" t="s">
        <v>152</v>
      </c>
      <c r="B53" s="97" t="s">
        <v>115</v>
      </c>
      <c r="C53" s="97" t="s">
        <v>105</v>
      </c>
      <c r="D53" s="97" t="s">
        <v>106</v>
      </c>
      <c r="E53" s="97" t="s">
        <v>107</v>
      </c>
      <c r="F53" s="98">
        <f>F54+F57</f>
        <v>1675</v>
      </c>
      <c r="G53" s="98">
        <f aca="true" t="shared" si="25" ref="G53:AJ53">G54+G57</f>
        <v>0</v>
      </c>
      <c r="H53" s="98">
        <f aca="true" t="shared" si="26" ref="H53:Q53">H54+H57</f>
        <v>0</v>
      </c>
      <c r="I53" s="98">
        <f t="shared" si="26"/>
        <v>0</v>
      </c>
      <c r="J53" s="98">
        <f t="shared" si="26"/>
        <v>0</v>
      </c>
      <c r="K53" s="98">
        <f t="shared" si="26"/>
        <v>0</v>
      </c>
      <c r="L53" s="98">
        <f t="shared" si="26"/>
        <v>0</v>
      </c>
      <c r="M53" s="98">
        <f t="shared" si="26"/>
        <v>0</v>
      </c>
      <c r="N53" s="98">
        <f t="shared" si="26"/>
        <v>0</v>
      </c>
      <c r="O53" s="98">
        <f t="shared" si="26"/>
        <v>0</v>
      </c>
      <c r="P53" s="98">
        <f t="shared" si="26"/>
        <v>0</v>
      </c>
      <c r="Q53" s="98">
        <f t="shared" si="26"/>
        <v>0</v>
      </c>
      <c r="R53" s="98">
        <f t="shared" si="25"/>
        <v>0</v>
      </c>
      <c r="S53" s="98">
        <f t="shared" si="25"/>
        <v>0</v>
      </c>
      <c r="T53" s="98">
        <f t="shared" si="25"/>
        <v>0</v>
      </c>
      <c r="U53" s="98">
        <f t="shared" si="25"/>
        <v>0</v>
      </c>
      <c r="V53" s="98">
        <f t="shared" si="25"/>
        <v>0</v>
      </c>
      <c r="W53" s="98">
        <f>W54+W57</f>
        <v>0</v>
      </c>
      <c r="X53" s="98">
        <f>X54+X57</f>
        <v>0</v>
      </c>
      <c r="Y53" s="98">
        <f t="shared" si="25"/>
        <v>0</v>
      </c>
      <c r="Z53" s="98">
        <f t="shared" si="25"/>
        <v>0</v>
      </c>
      <c r="AA53" s="98">
        <f t="shared" si="25"/>
        <v>0</v>
      </c>
      <c r="AB53" s="98">
        <f t="shared" si="25"/>
        <v>0</v>
      </c>
      <c r="AC53" s="98">
        <f t="shared" si="25"/>
        <v>0</v>
      </c>
      <c r="AD53" s="98">
        <f t="shared" si="25"/>
        <v>0</v>
      </c>
      <c r="AE53" s="98">
        <f t="shared" si="25"/>
        <v>0</v>
      </c>
      <c r="AF53" s="98">
        <f t="shared" si="25"/>
        <v>0</v>
      </c>
      <c r="AG53" s="98">
        <f t="shared" si="25"/>
        <v>0</v>
      </c>
      <c r="AH53" s="98">
        <f t="shared" si="25"/>
        <v>0</v>
      </c>
      <c r="AI53" s="98">
        <f t="shared" si="25"/>
        <v>0</v>
      </c>
      <c r="AJ53" s="98">
        <f t="shared" si="25"/>
        <v>1675</v>
      </c>
    </row>
    <row r="54" spans="1:36" s="103" customFormat="1" ht="31.5">
      <c r="A54" s="108" t="s">
        <v>529</v>
      </c>
      <c r="B54" s="101" t="s">
        <v>115</v>
      </c>
      <c r="C54" s="101" t="s">
        <v>121</v>
      </c>
      <c r="D54" s="101" t="s">
        <v>153</v>
      </c>
      <c r="E54" s="101" t="s">
        <v>107</v>
      </c>
      <c r="F54" s="102">
        <f>F55</f>
        <v>1675</v>
      </c>
      <c r="G54" s="102">
        <f>G55</f>
        <v>0</v>
      </c>
      <c r="H54" s="102">
        <f aca="true" t="shared" si="27" ref="H54:Q55">H55</f>
        <v>0</v>
      </c>
      <c r="I54" s="102">
        <f t="shared" si="27"/>
        <v>0</v>
      </c>
      <c r="J54" s="102">
        <f t="shared" si="27"/>
        <v>0</v>
      </c>
      <c r="K54" s="102">
        <f t="shared" si="27"/>
        <v>0</v>
      </c>
      <c r="L54" s="102">
        <f t="shared" si="27"/>
        <v>0</v>
      </c>
      <c r="M54" s="102">
        <f t="shared" si="27"/>
        <v>0</v>
      </c>
      <c r="N54" s="102">
        <f t="shared" si="27"/>
        <v>0</v>
      </c>
      <c r="O54" s="102">
        <f t="shared" si="27"/>
        <v>0</v>
      </c>
      <c r="P54" s="102">
        <f t="shared" si="27"/>
        <v>0</v>
      </c>
      <c r="Q54" s="102">
        <f t="shared" si="27"/>
        <v>0</v>
      </c>
      <c r="R54" s="102">
        <f aca="true" t="shared" si="28" ref="R54:AJ55">R55</f>
        <v>0</v>
      </c>
      <c r="S54" s="102">
        <f t="shared" si="28"/>
        <v>0</v>
      </c>
      <c r="T54" s="102">
        <f t="shared" si="28"/>
        <v>0</v>
      </c>
      <c r="U54" s="102">
        <f t="shared" si="28"/>
        <v>0</v>
      </c>
      <c r="V54" s="102">
        <f t="shared" si="28"/>
        <v>0</v>
      </c>
      <c r="W54" s="102">
        <f t="shared" si="28"/>
        <v>0</v>
      </c>
      <c r="X54" s="102">
        <f t="shared" si="28"/>
        <v>0</v>
      </c>
      <c r="Y54" s="102">
        <f t="shared" si="28"/>
        <v>0</v>
      </c>
      <c r="Z54" s="102">
        <f t="shared" si="28"/>
        <v>0</v>
      </c>
      <c r="AA54" s="102">
        <f t="shared" si="28"/>
        <v>0</v>
      </c>
      <c r="AB54" s="102">
        <f t="shared" si="28"/>
        <v>0</v>
      </c>
      <c r="AC54" s="102">
        <f t="shared" si="28"/>
        <v>0</v>
      </c>
      <c r="AD54" s="102">
        <f t="shared" si="28"/>
        <v>0</v>
      </c>
      <c r="AE54" s="102">
        <f t="shared" si="28"/>
        <v>0</v>
      </c>
      <c r="AF54" s="102">
        <f t="shared" si="28"/>
        <v>0</v>
      </c>
      <c r="AG54" s="102">
        <f t="shared" si="28"/>
        <v>0</v>
      </c>
      <c r="AH54" s="102">
        <f t="shared" si="28"/>
        <v>0</v>
      </c>
      <c r="AI54" s="102">
        <f t="shared" si="28"/>
        <v>0</v>
      </c>
      <c r="AJ54" s="102">
        <f t="shared" si="28"/>
        <v>1675</v>
      </c>
    </row>
    <row r="55" spans="1:36" ht="47.25">
      <c r="A55" s="104" t="s">
        <v>154</v>
      </c>
      <c r="B55" s="105" t="s">
        <v>115</v>
      </c>
      <c r="C55" s="105" t="s">
        <v>121</v>
      </c>
      <c r="D55" s="105" t="s">
        <v>155</v>
      </c>
      <c r="E55" s="105" t="s">
        <v>107</v>
      </c>
      <c r="F55" s="106">
        <f>F56</f>
        <v>1675</v>
      </c>
      <c r="G55" s="106">
        <f>G56</f>
        <v>0</v>
      </c>
      <c r="H55" s="106">
        <f t="shared" si="27"/>
        <v>0</v>
      </c>
      <c r="I55" s="106">
        <f t="shared" si="27"/>
        <v>0</v>
      </c>
      <c r="J55" s="106">
        <f t="shared" si="27"/>
        <v>0</v>
      </c>
      <c r="K55" s="106">
        <f t="shared" si="27"/>
        <v>0</v>
      </c>
      <c r="L55" s="106">
        <f t="shared" si="27"/>
        <v>0</v>
      </c>
      <c r="M55" s="106">
        <f t="shared" si="27"/>
        <v>0</v>
      </c>
      <c r="N55" s="106">
        <f t="shared" si="27"/>
        <v>0</v>
      </c>
      <c r="O55" s="106">
        <f t="shared" si="27"/>
        <v>0</v>
      </c>
      <c r="P55" s="106">
        <f t="shared" si="27"/>
        <v>0</v>
      </c>
      <c r="Q55" s="106">
        <f t="shared" si="27"/>
        <v>0</v>
      </c>
      <c r="R55" s="106">
        <f t="shared" si="28"/>
        <v>0</v>
      </c>
      <c r="S55" s="106">
        <f t="shared" si="28"/>
        <v>0</v>
      </c>
      <c r="T55" s="106">
        <f t="shared" si="28"/>
        <v>0</v>
      </c>
      <c r="U55" s="106">
        <f t="shared" si="28"/>
        <v>0</v>
      </c>
      <c r="V55" s="106">
        <f t="shared" si="28"/>
        <v>0</v>
      </c>
      <c r="W55" s="106">
        <f t="shared" si="28"/>
        <v>0</v>
      </c>
      <c r="X55" s="106">
        <f t="shared" si="28"/>
        <v>0</v>
      </c>
      <c r="Y55" s="106">
        <f t="shared" si="28"/>
        <v>0</v>
      </c>
      <c r="Z55" s="106">
        <f t="shared" si="28"/>
        <v>0</v>
      </c>
      <c r="AA55" s="106">
        <f t="shared" si="28"/>
        <v>0</v>
      </c>
      <c r="AB55" s="106">
        <f t="shared" si="28"/>
        <v>0</v>
      </c>
      <c r="AC55" s="106">
        <f t="shared" si="28"/>
        <v>0</v>
      </c>
      <c r="AD55" s="106">
        <f t="shared" si="28"/>
        <v>0</v>
      </c>
      <c r="AE55" s="106">
        <f t="shared" si="28"/>
        <v>0</v>
      </c>
      <c r="AF55" s="106">
        <f t="shared" si="28"/>
        <v>0</v>
      </c>
      <c r="AG55" s="106">
        <f t="shared" si="28"/>
        <v>0</v>
      </c>
      <c r="AH55" s="106">
        <f t="shared" si="28"/>
        <v>0</v>
      </c>
      <c r="AI55" s="106">
        <f t="shared" si="28"/>
        <v>0</v>
      </c>
      <c r="AJ55" s="106">
        <f t="shared" si="28"/>
        <v>1675</v>
      </c>
    </row>
    <row r="56" spans="1:36" ht="47.25">
      <c r="A56" s="104" t="s">
        <v>156</v>
      </c>
      <c r="B56" s="105" t="s">
        <v>115</v>
      </c>
      <c r="C56" s="105" t="s">
        <v>121</v>
      </c>
      <c r="D56" s="105" t="s">
        <v>155</v>
      </c>
      <c r="E56" s="105">
        <v>237</v>
      </c>
      <c r="F56" s="106">
        <v>1675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7">
        <f>SUM(F56,G56:AI56)</f>
        <v>1675</v>
      </c>
    </row>
    <row r="57" spans="1:36" ht="31.5">
      <c r="A57" s="104" t="s">
        <v>157</v>
      </c>
      <c r="B57" s="105" t="s">
        <v>115</v>
      </c>
      <c r="C57" s="105" t="s">
        <v>158</v>
      </c>
      <c r="D57" s="105" t="s">
        <v>159</v>
      </c>
      <c r="E57" s="105" t="s">
        <v>160</v>
      </c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7">
        <f>SUM(F57,G57:AI57)</f>
        <v>0</v>
      </c>
    </row>
    <row r="58" spans="1:36" ht="63" hidden="1">
      <c r="A58" s="104" t="s">
        <v>161</v>
      </c>
      <c r="B58" s="105">
        <v>2</v>
      </c>
      <c r="C58" s="105">
        <v>8</v>
      </c>
      <c r="D58" s="105" t="s">
        <v>162</v>
      </c>
      <c r="E58" s="105" t="s">
        <v>107</v>
      </c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</row>
    <row r="59" spans="1:36" ht="94.5" hidden="1">
      <c r="A59" s="104" t="s">
        <v>163</v>
      </c>
      <c r="B59" s="105">
        <v>2</v>
      </c>
      <c r="C59" s="105">
        <v>8</v>
      </c>
      <c r="D59" s="105" t="s">
        <v>162</v>
      </c>
      <c r="E59" s="105">
        <v>234</v>
      </c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</row>
    <row r="60" spans="1:36" s="99" customFormat="1" ht="47.25">
      <c r="A60" s="110" t="s">
        <v>537</v>
      </c>
      <c r="B60" s="97" t="s">
        <v>121</v>
      </c>
      <c r="C60" s="97" t="s">
        <v>105</v>
      </c>
      <c r="D60" s="97" t="s">
        <v>106</v>
      </c>
      <c r="E60" s="97" t="s">
        <v>107</v>
      </c>
      <c r="F60" s="98">
        <f>F61+F69+F80</f>
        <v>119467</v>
      </c>
      <c r="G60" s="98">
        <f>G61+G69+G80</f>
        <v>0</v>
      </c>
      <c r="H60" s="98">
        <f aca="true" t="shared" si="29" ref="H60:Q60">H61+H69+H80</f>
        <v>0</v>
      </c>
      <c r="I60" s="98">
        <f t="shared" si="29"/>
        <v>0</v>
      </c>
      <c r="J60" s="98">
        <f t="shared" si="29"/>
        <v>0</v>
      </c>
      <c r="K60" s="98">
        <f t="shared" si="29"/>
        <v>0</v>
      </c>
      <c r="L60" s="98">
        <f t="shared" si="29"/>
        <v>0</v>
      </c>
      <c r="M60" s="98">
        <f t="shared" si="29"/>
        <v>0</v>
      </c>
      <c r="N60" s="98">
        <f t="shared" si="29"/>
        <v>0</v>
      </c>
      <c r="O60" s="98">
        <f t="shared" si="29"/>
        <v>0</v>
      </c>
      <c r="P60" s="98">
        <f t="shared" si="29"/>
        <v>0</v>
      </c>
      <c r="Q60" s="98">
        <f t="shared" si="29"/>
        <v>0</v>
      </c>
      <c r="R60" s="98">
        <f>R61+R69+R80</f>
        <v>49</v>
      </c>
      <c r="S60" s="98">
        <f aca="true" t="shared" si="30" ref="S60:AJ60">S61+S69+S80</f>
        <v>0</v>
      </c>
      <c r="T60" s="98">
        <f t="shared" si="30"/>
        <v>0</v>
      </c>
      <c r="U60" s="98">
        <f t="shared" si="30"/>
        <v>0</v>
      </c>
      <c r="V60" s="98">
        <f t="shared" si="30"/>
        <v>0</v>
      </c>
      <c r="W60" s="98">
        <f>W61+W69+W80</f>
        <v>0</v>
      </c>
      <c r="X60" s="98">
        <f>X61+X69+X80</f>
        <v>0</v>
      </c>
      <c r="Y60" s="98">
        <f t="shared" si="30"/>
        <v>0</v>
      </c>
      <c r="Z60" s="98">
        <f t="shared" si="30"/>
        <v>0</v>
      </c>
      <c r="AA60" s="98">
        <f t="shared" si="30"/>
        <v>0</v>
      </c>
      <c r="AB60" s="98">
        <f t="shared" si="30"/>
        <v>-122</v>
      </c>
      <c r="AC60" s="98">
        <f t="shared" si="30"/>
        <v>0</v>
      </c>
      <c r="AD60" s="98">
        <f t="shared" si="30"/>
        <v>0</v>
      </c>
      <c r="AE60" s="98">
        <f t="shared" si="30"/>
        <v>0</v>
      </c>
      <c r="AF60" s="98">
        <f>AF61+AF69+AF80</f>
        <v>0</v>
      </c>
      <c r="AG60" s="98">
        <f t="shared" si="30"/>
        <v>0</v>
      </c>
      <c r="AH60" s="98">
        <f t="shared" si="30"/>
        <v>0</v>
      </c>
      <c r="AI60" s="98">
        <f t="shared" si="30"/>
        <v>0</v>
      </c>
      <c r="AJ60" s="98">
        <f t="shared" si="30"/>
        <v>119394</v>
      </c>
    </row>
    <row r="61" spans="1:36" s="103" customFormat="1" ht="15.75">
      <c r="A61" s="108" t="s">
        <v>539</v>
      </c>
      <c r="B61" s="101" t="s">
        <v>121</v>
      </c>
      <c r="C61" s="101" t="s">
        <v>115</v>
      </c>
      <c r="D61" s="101" t="s">
        <v>106</v>
      </c>
      <c r="E61" s="111" t="s">
        <v>107</v>
      </c>
      <c r="F61" s="102">
        <f>F62</f>
        <v>55317</v>
      </c>
      <c r="G61" s="102">
        <f>G62</f>
        <v>0</v>
      </c>
      <c r="H61" s="102">
        <f aca="true" t="shared" si="31" ref="H61:Q61">H62</f>
        <v>0</v>
      </c>
      <c r="I61" s="102">
        <f t="shared" si="31"/>
        <v>0</v>
      </c>
      <c r="J61" s="102">
        <f t="shared" si="31"/>
        <v>0</v>
      </c>
      <c r="K61" s="102">
        <f t="shared" si="31"/>
        <v>0</v>
      </c>
      <c r="L61" s="102">
        <f t="shared" si="31"/>
        <v>0</v>
      </c>
      <c r="M61" s="102">
        <f t="shared" si="31"/>
        <v>0</v>
      </c>
      <c r="N61" s="102">
        <f t="shared" si="31"/>
        <v>0</v>
      </c>
      <c r="O61" s="102">
        <f t="shared" si="31"/>
        <v>0</v>
      </c>
      <c r="P61" s="102">
        <f t="shared" si="31"/>
        <v>0</v>
      </c>
      <c r="Q61" s="102">
        <f t="shared" si="31"/>
        <v>0</v>
      </c>
      <c r="R61" s="102">
        <f aca="true" t="shared" si="32" ref="R61:AJ61">R62</f>
        <v>49</v>
      </c>
      <c r="S61" s="102">
        <f t="shared" si="32"/>
        <v>0</v>
      </c>
      <c r="T61" s="102">
        <f t="shared" si="32"/>
        <v>0</v>
      </c>
      <c r="U61" s="102">
        <f t="shared" si="32"/>
        <v>0</v>
      </c>
      <c r="V61" s="102">
        <f t="shared" si="32"/>
        <v>0</v>
      </c>
      <c r="W61" s="102">
        <f t="shared" si="32"/>
        <v>0</v>
      </c>
      <c r="X61" s="102">
        <f t="shared" si="32"/>
        <v>0</v>
      </c>
      <c r="Y61" s="102">
        <f t="shared" si="32"/>
        <v>0</v>
      </c>
      <c r="Z61" s="102">
        <f t="shared" si="32"/>
        <v>0</v>
      </c>
      <c r="AA61" s="102">
        <f t="shared" si="32"/>
        <v>0</v>
      </c>
      <c r="AB61" s="102">
        <f t="shared" si="32"/>
        <v>0</v>
      </c>
      <c r="AC61" s="102">
        <f t="shared" si="32"/>
        <v>0</v>
      </c>
      <c r="AD61" s="102">
        <f t="shared" si="32"/>
        <v>0</v>
      </c>
      <c r="AE61" s="102">
        <f t="shared" si="32"/>
        <v>0</v>
      </c>
      <c r="AF61" s="102">
        <f t="shared" si="32"/>
        <v>0</v>
      </c>
      <c r="AG61" s="102">
        <f t="shared" si="32"/>
        <v>0</v>
      </c>
      <c r="AH61" s="102">
        <f t="shared" si="32"/>
        <v>0</v>
      </c>
      <c r="AI61" s="102">
        <f t="shared" si="32"/>
        <v>0</v>
      </c>
      <c r="AJ61" s="102">
        <f t="shared" si="32"/>
        <v>55366</v>
      </c>
    </row>
    <row r="62" spans="1:36" ht="31.5">
      <c r="A62" s="104" t="s">
        <v>164</v>
      </c>
      <c r="B62" s="105" t="s">
        <v>121</v>
      </c>
      <c r="C62" s="105" t="s">
        <v>115</v>
      </c>
      <c r="D62" s="105" t="s">
        <v>165</v>
      </c>
      <c r="E62" s="105" t="s">
        <v>107</v>
      </c>
      <c r="F62" s="106">
        <f>SUM(F63:F68)</f>
        <v>55317</v>
      </c>
      <c r="G62" s="106">
        <f>SUM(G63:G68)</f>
        <v>0</v>
      </c>
      <c r="H62" s="106">
        <f aca="true" t="shared" si="33" ref="H62:Q62">SUM(H63:H68)</f>
        <v>0</v>
      </c>
      <c r="I62" s="106">
        <f t="shared" si="33"/>
        <v>0</v>
      </c>
      <c r="J62" s="106">
        <f t="shared" si="33"/>
        <v>0</v>
      </c>
      <c r="K62" s="106">
        <f t="shared" si="33"/>
        <v>0</v>
      </c>
      <c r="L62" s="106">
        <f t="shared" si="33"/>
        <v>0</v>
      </c>
      <c r="M62" s="106">
        <f t="shared" si="33"/>
        <v>0</v>
      </c>
      <c r="N62" s="106">
        <f t="shared" si="33"/>
        <v>0</v>
      </c>
      <c r="O62" s="106">
        <f t="shared" si="33"/>
        <v>0</v>
      </c>
      <c r="P62" s="106">
        <f t="shared" si="33"/>
        <v>0</v>
      </c>
      <c r="Q62" s="106">
        <f t="shared" si="33"/>
        <v>0</v>
      </c>
      <c r="R62" s="106">
        <f>SUM(R63:R68)</f>
        <v>49</v>
      </c>
      <c r="S62" s="106">
        <f aca="true" t="shared" si="34" ref="S62:AJ62">SUM(S63:S68)</f>
        <v>0</v>
      </c>
      <c r="T62" s="106">
        <f t="shared" si="34"/>
        <v>0</v>
      </c>
      <c r="U62" s="106">
        <f t="shared" si="34"/>
        <v>0</v>
      </c>
      <c r="V62" s="106">
        <f t="shared" si="34"/>
        <v>0</v>
      </c>
      <c r="W62" s="106">
        <f>SUM(W63:W68)</f>
        <v>0</v>
      </c>
      <c r="X62" s="106">
        <f>SUM(X63:X68)</f>
        <v>0</v>
      </c>
      <c r="Y62" s="106">
        <f t="shared" si="34"/>
        <v>0</v>
      </c>
      <c r="Z62" s="106">
        <f t="shared" si="34"/>
        <v>0</v>
      </c>
      <c r="AA62" s="106">
        <f t="shared" si="34"/>
        <v>0</v>
      </c>
      <c r="AB62" s="106">
        <f t="shared" si="34"/>
        <v>0</v>
      </c>
      <c r="AC62" s="106">
        <f t="shared" si="34"/>
        <v>0</v>
      </c>
      <c r="AD62" s="106">
        <f t="shared" si="34"/>
        <v>0</v>
      </c>
      <c r="AE62" s="106">
        <f t="shared" si="34"/>
        <v>0</v>
      </c>
      <c r="AF62" s="106">
        <f>SUM(AF63:AF68)</f>
        <v>0</v>
      </c>
      <c r="AG62" s="106">
        <f t="shared" si="34"/>
        <v>0</v>
      </c>
      <c r="AH62" s="106">
        <f t="shared" si="34"/>
        <v>0</v>
      </c>
      <c r="AI62" s="106">
        <f t="shared" si="34"/>
        <v>0</v>
      </c>
      <c r="AJ62" s="106">
        <f t="shared" si="34"/>
        <v>55366</v>
      </c>
    </row>
    <row r="63" spans="1:36" ht="15.75">
      <c r="A63" s="104" t="s">
        <v>166</v>
      </c>
      <c r="B63" s="105" t="s">
        <v>121</v>
      </c>
      <c r="C63" s="105" t="s">
        <v>115</v>
      </c>
      <c r="D63" s="105" t="s">
        <v>165</v>
      </c>
      <c r="E63" s="105">
        <v>220</v>
      </c>
      <c r="F63" s="106">
        <v>1237</v>
      </c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7">
        <f aca="true" t="shared" si="35" ref="AJ63:AJ68">SUM(F63,G63:AI63)</f>
        <v>1237</v>
      </c>
    </row>
    <row r="64" spans="1:36" ht="31.5">
      <c r="A64" s="104" t="s">
        <v>167</v>
      </c>
      <c r="B64" s="105" t="s">
        <v>121</v>
      </c>
      <c r="C64" s="105" t="s">
        <v>115</v>
      </c>
      <c r="D64" s="105" t="s">
        <v>165</v>
      </c>
      <c r="E64" s="105">
        <v>221</v>
      </c>
      <c r="F64" s="106">
        <v>2629</v>
      </c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7">
        <f t="shared" si="35"/>
        <v>2629</v>
      </c>
    </row>
    <row r="65" spans="1:36" ht="63">
      <c r="A65" s="104" t="s">
        <v>168</v>
      </c>
      <c r="B65" s="105" t="s">
        <v>121</v>
      </c>
      <c r="C65" s="105" t="s">
        <v>115</v>
      </c>
      <c r="D65" s="105" t="s">
        <v>165</v>
      </c>
      <c r="E65" s="105">
        <v>239</v>
      </c>
      <c r="F65" s="106">
        <v>33025</v>
      </c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7">
        <f t="shared" si="35"/>
        <v>33025</v>
      </c>
    </row>
    <row r="66" spans="1:36" ht="15.75">
      <c r="A66" s="104" t="s">
        <v>169</v>
      </c>
      <c r="B66" s="105" t="s">
        <v>121</v>
      </c>
      <c r="C66" s="105" t="s">
        <v>115</v>
      </c>
      <c r="D66" s="105" t="s">
        <v>165</v>
      </c>
      <c r="E66" s="105">
        <v>240</v>
      </c>
      <c r="F66" s="106">
        <v>3559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>
        <v>49</v>
      </c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7">
        <f t="shared" si="35"/>
        <v>3608</v>
      </c>
    </row>
    <row r="67" spans="1:36" ht="94.5">
      <c r="A67" s="104" t="s">
        <v>170</v>
      </c>
      <c r="B67" s="105" t="s">
        <v>121</v>
      </c>
      <c r="C67" s="105" t="s">
        <v>115</v>
      </c>
      <c r="D67" s="105" t="s">
        <v>165</v>
      </c>
      <c r="E67" s="105">
        <v>253</v>
      </c>
      <c r="F67" s="106">
        <v>13486</v>
      </c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7">
        <f t="shared" si="35"/>
        <v>13486</v>
      </c>
    </row>
    <row r="68" spans="1:36" ht="63">
      <c r="A68" s="104" t="s">
        <v>171</v>
      </c>
      <c r="B68" s="105" t="s">
        <v>121</v>
      </c>
      <c r="C68" s="105" t="s">
        <v>115</v>
      </c>
      <c r="D68" s="105" t="s">
        <v>165</v>
      </c>
      <c r="E68" s="105">
        <v>472</v>
      </c>
      <c r="F68" s="106">
        <v>1381</v>
      </c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>
        <f t="shared" si="35"/>
        <v>1381</v>
      </c>
    </row>
    <row r="69" spans="1:36" s="103" customFormat="1" ht="78.75">
      <c r="A69" s="108" t="s">
        <v>541</v>
      </c>
      <c r="B69" s="101" t="s">
        <v>121</v>
      </c>
      <c r="C69" s="101" t="s">
        <v>172</v>
      </c>
      <c r="D69" s="101" t="s">
        <v>106</v>
      </c>
      <c r="E69" s="101" t="s">
        <v>107</v>
      </c>
      <c r="F69" s="102">
        <f>F70+F75+F78</f>
        <v>59085</v>
      </c>
      <c r="G69" s="102">
        <f aca="true" t="shared" si="36" ref="G69:AI69">G70+G75+G78</f>
        <v>0</v>
      </c>
      <c r="H69" s="102">
        <f aca="true" t="shared" si="37" ref="H69:Q69">H70+H75+H78</f>
        <v>0</v>
      </c>
      <c r="I69" s="102">
        <f t="shared" si="37"/>
        <v>0</v>
      </c>
      <c r="J69" s="102">
        <f t="shared" si="37"/>
        <v>0</v>
      </c>
      <c r="K69" s="102">
        <f t="shared" si="37"/>
        <v>0</v>
      </c>
      <c r="L69" s="102">
        <f t="shared" si="37"/>
        <v>0</v>
      </c>
      <c r="M69" s="102">
        <f t="shared" si="37"/>
        <v>0</v>
      </c>
      <c r="N69" s="102">
        <f t="shared" si="37"/>
        <v>0</v>
      </c>
      <c r="O69" s="102">
        <f t="shared" si="37"/>
        <v>0</v>
      </c>
      <c r="P69" s="102">
        <f t="shared" si="37"/>
        <v>0</v>
      </c>
      <c r="Q69" s="102">
        <f t="shared" si="37"/>
        <v>0</v>
      </c>
      <c r="R69" s="102">
        <f t="shared" si="36"/>
        <v>0</v>
      </c>
      <c r="S69" s="102">
        <f t="shared" si="36"/>
        <v>0</v>
      </c>
      <c r="T69" s="102">
        <f t="shared" si="36"/>
        <v>0</v>
      </c>
      <c r="U69" s="102">
        <f t="shared" si="36"/>
        <v>0</v>
      </c>
      <c r="V69" s="102">
        <f t="shared" si="36"/>
        <v>0</v>
      </c>
      <c r="W69" s="102">
        <f>W70+W75+W78</f>
        <v>0</v>
      </c>
      <c r="X69" s="102">
        <f>X70+X75+X78</f>
        <v>0</v>
      </c>
      <c r="Y69" s="102">
        <f t="shared" si="36"/>
        <v>0</v>
      </c>
      <c r="Z69" s="102">
        <f t="shared" si="36"/>
        <v>0</v>
      </c>
      <c r="AA69" s="102">
        <f t="shared" si="36"/>
        <v>0</v>
      </c>
      <c r="AB69" s="102">
        <f t="shared" si="36"/>
        <v>-122</v>
      </c>
      <c r="AC69" s="102">
        <f t="shared" si="36"/>
        <v>0</v>
      </c>
      <c r="AD69" s="102">
        <f t="shared" si="36"/>
        <v>0</v>
      </c>
      <c r="AE69" s="102">
        <f t="shared" si="36"/>
        <v>0</v>
      </c>
      <c r="AF69" s="102">
        <f t="shared" si="36"/>
        <v>0</v>
      </c>
      <c r="AG69" s="102">
        <f t="shared" si="36"/>
        <v>0</v>
      </c>
      <c r="AH69" s="102">
        <f t="shared" si="36"/>
        <v>0</v>
      </c>
      <c r="AI69" s="102">
        <f t="shared" si="36"/>
        <v>0</v>
      </c>
      <c r="AJ69" s="107">
        <f>SUM(F69,G69:AH69)</f>
        <v>58963</v>
      </c>
    </row>
    <row r="70" spans="1:36" ht="31.5">
      <c r="A70" s="104" t="s">
        <v>164</v>
      </c>
      <c r="B70" s="105" t="s">
        <v>121</v>
      </c>
      <c r="C70" s="105" t="s">
        <v>172</v>
      </c>
      <c r="D70" s="105" t="s">
        <v>165</v>
      </c>
      <c r="E70" s="105" t="s">
        <v>107</v>
      </c>
      <c r="F70" s="106">
        <f>SUM(F71:F74)</f>
        <v>9086</v>
      </c>
      <c r="G70" s="106">
        <f>SUM(G71:G74)</f>
        <v>0</v>
      </c>
      <c r="H70" s="106">
        <f aca="true" t="shared" si="38" ref="H70:Q70">SUM(H71:H74)</f>
        <v>0</v>
      </c>
      <c r="I70" s="106">
        <f t="shared" si="38"/>
        <v>0</v>
      </c>
      <c r="J70" s="106">
        <f t="shared" si="38"/>
        <v>0</v>
      </c>
      <c r="K70" s="106">
        <f t="shared" si="38"/>
        <v>0</v>
      </c>
      <c r="L70" s="106">
        <f t="shared" si="38"/>
        <v>0</v>
      </c>
      <c r="M70" s="106">
        <f t="shared" si="38"/>
        <v>0</v>
      </c>
      <c r="N70" s="106">
        <f t="shared" si="38"/>
        <v>0</v>
      </c>
      <c r="O70" s="106">
        <f t="shared" si="38"/>
        <v>0</v>
      </c>
      <c r="P70" s="106">
        <f t="shared" si="38"/>
        <v>0</v>
      </c>
      <c r="Q70" s="106">
        <f t="shared" si="38"/>
        <v>0</v>
      </c>
      <c r="R70" s="106">
        <f>SUM(R71:R74)</f>
        <v>0</v>
      </c>
      <c r="S70" s="106">
        <f aca="true" t="shared" si="39" ref="S70:AJ70">SUM(S71:S74)</f>
        <v>0</v>
      </c>
      <c r="T70" s="106">
        <f t="shared" si="39"/>
        <v>0</v>
      </c>
      <c r="U70" s="106">
        <f t="shared" si="39"/>
        <v>0</v>
      </c>
      <c r="V70" s="106">
        <f t="shared" si="39"/>
        <v>0</v>
      </c>
      <c r="W70" s="106">
        <f>SUM(W71:W74)</f>
        <v>0</v>
      </c>
      <c r="X70" s="106">
        <f>SUM(X71:X74)</f>
        <v>0</v>
      </c>
      <c r="Y70" s="106">
        <f t="shared" si="39"/>
        <v>0</v>
      </c>
      <c r="Z70" s="106">
        <f t="shared" si="39"/>
        <v>0</v>
      </c>
      <c r="AA70" s="106">
        <f t="shared" si="39"/>
        <v>0</v>
      </c>
      <c r="AB70" s="106">
        <f t="shared" si="39"/>
        <v>0</v>
      </c>
      <c r="AC70" s="106">
        <f t="shared" si="39"/>
        <v>0</v>
      </c>
      <c r="AD70" s="106">
        <f t="shared" si="39"/>
        <v>0</v>
      </c>
      <c r="AE70" s="106">
        <f t="shared" si="39"/>
        <v>0</v>
      </c>
      <c r="AF70" s="106">
        <f>SUM(AF71:AF74)</f>
        <v>0</v>
      </c>
      <c r="AG70" s="106">
        <f t="shared" si="39"/>
        <v>0</v>
      </c>
      <c r="AH70" s="106">
        <f t="shared" si="39"/>
        <v>0</v>
      </c>
      <c r="AI70" s="106">
        <f t="shared" si="39"/>
        <v>0</v>
      </c>
      <c r="AJ70" s="106">
        <f t="shared" si="39"/>
        <v>9086</v>
      </c>
    </row>
    <row r="71" spans="1:36" ht="15.75">
      <c r="A71" s="104" t="s">
        <v>166</v>
      </c>
      <c r="B71" s="105" t="s">
        <v>121</v>
      </c>
      <c r="C71" s="105" t="s">
        <v>172</v>
      </c>
      <c r="D71" s="105" t="s">
        <v>165</v>
      </c>
      <c r="E71" s="105">
        <v>220</v>
      </c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7">
        <f>SUM(F71,G71:AI71)</f>
        <v>0</v>
      </c>
    </row>
    <row r="72" spans="1:36" ht="31.5">
      <c r="A72" s="104" t="s">
        <v>167</v>
      </c>
      <c r="B72" s="105" t="s">
        <v>121</v>
      </c>
      <c r="C72" s="105" t="s">
        <v>172</v>
      </c>
      <c r="D72" s="105" t="s">
        <v>165</v>
      </c>
      <c r="E72" s="105">
        <v>221</v>
      </c>
      <c r="F72" s="106">
        <v>48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7">
        <f>SUM(F72,G72:AI72)</f>
        <v>48</v>
      </c>
    </row>
    <row r="73" spans="1:36" ht="15.75">
      <c r="A73" s="104" t="s">
        <v>169</v>
      </c>
      <c r="B73" s="105" t="s">
        <v>121</v>
      </c>
      <c r="C73" s="105" t="s">
        <v>172</v>
      </c>
      <c r="D73" s="105" t="s">
        <v>165</v>
      </c>
      <c r="E73" s="105">
        <v>240</v>
      </c>
      <c r="F73" s="106">
        <v>5350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7">
        <f>SUM(F73,G73:AI73)</f>
        <v>5350</v>
      </c>
    </row>
    <row r="74" spans="1:36" ht="94.5">
      <c r="A74" s="104" t="s">
        <v>170</v>
      </c>
      <c r="B74" s="105" t="s">
        <v>121</v>
      </c>
      <c r="C74" s="105" t="s">
        <v>172</v>
      </c>
      <c r="D74" s="105" t="s">
        <v>165</v>
      </c>
      <c r="E74" s="105">
        <v>253</v>
      </c>
      <c r="F74" s="106">
        <v>3688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7">
        <f>SUM(F74,G74:AI74)</f>
        <v>3688</v>
      </c>
    </row>
    <row r="75" spans="1:36" ht="78.75">
      <c r="A75" s="104" t="s">
        <v>173</v>
      </c>
      <c r="B75" s="105" t="s">
        <v>121</v>
      </c>
      <c r="C75" s="105" t="s">
        <v>172</v>
      </c>
      <c r="D75" s="105" t="s">
        <v>174</v>
      </c>
      <c r="E75" s="105" t="s">
        <v>107</v>
      </c>
      <c r="F75" s="106">
        <f>F76</f>
        <v>49999</v>
      </c>
      <c r="G75" s="106">
        <f>G76</f>
        <v>0</v>
      </c>
      <c r="H75" s="106">
        <f aca="true" t="shared" si="40" ref="H75:Q75">H76</f>
        <v>0</v>
      </c>
      <c r="I75" s="106">
        <f t="shared" si="40"/>
        <v>0</v>
      </c>
      <c r="J75" s="106">
        <f t="shared" si="40"/>
        <v>0</v>
      </c>
      <c r="K75" s="106">
        <f t="shared" si="40"/>
        <v>0</v>
      </c>
      <c r="L75" s="106">
        <f t="shared" si="40"/>
        <v>0</v>
      </c>
      <c r="M75" s="106">
        <f t="shared" si="40"/>
        <v>0</v>
      </c>
      <c r="N75" s="106">
        <f t="shared" si="40"/>
        <v>0</v>
      </c>
      <c r="O75" s="106">
        <f t="shared" si="40"/>
        <v>0</v>
      </c>
      <c r="P75" s="106">
        <f t="shared" si="40"/>
        <v>0</v>
      </c>
      <c r="Q75" s="106">
        <f t="shared" si="40"/>
        <v>0</v>
      </c>
      <c r="R75" s="106">
        <f aca="true" t="shared" si="41" ref="R75:AJ75">R76</f>
        <v>0</v>
      </c>
      <c r="S75" s="106">
        <f t="shared" si="41"/>
        <v>0</v>
      </c>
      <c r="T75" s="106">
        <f t="shared" si="41"/>
        <v>0</v>
      </c>
      <c r="U75" s="106">
        <f t="shared" si="41"/>
        <v>0</v>
      </c>
      <c r="V75" s="106">
        <f t="shared" si="41"/>
        <v>0</v>
      </c>
      <c r="W75" s="106">
        <f t="shared" si="41"/>
        <v>0</v>
      </c>
      <c r="X75" s="106">
        <f t="shared" si="41"/>
        <v>0</v>
      </c>
      <c r="Y75" s="106">
        <f t="shared" si="41"/>
        <v>0</v>
      </c>
      <c r="Z75" s="106">
        <f t="shared" si="41"/>
        <v>0</v>
      </c>
      <c r="AA75" s="106">
        <f t="shared" si="41"/>
        <v>0</v>
      </c>
      <c r="AB75" s="106">
        <f t="shared" si="41"/>
        <v>-122</v>
      </c>
      <c r="AC75" s="106">
        <f t="shared" si="41"/>
        <v>0</v>
      </c>
      <c r="AD75" s="106">
        <f t="shared" si="41"/>
        <v>0</v>
      </c>
      <c r="AE75" s="106">
        <f t="shared" si="41"/>
        <v>0</v>
      </c>
      <c r="AF75" s="106">
        <f t="shared" si="41"/>
        <v>0</v>
      </c>
      <c r="AG75" s="106">
        <f t="shared" si="41"/>
        <v>0</v>
      </c>
      <c r="AH75" s="106">
        <f t="shared" si="41"/>
        <v>0</v>
      </c>
      <c r="AI75" s="106">
        <f t="shared" si="41"/>
        <v>0</v>
      </c>
      <c r="AJ75" s="106">
        <f t="shared" si="41"/>
        <v>49877</v>
      </c>
    </row>
    <row r="76" spans="1:36" ht="77.25" customHeight="1">
      <c r="A76" s="104" t="s">
        <v>175</v>
      </c>
      <c r="B76" s="105" t="s">
        <v>121</v>
      </c>
      <c r="C76" s="105" t="s">
        <v>172</v>
      </c>
      <c r="D76" s="105" t="s">
        <v>174</v>
      </c>
      <c r="E76" s="105">
        <v>260</v>
      </c>
      <c r="F76" s="106">
        <v>49999</v>
      </c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>
        <v>-122</v>
      </c>
      <c r="AC76" s="106"/>
      <c r="AD76" s="106"/>
      <c r="AE76" s="106"/>
      <c r="AF76" s="106"/>
      <c r="AG76" s="106"/>
      <c r="AH76" s="106"/>
      <c r="AI76" s="106"/>
      <c r="AJ76" s="107">
        <f>SUM(F76,G76:AI76)</f>
        <v>49877</v>
      </c>
    </row>
    <row r="77" spans="1:36" ht="94.5" hidden="1">
      <c r="A77" s="104" t="s">
        <v>175</v>
      </c>
      <c r="B77" s="105" t="s">
        <v>121</v>
      </c>
      <c r="C77" s="105">
        <v>9</v>
      </c>
      <c r="D77" s="105" t="s">
        <v>174</v>
      </c>
      <c r="E77" s="105">
        <v>260</v>
      </c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</row>
    <row r="78" spans="1:36" ht="31.5" hidden="1">
      <c r="A78" s="104" t="s">
        <v>176</v>
      </c>
      <c r="B78" s="105" t="s">
        <v>121</v>
      </c>
      <c r="C78" s="105" t="s">
        <v>172</v>
      </c>
      <c r="D78" s="105" t="s">
        <v>177</v>
      </c>
      <c r="E78" s="105" t="s">
        <v>107</v>
      </c>
      <c r="F78" s="106">
        <f>F79</f>
        <v>0</v>
      </c>
      <c r="G78" s="106">
        <f aca="true" t="shared" si="42" ref="G78:AJ78">G79</f>
        <v>0</v>
      </c>
      <c r="H78" s="106">
        <f t="shared" si="42"/>
        <v>0</v>
      </c>
      <c r="I78" s="106">
        <f t="shared" si="42"/>
        <v>0</v>
      </c>
      <c r="J78" s="106">
        <f t="shared" si="42"/>
        <v>0</v>
      </c>
      <c r="K78" s="106">
        <f t="shared" si="42"/>
        <v>0</v>
      </c>
      <c r="L78" s="106">
        <f t="shared" si="42"/>
        <v>0</v>
      </c>
      <c r="M78" s="106">
        <f t="shared" si="42"/>
        <v>0</v>
      </c>
      <c r="N78" s="106">
        <f t="shared" si="42"/>
        <v>0</v>
      </c>
      <c r="O78" s="106">
        <f t="shared" si="42"/>
        <v>0</v>
      </c>
      <c r="P78" s="106">
        <f t="shared" si="42"/>
        <v>0</v>
      </c>
      <c r="Q78" s="106">
        <f t="shared" si="42"/>
        <v>0</v>
      </c>
      <c r="R78" s="106">
        <f t="shared" si="42"/>
        <v>0</v>
      </c>
      <c r="S78" s="106">
        <f t="shared" si="42"/>
        <v>0</v>
      </c>
      <c r="T78" s="106">
        <f t="shared" si="42"/>
        <v>0</v>
      </c>
      <c r="U78" s="106">
        <f t="shared" si="42"/>
        <v>0</v>
      </c>
      <c r="V78" s="106">
        <f t="shared" si="42"/>
        <v>0</v>
      </c>
      <c r="W78" s="106">
        <f t="shared" si="42"/>
        <v>0</v>
      </c>
      <c r="X78" s="106">
        <f t="shared" si="42"/>
        <v>0</v>
      </c>
      <c r="Y78" s="106">
        <f t="shared" si="42"/>
        <v>0</v>
      </c>
      <c r="Z78" s="106">
        <f t="shared" si="42"/>
        <v>0</v>
      </c>
      <c r="AA78" s="106">
        <f t="shared" si="42"/>
        <v>0</v>
      </c>
      <c r="AB78" s="106">
        <f t="shared" si="42"/>
        <v>0</v>
      </c>
      <c r="AC78" s="106">
        <f t="shared" si="42"/>
        <v>0</v>
      </c>
      <c r="AD78" s="106">
        <f t="shared" si="42"/>
        <v>0</v>
      </c>
      <c r="AE78" s="106">
        <f t="shared" si="42"/>
        <v>0</v>
      </c>
      <c r="AF78" s="106">
        <f t="shared" si="42"/>
        <v>0</v>
      </c>
      <c r="AG78" s="106">
        <f t="shared" si="42"/>
        <v>0</v>
      </c>
      <c r="AH78" s="106">
        <f t="shared" si="42"/>
        <v>0</v>
      </c>
      <c r="AI78" s="106">
        <f t="shared" si="42"/>
        <v>0</v>
      </c>
      <c r="AJ78" s="106">
        <f t="shared" si="42"/>
        <v>0</v>
      </c>
    </row>
    <row r="79" spans="1:36" ht="63" hidden="1">
      <c r="A79" s="104" t="s">
        <v>178</v>
      </c>
      <c r="B79" s="105" t="s">
        <v>121</v>
      </c>
      <c r="C79" s="105" t="s">
        <v>172</v>
      </c>
      <c r="D79" s="105" t="s">
        <v>177</v>
      </c>
      <c r="E79" s="105">
        <v>261</v>
      </c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7">
        <f>SUM(F79,G79:AI79)</f>
        <v>0</v>
      </c>
    </row>
    <row r="80" spans="1:36" s="103" customFormat="1" ht="47.25">
      <c r="A80" s="108" t="s">
        <v>179</v>
      </c>
      <c r="B80" s="101" t="s">
        <v>121</v>
      </c>
      <c r="C80" s="101">
        <v>10</v>
      </c>
      <c r="D80" s="101" t="s">
        <v>106</v>
      </c>
      <c r="E80" s="101" t="s">
        <v>107</v>
      </c>
      <c r="F80" s="102">
        <f>F81</f>
        <v>5065</v>
      </c>
      <c r="G80" s="102">
        <f>G81</f>
        <v>0</v>
      </c>
      <c r="H80" s="102">
        <f aca="true" t="shared" si="43" ref="H80:Q80">H81</f>
        <v>0</v>
      </c>
      <c r="I80" s="102">
        <f t="shared" si="43"/>
        <v>0</v>
      </c>
      <c r="J80" s="102">
        <f t="shared" si="43"/>
        <v>0</v>
      </c>
      <c r="K80" s="102">
        <f t="shared" si="43"/>
        <v>0</v>
      </c>
      <c r="L80" s="102">
        <f t="shared" si="43"/>
        <v>0</v>
      </c>
      <c r="M80" s="102">
        <f t="shared" si="43"/>
        <v>0</v>
      </c>
      <c r="N80" s="102">
        <f t="shared" si="43"/>
        <v>0</v>
      </c>
      <c r="O80" s="102">
        <f t="shared" si="43"/>
        <v>0</v>
      </c>
      <c r="P80" s="102">
        <f t="shared" si="43"/>
        <v>0</v>
      </c>
      <c r="Q80" s="102">
        <f t="shared" si="43"/>
        <v>0</v>
      </c>
      <c r="R80" s="102">
        <f aca="true" t="shared" si="44" ref="R80:AJ80">R81</f>
        <v>0</v>
      </c>
      <c r="S80" s="102">
        <f t="shared" si="44"/>
        <v>0</v>
      </c>
      <c r="T80" s="102">
        <f t="shared" si="44"/>
        <v>0</v>
      </c>
      <c r="U80" s="102">
        <f t="shared" si="44"/>
        <v>0</v>
      </c>
      <c r="V80" s="102">
        <f t="shared" si="44"/>
        <v>0</v>
      </c>
      <c r="W80" s="102">
        <f t="shared" si="44"/>
        <v>0</v>
      </c>
      <c r="X80" s="102">
        <f t="shared" si="44"/>
        <v>0</v>
      </c>
      <c r="Y80" s="102">
        <f t="shared" si="44"/>
        <v>0</v>
      </c>
      <c r="Z80" s="102">
        <f t="shared" si="44"/>
        <v>0</v>
      </c>
      <c r="AA80" s="102">
        <f t="shared" si="44"/>
        <v>0</v>
      </c>
      <c r="AB80" s="102">
        <f t="shared" si="44"/>
        <v>0</v>
      </c>
      <c r="AC80" s="102">
        <f t="shared" si="44"/>
        <v>0</v>
      </c>
      <c r="AD80" s="102">
        <f t="shared" si="44"/>
        <v>0</v>
      </c>
      <c r="AE80" s="102">
        <f t="shared" si="44"/>
        <v>0</v>
      </c>
      <c r="AF80" s="102">
        <f t="shared" si="44"/>
        <v>0</v>
      </c>
      <c r="AG80" s="102">
        <f t="shared" si="44"/>
        <v>0</v>
      </c>
      <c r="AH80" s="102">
        <f t="shared" si="44"/>
        <v>0</v>
      </c>
      <c r="AI80" s="102">
        <f t="shared" si="44"/>
        <v>0</v>
      </c>
      <c r="AJ80" s="102">
        <f t="shared" si="44"/>
        <v>5065</v>
      </c>
    </row>
    <row r="81" spans="1:36" ht="31.5">
      <c r="A81" s="104" t="s">
        <v>164</v>
      </c>
      <c r="B81" s="105" t="s">
        <v>121</v>
      </c>
      <c r="C81" s="105">
        <v>10</v>
      </c>
      <c r="D81" s="105" t="s">
        <v>165</v>
      </c>
      <c r="E81" s="105" t="s">
        <v>107</v>
      </c>
      <c r="F81" s="106">
        <f>SUM(F82:F86)</f>
        <v>5065</v>
      </c>
      <c r="G81" s="106">
        <f>SUM(G82:G86)</f>
        <v>0</v>
      </c>
      <c r="H81" s="106">
        <f aca="true" t="shared" si="45" ref="H81:Q81">SUM(H82:H86)</f>
        <v>0</v>
      </c>
      <c r="I81" s="106">
        <f t="shared" si="45"/>
        <v>0</v>
      </c>
      <c r="J81" s="106">
        <f t="shared" si="45"/>
        <v>0</v>
      </c>
      <c r="K81" s="106">
        <f t="shared" si="45"/>
        <v>0</v>
      </c>
      <c r="L81" s="106">
        <f t="shared" si="45"/>
        <v>0</v>
      </c>
      <c r="M81" s="106">
        <f t="shared" si="45"/>
        <v>0</v>
      </c>
      <c r="N81" s="106">
        <f t="shared" si="45"/>
        <v>0</v>
      </c>
      <c r="O81" s="106">
        <f t="shared" si="45"/>
        <v>0</v>
      </c>
      <c r="P81" s="106">
        <f t="shared" si="45"/>
        <v>0</v>
      </c>
      <c r="Q81" s="106">
        <f t="shared" si="45"/>
        <v>0</v>
      </c>
      <c r="R81" s="106">
        <f>SUM(R82:R86)</f>
        <v>0</v>
      </c>
      <c r="S81" s="106">
        <f aca="true" t="shared" si="46" ref="S81:AJ81">SUM(S82:S86)</f>
        <v>0</v>
      </c>
      <c r="T81" s="106">
        <f t="shared" si="46"/>
        <v>0</v>
      </c>
      <c r="U81" s="106">
        <f t="shared" si="46"/>
        <v>0</v>
      </c>
      <c r="V81" s="106">
        <f t="shared" si="46"/>
        <v>0</v>
      </c>
      <c r="W81" s="106">
        <f>SUM(W82:W86)</f>
        <v>0</v>
      </c>
      <c r="X81" s="106">
        <f>SUM(X82:X86)</f>
        <v>0</v>
      </c>
      <c r="Y81" s="106">
        <f t="shared" si="46"/>
        <v>0</v>
      </c>
      <c r="Z81" s="106">
        <f t="shared" si="46"/>
        <v>0</v>
      </c>
      <c r="AA81" s="106">
        <f t="shared" si="46"/>
        <v>0</v>
      </c>
      <c r="AB81" s="106">
        <f t="shared" si="46"/>
        <v>0</v>
      </c>
      <c r="AC81" s="106">
        <f t="shared" si="46"/>
        <v>0</v>
      </c>
      <c r="AD81" s="106">
        <f t="shared" si="46"/>
        <v>0</v>
      </c>
      <c r="AE81" s="106">
        <f t="shared" si="46"/>
        <v>0</v>
      </c>
      <c r="AF81" s="106">
        <f>SUM(AF82:AF86)</f>
        <v>0</v>
      </c>
      <c r="AG81" s="106">
        <f t="shared" si="46"/>
        <v>0</v>
      </c>
      <c r="AH81" s="106">
        <f t="shared" si="46"/>
        <v>0</v>
      </c>
      <c r="AI81" s="106">
        <f t="shared" si="46"/>
        <v>0</v>
      </c>
      <c r="AJ81" s="106">
        <f t="shared" si="46"/>
        <v>5065</v>
      </c>
    </row>
    <row r="82" spans="1:36" ht="15.75">
      <c r="A82" s="104" t="s">
        <v>166</v>
      </c>
      <c r="B82" s="105" t="s">
        <v>121</v>
      </c>
      <c r="C82" s="105">
        <v>10</v>
      </c>
      <c r="D82" s="105" t="s">
        <v>165</v>
      </c>
      <c r="E82" s="105">
        <v>220</v>
      </c>
      <c r="F82" s="106">
        <v>50</v>
      </c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7">
        <f>SUM(F82,G82:AI82)</f>
        <v>50</v>
      </c>
    </row>
    <row r="83" spans="1:36" ht="31.5" hidden="1">
      <c r="A83" s="104" t="s">
        <v>167</v>
      </c>
      <c r="B83" s="105" t="s">
        <v>121</v>
      </c>
      <c r="C83" s="105">
        <v>10</v>
      </c>
      <c r="D83" s="105" t="s">
        <v>165</v>
      </c>
      <c r="E83" s="105">
        <v>221</v>
      </c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7">
        <f>SUM(F83,G83:AI83)</f>
        <v>0</v>
      </c>
    </row>
    <row r="84" spans="1:36" ht="63">
      <c r="A84" s="104" t="s">
        <v>168</v>
      </c>
      <c r="B84" s="105" t="s">
        <v>121</v>
      </c>
      <c r="C84" s="105">
        <v>10</v>
      </c>
      <c r="D84" s="105" t="s">
        <v>165</v>
      </c>
      <c r="E84" s="105">
        <v>239</v>
      </c>
      <c r="F84" s="106">
        <v>4771</v>
      </c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7">
        <f>SUM(F84,G84:AI84)</f>
        <v>4771</v>
      </c>
    </row>
    <row r="85" spans="1:36" ht="15.75" hidden="1">
      <c r="A85" s="104" t="s">
        <v>169</v>
      </c>
      <c r="B85" s="105" t="s">
        <v>121</v>
      </c>
      <c r="C85" s="105">
        <v>10</v>
      </c>
      <c r="D85" s="105" t="s">
        <v>165</v>
      </c>
      <c r="E85" s="105">
        <v>240</v>
      </c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7">
        <f>SUM(F85,G85:AI85)</f>
        <v>0</v>
      </c>
    </row>
    <row r="86" spans="1:36" ht="94.5">
      <c r="A86" s="104" t="s">
        <v>170</v>
      </c>
      <c r="B86" s="105" t="s">
        <v>121</v>
      </c>
      <c r="C86" s="105">
        <v>10</v>
      </c>
      <c r="D86" s="105" t="s">
        <v>165</v>
      </c>
      <c r="E86" s="105">
        <v>253</v>
      </c>
      <c r="F86" s="106">
        <v>244</v>
      </c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7">
        <f>SUM(F86,G86:AI86)</f>
        <v>244</v>
      </c>
    </row>
    <row r="87" spans="1:36" ht="63" hidden="1">
      <c r="A87" s="104" t="s">
        <v>545</v>
      </c>
      <c r="B87" s="105">
        <v>3</v>
      </c>
      <c r="C87" s="105">
        <v>13</v>
      </c>
      <c r="D87" s="105" t="s">
        <v>106</v>
      </c>
      <c r="E87" s="105">
        <v>0</v>
      </c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</row>
    <row r="88" spans="1:36" ht="78.75" hidden="1">
      <c r="A88" s="104" t="s">
        <v>180</v>
      </c>
      <c r="B88" s="105">
        <v>3</v>
      </c>
      <c r="C88" s="105">
        <v>13</v>
      </c>
      <c r="D88" s="105" t="s">
        <v>181</v>
      </c>
      <c r="E88" s="105">
        <v>0</v>
      </c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</row>
    <row r="89" spans="1:36" ht="15.75" hidden="1">
      <c r="A89" s="104" t="s">
        <v>182</v>
      </c>
      <c r="B89" s="105">
        <v>3</v>
      </c>
      <c r="C89" s="105">
        <v>13</v>
      </c>
      <c r="D89" s="105" t="s">
        <v>181</v>
      </c>
      <c r="E89" s="105">
        <v>197</v>
      </c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</row>
    <row r="90" spans="1:36" ht="94.5" hidden="1">
      <c r="A90" s="104" t="s">
        <v>183</v>
      </c>
      <c r="B90" s="105">
        <v>3</v>
      </c>
      <c r="C90" s="105">
        <v>13</v>
      </c>
      <c r="D90" s="105" t="s">
        <v>184</v>
      </c>
      <c r="E90" s="105">
        <v>0</v>
      </c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</row>
    <row r="91" spans="1:36" ht="31.5" hidden="1">
      <c r="A91" s="104" t="s">
        <v>185</v>
      </c>
      <c r="B91" s="105">
        <v>3</v>
      </c>
      <c r="C91" s="105">
        <v>13</v>
      </c>
      <c r="D91" s="105" t="s">
        <v>184</v>
      </c>
      <c r="E91" s="105">
        <v>216</v>
      </c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</row>
    <row r="92" spans="1:36" ht="47.25" hidden="1">
      <c r="A92" s="104" t="s">
        <v>187</v>
      </c>
      <c r="B92" s="105">
        <v>3</v>
      </c>
      <c r="C92" s="105">
        <v>13</v>
      </c>
      <c r="D92" s="105" t="s">
        <v>188</v>
      </c>
      <c r="E92" s="105">
        <v>0</v>
      </c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</row>
    <row r="93" spans="1:36" ht="126" hidden="1">
      <c r="A93" s="104" t="s">
        <v>189</v>
      </c>
      <c r="B93" s="105">
        <v>3</v>
      </c>
      <c r="C93" s="105">
        <v>13</v>
      </c>
      <c r="D93" s="105" t="s">
        <v>188</v>
      </c>
      <c r="E93" s="105">
        <v>515</v>
      </c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</row>
    <row r="94" spans="1:36" ht="31.5" hidden="1">
      <c r="A94" s="104" t="s">
        <v>190</v>
      </c>
      <c r="B94" s="105">
        <v>3</v>
      </c>
      <c r="C94" s="105">
        <v>13</v>
      </c>
      <c r="D94" s="105" t="s">
        <v>191</v>
      </c>
      <c r="E94" s="105">
        <v>0</v>
      </c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</row>
    <row r="95" spans="1:36" ht="31.5" hidden="1">
      <c r="A95" s="104" t="s">
        <v>192</v>
      </c>
      <c r="B95" s="105">
        <v>3</v>
      </c>
      <c r="C95" s="105">
        <v>13</v>
      </c>
      <c r="D95" s="105" t="s">
        <v>191</v>
      </c>
      <c r="E95" s="105">
        <v>213</v>
      </c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</row>
    <row r="96" spans="1:36" ht="110.25" hidden="1">
      <c r="A96" s="104" t="s">
        <v>199</v>
      </c>
      <c r="B96" s="105">
        <v>3</v>
      </c>
      <c r="C96" s="105">
        <v>13</v>
      </c>
      <c r="D96" s="105" t="s">
        <v>191</v>
      </c>
      <c r="E96" s="105">
        <v>260</v>
      </c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</row>
    <row r="97" spans="1:36" ht="31.5" hidden="1">
      <c r="A97" s="104" t="s">
        <v>200</v>
      </c>
      <c r="B97" s="105">
        <v>3</v>
      </c>
      <c r="C97" s="105">
        <v>13</v>
      </c>
      <c r="D97" s="105" t="s">
        <v>201</v>
      </c>
      <c r="E97" s="105">
        <v>0</v>
      </c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</row>
    <row r="98" spans="1:36" ht="31.5" hidden="1">
      <c r="A98" s="104" t="s">
        <v>202</v>
      </c>
      <c r="B98" s="105">
        <v>3</v>
      </c>
      <c r="C98" s="105">
        <v>13</v>
      </c>
      <c r="D98" s="105" t="s">
        <v>203</v>
      </c>
      <c r="E98" s="105">
        <v>214</v>
      </c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</row>
    <row r="99" spans="1:36" s="99" customFormat="1" ht="15.75">
      <c r="A99" s="110" t="s">
        <v>204</v>
      </c>
      <c r="B99" s="97" t="s">
        <v>127</v>
      </c>
      <c r="C99" s="97" t="s">
        <v>105</v>
      </c>
      <c r="D99" s="97" t="s">
        <v>106</v>
      </c>
      <c r="E99" s="97" t="s">
        <v>107</v>
      </c>
      <c r="F99" s="98">
        <f>F110+F117+F125+F176</f>
        <v>123586</v>
      </c>
      <c r="G99" s="98">
        <f>G110+G117+G125+G176</f>
        <v>-106</v>
      </c>
      <c r="H99" s="98">
        <f aca="true" t="shared" si="47" ref="H99:Q99">H110+H117+H125+H176</f>
        <v>0</v>
      </c>
      <c r="I99" s="98">
        <f t="shared" si="47"/>
        <v>0</v>
      </c>
      <c r="J99" s="98">
        <f t="shared" si="47"/>
        <v>0</v>
      </c>
      <c r="K99" s="98">
        <f t="shared" si="47"/>
        <v>0</v>
      </c>
      <c r="L99" s="98">
        <f t="shared" si="47"/>
        <v>0</v>
      </c>
      <c r="M99" s="98">
        <f t="shared" si="47"/>
        <v>0</v>
      </c>
      <c r="N99" s="98">
        <f t="shared" si="47"/>
        <v>0</v>
      </c>
      <c r="O99" s="98">
        <f>O110+O117+O125</f>
        <v>450</v>
      </c>
      <c r="P99" s="98">
        <f t="shared" si="47"/>
        <v>0</v>
      </c>
      <c r="Q99" s="98">
        <f t="shared" si="47"/>
        <v>0</v>
      </c>
      <c r="R99" s="98">
        <f>R110+R117+R125</f>
        <v>0</v>
      </c>
      <c r="S99" s="98">
        <f aca="true" t="shared" si="48" ref="S99:AJ99">S110+S117+S125</f>
        <v>0</v>
      </c>
      <c r="T99" s="98">
        <f t="shared" si="48"/>
        <v>25200</v>
      </c>
      <c r="U99" s="98">
        <f t="shared" si="48"/>
        <v>0</v>
      </c>
      <c r="V99" s="98">
        <f t="shared" si="48"/>
        <v>0</v>
      </c>
      <c r="W99" s="98">
        <f>W110+W117+W125</f>
        <v>0</v>
      </c>
      <c r="X99" s="98">
        <f>X110+X117+X125</f>
        <v>0</v>
      </c>
      <c r="Y99" s="98">
        <f t="shared" si="48"/>
        <v>0</v>
      </c>
      <c r="Z99" s="98">
        <f t="shared" si="48"/>
        <v>0</v>
      </c>
      <c r="AA99" s="98">
        <f t="shared" si="48"/>
        <v>0</v>
      </c>
      <c r="AB99" s="98">
        <f t="shared" si="48"/>
        <v>20000</v>
      </c>
      <c r="AC99" s="98">
        <f t="shared" si="48"/>
        <v>0</v>
      </c>
      <c r="AD99" s="98">
        <f t="shared" si="48"/>
        <v>0</v>
      </c>
      <c r="AE99" s="98">
        <f t="shared" si="48"/>
        <v>0</v>
      </c>
      <c r="AF99" s="98">
        <f>AF110+AF117+AF125</f>
        <v>0</v>
      </c>
      <c r="AG99" s="98">
        <f t="shared" si="48"/>
        <v>0</v>
      </c>
      <c r="AH99" s="98">
        <f t="shared" si="48"/>
        <v>0</v>
      </c>
      <c r="AI99" s="98">
        <f t="shared" si="48"/>
        <v>0</v>
      </c>
      <c r="AJ99" s="98">
        <f t="shared" si="48"/>
        <v>169236</v>
      </c>
    </row>
    <row r="100" spans="1:36" ht="15.75" hidden="1">
      <c r="A100" s="104" t="s">
        <v>205</v>
      </c>
      <c r="B100" s="105" t="s">
        <v>127</v>
      </c>
      <c r="C100" s="105" t="s">
        <v>115</v>
      </c>
      <c r="D100" s="105" t="s">
        <v>106</v>
      </c>
      <c r="E100" s="105" t="s">
        <v>107</v>
      </c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</row>
    <row r="101" spans="1:36" ht="78.75" hidden="1">
      <c r="A101" s="104" t="s">
        <v>206</v>
      </c>
      <c r="B101" s="105" t="s">
        <v>127</v>
      </c>
      <c r="C101" s="105" t="s">
        <v>115</v>
      </c>
      <c r="D101" s="105" t="s">
        <v>207</v>
      </c>
      <c r="E101" s="105" t="s">
        <v>107</v>
      </c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</row>
    <row r="102" spans="1:36" ht="63" hidden="1">
      <c r="A102" s="104" t="s">
        <v>208</v>
      </c>
      <c r="B102" s="105" t="s">
        <v>127</v>
      </c>
      <c r="C102" s="105" t="s">
        <v>115</v>
      </c>
      <c r="D102" s="105" t="s">
        <v>209</v>
      </c>
      <c r="E102" s="105" t="s">
        <v>107</v>
      </c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</row>
    <row r="103" spans="1:36" ht="31.5" hidden="1">
      <c r="A103" s="104" t="s">
        <v>192</v>
      </c>
      <c r="B103" s="105" t="s">
        <v>127</v>
      </c>
      <c r="C103" s="105" t="s">
        <v>115</v>
      </c>
      <c r="D103" s="105" t="s">
        <v>209</v>
      </c>
      <c r="E103" s="105">
        <v>213</v>
      </c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</row>
    <row r="104" spans="1:36" ht="47.25" hidden="1">
      <c r="A104" s="104" t="s">
        <v>210</v>
      </c>
      <c r="B104" s="105" t="s">
        <v>127</v>
      </c>
      <c r="C104" s="105" t="s">
        <v>115</v>
      </c>
      <c r="D104" s="105" t="s">
        <v>211</v>
      </c>
      <c r="E104" s="105" t="s">
        <v>107</v>
      </c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</row>
    <row r="105" spans="1:36" ht="31.5" hidden="1">
      <c r="A105" s="104" t="s">
        <v>192</v>
      </c>
      <c r="B105" s="105" t="s">
        <v>127</v>
      </c>
      <c r="C105" s="105" t="s">
        <v>115</v>
      </c>
      <c r="D105" s="105" t="s">
        <v>211</v>
      </c>
      <c r="E105" s="105">
        <v>213</v>
      </c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</row>
    <row r="106" spans="1:36" ht="31.5" hidden="1">
      <c r="A106" s="104" t="s">
        <v>212</v>
      </c>
      <c r="B106" s="105" t="s">
        <v>127</v>
      </c>
      <c r="C106" s="105" t="s">
        <v>115</v>
      </c>
      <c r="D106" s="105" t="s">
        <v>213</v>
      </c>
      <c r="E106" s="105" t="s">
        <v>107</v>
      </c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</row>
    <row r="107" spans="1:36" ht="31.5" hidden="1">
      <c r="A107" s="104" t="s">
        <v>214</v>
      </c>
      <c r="B107" s="105" t="s">
        <v>127</v>
      </c>
      <c r="C107" s="105" t="s">
        <v>115</v>
      </c>
      <c r="D107" s="105" t="s">
        <v>215</v>
      </c>
      <c r="E107" s="105">
        <v>322</v>
      </c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</row>
    <row r="108" spans="1:36" ht="15.75" hidden="1">
      <c r="A108" s="104" t="s">
        <v>216</v>
      </c>
      <c r="B108" s="105" t="s">
        <v>127</v>
      </c>
      <c r="C108" s="105" t="s">
        <v>115</v>
      </c>
      <c r="D108" s="105" t="s">
        <v>217</v>
      </c>
      <c r="E108" s="105" t="s">
        <v>107</v>
      </c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</row>
    <row r="109" spans="1:36" ht="78.75" hidden="1">
      <c r="A109" s="104" t="s">
        <v>218</v>
      </c>
      <c r="B109" s="105" t="s">
        <v>127</v>
      </c>
      <c r="C109" s="105" t="s">
        <v>115</v>
      </c>
      <c r="D109" s="105" t="s">
        <v>217</v>
      </c>
      <c r="E109" s="105">
        <v>564</v>
      </c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</row>
    <row r="110" spans="1:36" s="103" customFormat="1" ht="15.75">
      <c r="A110" s="100" t="s">
        <v>219</v>
      </c>
      <c r="B110" s="101" t="s">
        <v>127</v>
      </c>
      <c r="C110" s="101" t="s">
        <v>158</v>
      </c>
      <c r="D110" s="101" t="s">
        <v>106</v>
      </c>
      <c r="E110" s="101" t="s">
        <v>107</v>
      </c>
      <c r="F110" s="102">
        <f>F111+F113+F115</f>
        <v>65137</v>
      </c>
      <c r="G110" s="102">
        <f>G111+G113+G115</f>
        <v>0</v>
      </c>
      <c r="H110" s="102">
        <f aca="true" t="shared" si="49" ref="H110:Q110">H111+H113+H115</f>
        <v>0</v>
      </c>
      <c r="I110" s="102">
        <f t="shared" si="49"/>
        <v>0</v>
      </c>
      <c r="J110" s="102">
        <f t="shared" si="49"/>
        <v>0</v>
      </c>
      <c r="K110" s="102">
        <f t="shared" si="49"/>
        <v>0</v>
      </c>
      <c r="L110" s="102">
        <f t="shared" si="49"/>
        <v>0</v>
      </c>
      <c r="M110" s="102">
        <f t="shared" si="49"/>
        <v>0</v>
      </c>
      <c r="N110" s="102">
        <f t="shared" si="49"/>
        <v>0</v>
      </c>
      <c r="O110" s="102">
        <f t="shared" si="49"/>
        <v>0</v>
      </c>
      <c r="P110" s="102">
        <f t="shared" si="49"/>
        <v>0</v>
      </c>
      <c r="Q110" s="102">
        <f t="shared" si="49"/>
        <v>0</v>
      </c>
      <c r="R110" s="102">
        <f>R111+R113+R115</f>
        <v>0</v>
      </c>
      <c r="S110" s="102">
        <f aca="true" t="shared" si="50" ref="S110:AJ110">S111+S113+S115</f>
        <v>0</v>
      </c>
      <c r="T110" s="102">
        <f t="shared" si="50"/>
        <v>25200</v>
      </c>
      <c r="U110" s="102">
        <f t="shared" si="50"/>
        <v>0</v>
      </c>
      <c r="V110" s="102">
        <f t="shared" si="50"/>
        <v>0</v>
      </c>
      <c r="W110" s="102">
        <f>W111+W113+W115</f>
        <v>0</v>
      </c>
      <c r="X110" s="102">
        <f>X111+X113+X115</f>
        <v>0</v>
      </c>
      <c r="Y110" s="102">
        <f t="shared" si="50"/>
        <v>0</v>
      </c>
      <c r="Z110" s="102">
        <f t="shared" si="50"/>
        <v>0</v>
      </c>
      <c r="AA110" s="102">
        <f t="shared" si="50"/>
        <v>0</v>
      </c>
      <c r="AB110" s="102">
        <f t="shared" si="50"/>
        <v>20000</v>
      </c>
      <c r="AC110" s="102">
        <f t="shared" si="50"/>
        <v>0</v>
      </c>
      <c r="AD110" s="102">
        <f t="shared" si="50"/>
        <v>0</v>
      </c>
      <c r="AE110" s="102">
        <f t="shared" si="50"/>
        <v>0</v>
      </c>
      <c r="AF110" s="102">
        <f>AF111+AF113+AF115</f>
        <v>0</v>
      </c>
      <c r="AG110" s="102">
        <f t="shared" si="50"/>
        <v>0</v>
      </c>
      <c r="AH110" s="102">
        <f t="shared" si="50"/>
        <v>0</v>
      </c>
      <c r="AI110" s="102">
        <f t="shared" si="50"/>
        <v>0</v>
      </c>
      <c r="AJ110" s="102">
        <f t="shared" si="50"/>
        <v>110337</v>
      </c>
    </row>
    <row r="111" spans="1:36" s="103" customFormat="1" ht="31.5">
      <c r="A111" s="104" t="s">
        <v>497</v>
      </c>
      <c r="B111" s="105" t="s">
        <v>127</v>
      </c>
      <c r="C111" s="105" t="s">
        <v>158</v>
      </c>
      <c r="D111" s="105" t="s">
        <v>113</v>
      </c>
      <c r="E111" s="105" t="s">
        <v>107</v>
      </c>
      <c r="F111" s="106">
        <f>F112</f>
        <v>13800</v>
      </c>
      <c r="G111" s="106">
        <f>G112</f>
        <v>0</v>
      </c>
      <c r="H111" s="106">
        <f aca="true" t="shared" si="51" ref="H111:Q111">H112</f>
        <v>0</v>
      </c>
      <c r="I111" s="106">
        <f t="shared" si="51"/>
        <v>0</v>
      </c>
      <c r="J111" s="106">
        <f t="shared" si="51"/>
        <v>0</v>
      </c>
      <c r="K111" s="106">
        <f t="shared" si="51"/>
        <v>0</v>
      </c>
      <c r="L111" s="106">
        <f t="shared" si="51"/>
        <v>0</v>
      </c>
      <c r="M111" s="106">
        <f t="shared" si="51"/>
        <v>0</v>
      </c>
      <c r="N111" s="106">
        <f t="shared" si="51"/>
        <v>0</v>
      </c>
      <c r="O111" s="106">
        <f t="shared" si="51"/>
        <v>0</v>
      </c>
      <c r="P111" s="106">
        <f t="shared" si="51"/>
        <v>0</v>
      </c>
      <c r="Q111" s="106">
        <f t="shared" si="51"/>
        <v>0</v>
      </c>
      <c r="R111" s="106">
        <f aca="true" t="shared" si="52" ref="R111:AJ111">R112</f>
        <v>0</v>
      </c>
      <c r="S111" s="106">
        <f t="shared" si="52"/>
        <v>0</v>
      </c>
      <c r="T111" s="106">
        <f t="shared" si="52"/>
        <v>0</v>
      </c>
      <c r="U111" s="106">
        <f t="shared" si="52"/>
        <v>0</v>
      </c>
      <c r="V111" s="106">
        <f t="shared" si="52"/>
        <v>0</v>
      </c>
      <c r="W111" s="106">
        <f t="shared" si="52"/>
        <v>0</v>
      </c>
      <c r="X111" s="106">
        <f t="shared" si="52"/>
        <v>0</v>
      </c>
      <c r="Y111" s="106">
        <f t="shared" si="52"/>
        <v>0</v>
      </c>
      <c r="Z111" s="106">
        <f t="shared" si="52"/>
        <v>0</v>
      </c>
      <c r="AA111" s="106">
        <f t="shared" si="52"/>
        <v>0</v>
      </c>
      <c r="AB111" s="106">
        <f t="shared" si="52"/>
        <v>0</v>
      </c>
      <c r="AC111" s="106">
        <f t="shared" si="52"/>
        <v>0</v>
      </c>
      <c r="AD111" s="106">
        <f t="shared" si="52"/>
        <v>0</v>
      </c>
      <c r="AE111" s="106">
        <f t="shared" si="52"/>
        <v>0</v>
      </c>
      <c r="AF111" s="106">
        <f t="shared" si="52"/>
        <v>0</v>
      </c>
      <c r="AG111" s="106">
        <f t="shared" si="52"/>
        <v>0</v>
      </c>
      <c r="AH111" s="106">
        <f t="shared" si="52"/>
        <v>0</v>
      </c>
      <c r="AI111" s="106">
        <f t="shared" si="52"/>
        <v>0</v>
      </c>
      <c r="AJ111" s="106">
        <f t="shared" si="52"/>
        <v>13800</v>
      </c>
    </row>
    <row r="112" spans="1:36" s="103" customFormat="1" ht="15.75">
      <c r="A112" s="104" t="s">
        <v>118</v>
      </c>
      <c r="B112" s="105" t="s">
        <v>127</v>
      </c>
      <c r="C112" s="105" t="s">
        <v>158</v>
      </c>
      <c r="D112" s="105" t="s">
        <v>113</v>
      </c>
      <c r="E112" s="105" t="s">
        <v>119</v>
      </c>
      <c r="F112" s="106">
        <v>13800</v>
      </c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7">
        <f>SUM(F112,G112:AI112)</f>
        <v>13800</v>
      </c>
    </row>
    <row r="113" spans="1:36" ht="15.75">
      <c r="A113" s="104" t="s">
        <v>573</v>
      </c>
      <c r="B113" s="105" t="s">
        <v>127</v>
      </c>
      <c r="C113" s="105" t="s">
        <v>158</v>
      </c>
      <c r="D113" s="105" t="s">
        <v>220</v>
      </c>
      <c r="E113" s="105" t="s">
        <v>107</v>
      </c>
      <c r="F113" s="106">
        <f>F114</f>
        <v>0</v>
      </c>
      <c r="G113" s="106">
        <f>G114</f>
        <v>0</v>
      </c>
      <c r="H113" s="106">
        <f aca="true" t="shared" si="53" ref="H113:Q113">H114</f>
        <v>0</v>
      </c>
      <c r="I113" s="106">
        <f t="shared" si="53"/>
        <v>0</v>
      </c>
      <c r="J113" s="106">
        <f t="shared" si="53"/>
        <v>0</v>
      </c>
      <c r="K113" s="106">
        <f t="shared" si="53"/>
        <v>0</v>
      </c>
      <c r="L113" s="106">
        <f t="shared" si="53"/>
        <v>0</v>
      </c>
      <c r="M113" s="106">
        <f t="shared" si="53"/>
        <v>0</v>
      </c>
      <c r="N113" s="106">
        <f t="shared" si="53"/>
        <v>0</v>
      </c>
      <c r="O113" s="106">
        <f t="shared" si="53"/>
        <v>0</v>
      </c>
      <c r="P113" s="106">
        <f t="shared" si="53"/>
        <v>0</v>
      </c>
      <c r="Q113" s="106">
        <f t="shared" si="53"/>
        <v>0</v>
      </c>
      <c r="R113" s="106">
        <f aca="true" t="shared" si="54" ref="R113:AJ113">R114</f>
        <v>0</v>
      </c>
      <c r="S113" s="106">
        <f t="shared" si="54"/>
        <v>0</v>
      </c>
      <c r="T113" s="106">
        <f t="shared" si="54"/>
        <v>0</v>
      </c>
      <c r="U113" s="106">
        <f t="shared" si="54"/>
        <v>0</v>
      </c>
      <c r="V113" s="106">
        <f t="shared" si="54"/>
        <v>0</v>
      </c>
      <c r="W113" s="106">
        <f t="shared" si="54"/>
        <v>0</v>
      </c>
      <c r="X113" s="106">
        <f t="shared" si="54"/>
        <v>0</v>
      </c>
      <c r="Y113" s="106">
        <f t="shared" si="54"/>
        <v>0</v>
      </c>
      <c r="Z113" s="106">
        <f t="shared" si="54"/>
        <v>0</v>
      </c>
      <c r="AA113" s="106">
        <f t="shared" si="54"/>
        <v>0</v>
      </c>
      <c r="AB113" s="106">
        <f t="shared" si="54"/>
        <v>0</v>
      </c>
      <c r="AC113" s="106">
        <f t="shared" si="54"/>
        <v>0</v>
      </c>
      <c r="AD113" s="106">
        <f t="shared" si="54"/>
        <v>0</v>
      </c>
      <c r="AE113" s="106">
        <f t="shared" si="54"/>
        <v>0</v>
      </c>
      <c r="AF113" s="106">
        <f t="shared" si="54"/>
        <v>0</v>
      </c>
      <c r="AG113" s="106">
        <f t="shared" si="54"/>
        <v>0</v>
      </c>
      <c r="AH113" s="106">
        <f t="shared" si="54"/>
        <v>0</v>
      </c>
      <c r="AI113" s="106">
        <f t="shared" si="54"/>
        <v>0</v>
      </c>
      <c r="AJ113" s="106">
        <f t="shared" si="54"/>
        <v>0</v>
      </c>
    </row>
    <row r="114" spans="1:36" ht="31.5">
      <c r="A114" s="104" t="s">
        <v>227</v>
      </c>
      <c r="B114" s="105" t="s">
        <v>127</v>
      </c>
      <c r="C114" s="105" t="s">
        <v>158</v>
      </c>
      <c r="D114" s="105" t="s">
        <v>228</v>
      </c>
      <c r="E114" s="105">
        <v>365</v>
      </c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7">
        <f>SUM(F114,G114:AI114)</f>
        <v>0</v>
      </c>
    </row>
    <row r="115" spans="1:36" ht="15.75">
      <c r="A115" s="104" t="s">
        <v>229</v>
      </c>
      <c r="B115" s="105" t="s">
        <v>127</v>
      </c>
      <c r="C115" s="105" t="s">
        <v>158</v>
      </c>
      <c r="D115" s="105" t="s">
        <v>230</v>
      </c>
      <c r="E115" s="105" t="s">
        <v>107</v>
      </c>
      <c r="F115" s="106">
        <f>F116</f>
        <v>51337</v>
      </c>
      <c r="G115" s="106">
        <f>G116</f>
        <v>0</v>
      </c>
      <c r="H115" s="106">
        <f aca="true" t="shared" si="55" ref="H115:Q115">H116</f>
        <v>0</v>
      </c>
      <c r="I115" s="106">
        <f t="shared" si="55"/>
        <v>0</v>
      </c>
      <c r="J115" s="106">
        <f t="shared" si="55"/>
        <v>0</v>
      </c>
      <c r="K115" s="106">
        <f t="shared" si="55"/>
        <v>0</v>
      </c>
      <c r="L115" s="106">
        <f t="shared" si="55"/>
        <v>0</v>
      </c>
      <c r="M115" s="106">
        <f t="shared" si="55"/>
        <v>0</v>
      </c>
      <c r="N115" s="106">
        <f t="shared" si="55"/>
        <v>0</v>
      </c>
      <c r="O115" s="106">
        <f t="shared" si="55"/>
        <v>0</v>
      </c>
      <c r="P115" s="106">
        <f t="shared" si="55"/>
        <v>0</v>
      </c>
      <c r="Q115" s="106">
        <f t="shared" si="55"/>
        <v>0</v>
      </c>
      <c r="R115" s="106">
        <f aca="true" t="shared" si="56" ref="R115:AJ115">R116</f>
        <v>0</v>
      </c>
      <c r="S115" s="106">
        <f t="shared" si="56"/>
        <v>0</v>
      </c>
      <c r="T115" s="106">
        <f t="shared" si="56"/>
        <v>25200</v>
      </c>
      <c r="U115" s="106">
        <f t="shared" si="56"/>
        <v>0</v>
      </c>
      <c r="V115" s="106">
        <f t="shared" si="56"/>
        <v>0</v>
      </c>
      <c r="W115" s="106">
        <f t="shared" si="56"/>
        <v>0</v>
      </c>
      <c r="X115" s="106">
        <f t="shared" si="56"/>
        <v>0</v>
      </c>
      <c r="Y115" s="106">
        <f t="shared" si="56"/>
        <v>0</v>
      </c>
      <c r="Z115" s="106">
        <f t="shared" si="56"/>
        <v>0</v>
      </c>
      <c r="AA115" s="106">
        <f t="shared" si="56"/>
        <v>0</v>
      </c>
      <c r="AB115" s="106">
        <f t="shared" si="56"/>
        <v>20000</v>
      </c>
      <c r="AC115" s="106">
        <f t="shared" si="56"/>
        <v>0</v>
      </c>
      <c r="AD115" s="106">
        <f t="shared" si="56"/>
        <v>0</v>
      </c>
      <c r="AE115" s="106">
        <f t="shared" si="56"/>
        <v>0</v>
      </c>
      <c r="AF115" s="106">
        <f t="shared" si="56"/>
        <v>0</v>
      </c>
      <c r="AG115" s="106">
        <f t="shared" si="56"/>
        <v>0</v>
      </c>
      <c r="AH115" s="106">
        <f t="shared" si="56"/>
        <v>0</v>
      </c>
      <c r="AI115" s="106">
        <f t="shared" si="56"/>
        <v>0</v>
      </c>
      <c r="AJ115" s="106">
        <f t="shared" si="56"/>
        <v>96537</v>
      </c>
    </row>
    <row r="116" spans="1:36" ht="31.5">
      <c r="A116" s="104" t="s">
        <v>231</v>
      </c>
      <c r="B116" s="105" t="s">
        <v>127</v>
      </c>
      <c r="C116" s="105" t="s">
        <v>158</v>
      </c>
      <c r="D116" s="105" t="s">
        <v>230</v>
      </c>
      <c r="E116" s="105">
        <v>366</v>
      </c>
      <c r="F116" s="106">
        <v>51337</v>
      </c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>
        <v>25200</v>
      </c>
      <c r="U116" s="106"/>
      <c r="V116" s="106"/>
      <c r="W116" s="106"/>
      <c r="X116" s="106"/>
      <c r="Y116" s="106"/>
      <c r="Z116" s="106"/>
      <c r="AA116" s="106"/>
      <c r="AB116" s="106">
        <v>20000</v>
      </c>
      <c r="AC116" s="106"/>
      <c r="AD116" s="106"/>
      <c r="AE116" s="106"/>
      <c r="AF116" s="106"/>
      <c r="AG116" s="106"/>
      <c r="AH116" s="106"/>
      <c r="AI116" s="106"/>
      <c r="AJ116" s="107">
        <f>SUM(F116,G116:AI116)</f>
        <v>96537</v>
      </c>
    </row>
    <row r="117" spans="1:36" s="103" customFormat="1" ht="15.75">
      <c r="A117" s="100" t="s">
        <v>578</v>
      </c>
      <c r="B117" s="101" t="s">
        <v>127</v>
      </c>
      <c r="C117" s="101" t="s">
        <v>172</v>
      </c>
      <c r="D117" s="101" t="s">
        <v>106</v>
      </c>
      <c r="E117" s="101" t="s">
        <v>107</v>
      </c>
      <c r="F117" s="102">
        <f>F118+F123</f>
        <v>9208</v>
      </c>
      <c r="G117" s="102">
        <f aca="true" t="shared" si="57" ref="G117:AI117">G118+G123</f>
        <v>-106</v>
      </c>
      <c r="H117" s="102">
        <f aca="true" t="shared" si="58" ref="H117:Q117">H118+H123</f>
        <v>0</v>
      </c>
      <c r="I117" s="102">
        <f t="shared" si="58"/>
        <v>0</v>
      </c>
      <c r="J117" s="102">
        <f t="shared" si="58"/>
        <v>0</v>
      </c>
      <c r="K117" s="102">
        <f t="shared" si="58"/>
        <v>0</v>
      </c>
      <c r="L117" s="102">
        <f t="shared" si="58"/>
        <v>0</v>
      </c>
      <c r="M117" s="102">
        <f t="shared" si="58"/>
        <v>0</v>
      </c>
      <c r="N117" s="102">
        <f t="shared" si="58"/>
        <v>0</v>
      </c>
      <c r="O117" s="102">
        <f t="shared" si="58"/>
        <v>0</v>
      </c>
      <c r="P117" s="102">
        <f t="shared" si="58"/>
        <v>0</v>
      </c>
      <c r="Q117" s="102">
        <f t="shared" si="58"/>
        <v>0</v>
      </c>
      <c r="R117" s="102">
        <f t="shared" si="57"/>
        <v>0</v>
      </c>
      <c r="S117" s="102">
        <f t="shared" si="57"/>
        <v>0</v>
      </c>
      <c r="T117" s="102">
        <f t="shared" si="57"/>
        <v>0</v>
      </c>
      <c r="U117" s="102">
        <f t="shared" si="57"/>
        <v>0</v>
      </c>
      <c r="V117" s="102">
        <f t="shared" si="57"/>
        <v>0</v>
      </c>
      <c r="W117" s="102">
        <f t="shared" si="57"/>
        <v>0</v>
      </c>
      <c r="X117" s="102">
        <f t="shared" si="57"/>
        <v>0</v>
      </c>
      <c r="Y117" s="102">
        <f t="shared" si="57"/>
        <v>0</v>
      </c>
      <c r="Z117" s="102">
        <f t="shared" si="57"/>
        <v>0</v>
      </c>
      <c r="AA117" s="102">
        <f t="shared" si="57"/>
        <v>0</v>
      </c>
      <c r="AB117" s="102">
        <f t="shared" si="57"/>
        <v>0</v>
      </c>
      <c r="AC117" s="102">
        <f t="shared" si="57"/>
        <v>0</v>
      </c>
      <c r="AD117" s="102">
        <f t="shared" si="57"/>
        <v>0</v>
      </c>
      <c r="AE117" s="102">
        <f t="shared" si="57"/>
        <v>0</v>
      </c>
      <c r="AF117" s="102">
        <f t="shared" si="57"/>
        <v>0</v>
      </c>
      <c r="AG117" s="102">
        <f t="shared" si="57"/>
        <v>0</v>
      </c>
      <c r="AH117" s="102">
        <f t="shared" si="57"/>
        <v>0</v>
      </c>
      <c r="AI117" s="102">
        <f t="shared" si="57"/>
        <v>0</v>
      </c>
      <c r="AJ117" s="102">
        <f>AJ118+AJ123</f>
        <v>9208</v>
      </c>
    </row>
    <row r="118" spans="1:36" ht="31.5">
      <c r="A118" s="104" t="s">
        <v>232</v>
      </c>
      <c r="B118" s="105" t="s">
        <v>127</v>
      </c>
      <c r="C118" s="105" t="s">
        <v>172</v>
      </c>
      <c r="D118" s="105" t="s">
        <v>233</v>
      </c>
      <c r="E118" s="105" t="s">
        <v>107</v>
      </c>
      <c r="F118" s="106">
        <f>F119+F122</f>
        <v>9008</v>
      </c>
      <c r="G118" s="106">
        <f>G119+G122</f>
        <v>0</v>
      </c>
      <c r="H118" s="106">
        <f aca="true" t="shared" si="59" ref="H118:Q118">H119+H122</f>
        <v>0</v>
      </c>
      <c r="I118" s="106">
        <f t="shared" si="59"/>
        <v>0</v>
      </c>
      <c r="J118" s="106">
        <f t="shared" si="59"/>
        <v>0</v>
      </c>
      <c r="K118" s="106">
        <f t="shared" si="59"/>
        <v>0</v>
      </c>
      <c r="L118" s="106">
        <f t="shared" si="59"/>
        <v>0</v>
      </c>
      <c r="M118" s="106">
        <f t="shared" si="59"/>
        <v>0</v>
      </c>
      <c r="N118" s="106">
        <f t="shared" si="59"/>
        <v>0</v>
      </c>
      <c r="O118" s="106">
        <f t="shared" si="59"/>
        <v>0</v>
      </c>
      <c r="P118" s="106">
        <f t="shared" si="59"/>
        <v>0</v>
      </c>
      <c r="Q118" s="106">
        <f t="shared" si="59"/>
        <v>0</v>
      </c>
      <c r="R118" s="106">
        <f>R119+R122</f>
        <v>0</v>
      </c>
      <c r="S118" s="106">
        <f aca="true" t="shared" si="60" ref="S118:AJ118">S119+S122</f>
        <v>0</v>
      </c>
      <c r="T118" s="106">
        <f t="shared" si="60"/>
        <v>0</v>
      </c>
      <c r="U118" s="106">
        <f t="shared" si="60"/>
        <v>0</v>
      </c>
      <c r="V118" s="106">
        <f t="shared" si="60"/>
        <v>0</v>
      </c>
      <c r="W118" s="106">
        <f>W119+W122</f>
        <v>0</v>
      </c>
      <c r="X118" s="106">
        <f>X119+X122</f>
        <v>0</v>
      </c>
      <c r="Y118" s="106">
        <f t="shared" si="60"/>
        <v>0</v>
      </c>
      <c r="Z118" s="106">
        <f t="shared" si="60"/>
        <v>0</v>
      </c>
      <c r="AA118" s="106">
        <f t="shared" si="60"/>
        <v>0</v>
      </c>
      <c r="AB118" s="106">
        <f t="shared" si="60"/>
        <v>0</v>
      </c>
      <c r="AC118" s="106">
        <f t="shared" si="60"/>
        <v>0</v>
      </c>
      <c r="AD118" s="106">
        <f t="shared" si="60"/>
        <v>0</v>
      </c>
      <c r="AE118" s="106">
        <f t="shared" si="60"/>
        <v>0</v>
      </c>
      <c r="AF118" s="106">
        <f>AF119+AF122</f>
        <v>0</v>
      </c>
      <c r="AG118" s="106">
        <f t="shared" si="60"/>
        <v>0</v>
      </c>
      <c r="AH118" s="106">
        <f t="shared" si="60"/>
        <v>0</v>
      </c>
      <c r="AI118" s="106">
        <f t="shared" si="60"/>
        <v>0</v>
      </c>
      <c r="AJ118" s="106">
        <f t="shared" si="60"/>
        <v>9114</v>
      </c>
    </row>
    <row r="119" spans="1:36" ht="47.25">
      <c r="A119" s="104" t="s">
        <v>145</v>
      </c>
      <c r="B119" s="105" t="s">
        <v>127</v>
      </c>
      <c r="C119" s="105" t="s">
        <v>172</v>
      </c>
      <c r="D119" s="105" t="s">
        <v>233</v>
      </c>
      <c r="E119" s="105">
        <v>327</v>
      </c>
      <c r="F119" s="106">
        <v>9114</v>
      </c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7">
        <f>SUM(F119,G119:AI119)</f>
        <v>9114</v>
      </c>
    </row>
    <row r="120" spans="1:36" ht="15.75" hidden="1">
      <c r="A120" s="104" t="s">
        <v>234</v>
      </c>
      <c r="B120" s="105" t="s">
        <v>127</v>
      </c>
      <c r="C120" s="105" t="s">
        <v>172</v>
      </c>
      <c r="D120" s="105" t="s">
        <v>233</v>
      </c>
      <c r="E120" s="105">
        <v>380</v>
      </c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7">
        <f>SUM(F120,G120:AH120)</f>
        <v>0</v>
      </c>
    </row>
    <row r="121" spans="1:36" ht="15.75" hidden="1">
      <c r="A121" s="104" t="s">
        <v>235</v>
      </c>
      <c r="B121" s="105" t="s">
        <v>127</v>
      </c>
      <c r="C121" s="105" t="s">
        <v>172</v>
      </c>
      <c r="D121" s="105" t="s">
        <v>233</v>
      </c>
      <c r="E121" s="105">
        <v>381</v>
      </c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7">
        <f>SUM(F121,G121:AH121)</f>
        <v>0</v>
      </c>
    </row>
    <row r="122" spans="1:36" ht="31.5">
      <c r="A122" s="104" t="s">
        <v>236</v>
      </c>
      <c r="B122" s="105" t="s">
        <v>127</v>
      </c>
      <c r="C122" s="105" t="s">
        <v>172</v>
      </c>
      <c r="D122" s="105" t="s">
        <v>233</v>
      </c>
      <c r="E122" s="105">
        <v>382</v>
      </c>
      <c r="F122" s="106">
        <v>-106</v>
      </c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7"/>
    </row>
    <row r="123" spans="1:36" ht="31.5">
      <c r="A123" s="104" t="s">
        <v>190</v>
      </c>
      <c r="B123" s="105" t="s">
        <v>127</v>
      </c>
      <c r="C123" s="105" t="s">
        <v>172</v>
      </c>
      <c r="D123" s="105" t="s">
        <v>191</v>
      </c>
      <c r="E123" s="105" t="s">
        <v>107</v>
      </c>
      <c r="F123" s="106">
        <f>SUM(F124)</f>
        <v>200</v>
      </c>
      <c r="G123" s="106">
        <f aca="true" t="shared" si="61" ref="G123:AJ123">SUM(G124)</f>
        <v>-106</v>
      </c>
      <c r="H123" s="106">
        <f t="shared" si="61"/>
        <v>0</v>
      </c>
      <c r="I123" s="106">
        <f t="shared" si="61"/>
        <v>0</v>
      </c>
      <c r="J123" s="106">
        <f t="shared" si="61"/>
        <v>0</v>
      </c>
      <c r="K123" s="106">
        <f t="shared" si="61"/>
        <v>0</v>
      </c>
      <c r="L123" s="106">
        <f t="shared" si="61"/>
        <v>0</v>
      </c>
      <c r="M123" s="106">
        <f t="shared" si="61"/>
        <v>0</v>
      </c>
      <c r="N123" s="106">
        <f t="shared" si="61"/>
        <v>0</v>
      </c>
      <c r="O123" s="106">
        <f t="shared" si="61"/>
        <v>0</v>
      </c>
      <c r="P123" s="106">
        <f t="shared" si="61"/>
        <v>0</v>
      </c>
      <c r="Q123" s="106">
        <f t="shared" si="61"/>
        <v>0</v>
      </c>
      <c r="R123" s="106">
        <f t="shared" si="61"/>
        <v>0</v>
      </c>
      <c r="S123" s="106">
        <f t="shared" si="61"/>
        <v>0</v>
      </c>
      <c r="T123" s="106">
        <f t="shared" si="61"/>
        <v>0</v>
      </c>
      <c r="U123" s="106">
        <f t="shared" si="61"/>
        <v>0</v>
      </c>
      <c r="V123" s="106">
        <f t="shared" si="61"/>
        <v>0</v>
      </c>
      <c r="W123" s="106">
        <f t="shared" si="61"/>
        <v>0</v>
      </c>
      <c r="X123" s="106">
        <f t="shared" si="61"/>
        <v>0</v>
      </c>
      <c r="Y123" s="106">
        <f t="shared" si="61"/>
        <v>0</v>
      </c>
      <c r="Z123" s="106">
        <f t="shared" si="61"/>
        <v>0</v>
      </c>
      <c r="AA123" s="106">
        <f t="shared" si="61"/>
        <v>0</v>
      </c>
      <c r="AB123" s="106">
        <f t="shared" si="61"/>
        <v>0</v>
      </c>
      <c r="AC123" s="106">
        <f t="shared" si="61"/>
        <v>0</v>
      </c>
      <c r="AD123" s="106">
        <f t="shared" si="61"/>
        <v>0</v>
      </c>
      <c r="AE123" s="106">
        <f t="shared" si="61"/>
        <v>0</v>
      </c>
      <c r="AF123" s="106">
        <f t="shared" si="61"/>
        <v>0</v>
      </c>
      <c r="AG123" s="106">
        <f t="shared" si="61"/>
        <v>0</v>
      </c>
      <c r="AH123" s="106">
        <f t="shared" si="61"/>
        <v>0</v>
      </c>
      <c r="AI123" s="106">
        <f t="shared" si="61"/>
        <v>0</v>
      </c>
      <c r="AJ123" s="106">
        <f t="shared" si="61"/>
        <v>94</v>
      </c>
    </row>
    <row r="124" spans="1:36" ht="31.5">
      <c r="A124" s="104" t="s">
        <v>236</v>
      </c>
      <c r="B124" s="105" t="s">
        <v>127</v>
      </c>
      <c r="C124" s="105" t="s">
        <v>172</v>
      </c>
      <c r="D124" s="105" t="s">
        <v>191</v>
      </c>
      <c r="E124" s="105">
        <v>382</v>
      </c>
      <c r="F124" s="106">
        <v>200</v>
      </c>
      <c r="G124" s="106">
        <v>-106</v>
      </c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7">
        <f>SUM(F124,G124:AI124)</f>
        <v>94</v>
      </c>
    </row>
    <row r="125" spans="1:36" s="103" customFormat="1" ht="31.5">
      <c r="A125" s="100" t="s">
        <v>582</v>
      </c>
      <c r="B125" s="101" t="s">
        <v>127</v>
      </c>
      <c r="C125" s="101">
        <v>11</v>
      </c>
      <c r="D125" s="101" t="s">
        <v>106</v>
      </c>
      <c r="E125" s="101" t="s">
        <v>107</v>
      </c>
      <c r="F125" s="102">
        <f>F126+F160+F162+F169+F158</f>
        <v>47741</v>
      </c>
      <c r="G125" s="102">
        <f>G126+G160+G162+G169+G158+G176</f>
        <v>0</v>
      </c>
      <c r="H125" s="102">
        <f aca="true" t="shared" si="62" ref="H125:Q125">H126+H160+H162+H169+H158+H176</f>
        <v>0</v>
      </c>
      <c r="I125" s="102">
        <f t="shared" si="62"/>
        <v>0</v>
      </c>
      <c r="J125" s="102">
        <f t="shared" si="62"/>
        <v>0</v>
      </c>
      <c r="K125" s="102">
        <f t="shared" si="62"/>
        <v>0</v>
      </c>
      <c r="L125" s="102">
        <f t="shared" si="62"/>
        <v>0</v>
      </c>
      <c r="M125" s="102">
        <f t="shared" si="62"/>
        <v>0</v>
      </c>
      <c r="N125" s="102">
        <f t="shared" si="62"/>
        <v>0</v>
      </c>
      <c r="O125" s="102">
        <f>O126+O160+O162+O169+O158+O176</f>
        <v>450</v>
      </c>
      <c r="P125" s="102">
        <f t="shared" si="62"/>
        <v>0</v>
      </c>
      <c r="Q125" s="102">
        <f t="shared" si="62"/>
        <v>0</v>
      </c>
      <c r="R125" s="102">
        <f aca="true" t="shared" si="63" ref="R125:AJ125">R126+R160+R162+R169+R158+R176</f>
        <v>0</v>
      </c>
      <c r="S125" s="102">
        <f t="shared" si="63"/>
        <v>0</v>
      </c>
      <c r="T125" s="102">
        <f t="shared" si="63"/>
        <v>0</v>
      </c>
      <c r="U125" s="102">
        <f t="shared" si="63"/>
        <v>0</v>
      </c>
      <c r="V125" s="102">
        <f t="shared" si="63"/>
        <v>0</v>
      </c>
      <c r="W125" s="102">
        <f t="shared" si="63"/>
        <v>0</v>
      </c>
      <c r="X125" s="102">
        <f t="shared" si="63"/>
        <v>0</v>
      </c>
      <c r="Y125" s="102">
        <f t="shared" si="63"/>
        <v>0</v>
      </c>
      <c r="Z125" s="102">
        <f t="shared" si="63"/>
        <v>0</v>
      </c>
      <c r="AA125" s="102">
        <f t="shared" si="63"/>
        <v>0</v>
      </c>
      <c r="AB125" s="102">
        <f t="shared" si="63"/>
        <v>0</v>
      </c>
      <c r="AC125" s="102">
        <f t="shared" si="63"/>
        <v>0</v>
      </c>
      <c r="AD125" s="102">
        <f t="shared" si="63"/>
        <v>0</v>
      </c>
      <c r="AE125" s="102">
        <f t="shared" si="63"/>
        <v>0</v>
      </c>
      <c r="AF125" s="102">
        <f t="shared" si="63"/>
        <v>0</v>
      </c>
      <c r="AG125" s="102">
        <f t="shared" si="63"/>
        <v>0</v>
      </c>
      <c r="AH125" s="102">
        <f t="shared" si="63"/>
        <v>0</v>
      </c>
      <c r="AI125" s="102">
        <f t="shared" si="63"/>
        <v>0</v>
      </c>
      <c r="AJ125" s="102">
        <f t="shared" si="63"/>
        <v>49691</v>
      </c>
    </row>
    <row r="126" spans="1:36" ht="31.5">
      <c r="A126" s="104" t="s">
        <v>497</v>
      </c>
      <c r="B126" s="105" t="s">
        <v>127</v>
      </c>
      <c r="C126" s="105">
        <v>11</v>
      </c>
      <c r="D126" s="105" t="s">
        <v>113</v>
      </c>
      <c r="E126" s="105" t="s">
        <v>107</v>
      </c>
      <c r="F126" s="106">
        <f>F127</f>
        <v>16982</v>
      </c>
      <c r="G126" s="106">
        <f>G127</f>
        <v>0</v>
      </c>
      <c r="H126" s="106">
        <f aca="true" t="shared" si="64" ref="H126:Q126">H127</f>
        <v>0</v>
      </c>
      <c r="I126" s="106">
        <f t="shared" si="64"/>
        <v>0</v>
      </c>
      <c r="J126" s="106">
        <f t="shared" si="64"/>
        <v>0</v>
      </c>
      <c r="K126" s="106">
        <f t="shared" si="64"/>
        <v>0</v>
      </c>
      <c r="L126" s="106">
        <f t="shared" si="64"/>
        <v>0</v>
      </c>
      <c r="M126" s="106">
        <f t="shared" si="64"/>
        <v>0</v>
      </c>
      <c r="N126" s="106">
        <f t="shared" si="64"/>
        <v>0</v>
      </c>
      <c r="O126" s="106">
        <f t="shared" si="64"/>
        <v>0</v>
      </c>
      <c r="P126" s="106">
        <f t="shared" si="64"/>
        <v>0</v>
      </c>
      <c r="Q126" s="106">
        <f t="shared" si="64"/>
        <v>0</v>
      </c>
      <c r="R126" s="106">
        <f aca="true" t="shared" si="65" ref="R126:AJ126">R127</f>
        <v>0</v>
      </c>
      <c r="S126" s="106">
        <f t="shared" si="65"/>
        <v>0</v>
      </c>
      <c r="T126" s="106">
        <f t="shared" si="65"/>
        <v>0</v>
      </c>
      <c r="U126" s="106">
        <f t="shared" si="65"/>
        <v>0</v>
      </c>
      <c r="V126" s="106">
        <f t="shared" si="65"/>
        <v>0</v>
      </c>
      <c r="W126" s="106">
        <f t="shared" si="65"/>
        <v>0</v>
      </c>
      <c r="X126" s="106">
        <f t="shared" si="65"/>
        <v>0</v>
      </c>
      <c r="Y126" s="106">
        <f t="shared" si="65"/>
        <v>0</v>
      </c>
      <c r="Z126" s="106">
        <f t="shared" si="65"/>
        <v>0</v>
      </c>
      <c r="AA126" s="106">
        <f t="shared" si="65"/>
        <v>0</v>
      </c>
      <c r="AB126" s="106">
        <f t="shared" si="65"/>
        <v>0</v>
      </c>
      <c r="AC126" s="106">
        <f t="shared" si="65"/>
        <v>0</v>
      </c>
      <c r="AD126" s="106">
        <f t="shared" si="65"/>
        <v>0</v>
      </c>
      <c r="AE126" s="106">
        <f t="shared" si="65"/>
        <v>0</v>
      </c>
      <c r="AF126" s="106">
        <f t="shared" si="65"/>
        <v>0</v>
      </c>
      <c r="AG126" s="106">
        <f t="shared" si="65"/>
        <v>0</v>
      </c>
      <c r="AH126" s="106">
        <f t="shared" si="65"/>
        <v>0</v>
      </c>
      <c r="AI126" s="106">
        <f t="shared" si="65"/>
        <v>0</v>
      </c>
      <c r="AJ126" s="106">
        <f t="shared" si="65"/>
        <v>16982</v>
      </c>
    </row>
    <row r="127" spans="1:36" ht="15.75">
      <c r="A127" s="104" t="s">
        <v>118</v>
      </c>
      <c r="B127" s="105" t="s">
        <v>127</v>
      </c>
      <c r="C127" s="105">
        <v>11</v>
      </c>
      <c r="D127" s="105" t="s">
        <v>113</v>
      </c>
      <c r="E127" s="105" t="s">
        <v>119</v>
      </c>
      <c r="F127" s="106">
        <v>16982</v>
      </c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7">
        <f>SUM(F127,G127:AI127)</f>
        <v>16982</v>
      </c>
    </row>
    <row r="128" spans="1:36" ht="15.75" hidden="1">
      <c r="A128" s="104" t="s">
        <v>237</v>
      </c>
      <c r="B128" s="105" t="s">
        <v>127</v>
      </c>
      <c r="C128" s="105">
        <v>11</v>
      </c>
      <c r="D128" s="105" t="s">
        <v>113</v>
      </c>
      <c r="E128" s="105">
        <v>6</v>
      </c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</row>
    <row r="129" spans="1:36" ht="78.75" hidden="1">
      <c r="A129" s="104" t="s">
        <v>238</v>
      </c>
      <c r="B129" s="105" t="s">
        <v>127</v>
      </c>
      <c r="C129" s="105">
        <v>11</v>
      </c>
      <c r="D129" s="105" t="s">
        <v>239</v>
      </c>
      <c r="E129" s="105" t="s">
        <v>107</v>
      </c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</row>
    <row r="130" spans="1:36" ht="31.5" hidden="1">
      <c r="A130" s="104" t="s">
        <v>192</v>
      </c>
      <c r="B130" s="105" t="s">
        <v>127</v>
      </c>
      <c r="C130" s="105">
        <v>11</v>
      </c>
      <c r="D130" s="105" t="s">
        <v>239</v>
      </c>
      <c r="E130" s="105">
        <v>213</v>
      </c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</row>
    <row r="131" spans="1:36" ht="78.75" hidden="1">
      <c r="A131" s="104" t="s">
        <v>240</v>
      </c>
      <c r="B131" s="105" t="s">
        <v>127</v>
      </c>
      <c r="C131" s="105">
        <v>11</v>
      </c>
      <c r="D131" s="105" t="s">
        <v>241</v>
      </c>
      <c r="E131" s="105" t="s">
        <v>107</v>
      </c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</row>
    <row r="132" spans="1:36" ht="31.5" hidden="1">
      <c r="A132" s="104" t="s">
        <v>192</v>
      </c>
      <c r="B132" s="105" t="s">
        <v>127</v>
      </c>
      <c r="C132" s="105">
        <v>11</v>
      </c>
      <c r="D132" s="105" t="s">
        <v>241</v>
      </c>
      <c r="E132" s="105">
        <v>213</v>
      </c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</row>
    <row r="133" spans="1:36" ht="63" hidden="1">
      <c r="A133" s="104" t="s">
        <v>242</v>
      </c>
      <c r="B133" s="105" t="s">
        <v>127</v>
      </c>
      <c r="C133" s="105">
        <v>11</v>
      </c>
      <c r="D133" s="105" t="s">
        <v>243</v>
      </c>
      <c r="E133" s="105" t="s">
        <v>107</v>
      </c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</row>
    <row r="134" spans="1:36" ht="15.75" hidden="1">
      <c r="A134" s="104" t="s">
        <v>182</v>
      </c>
      <c r="B134" s="105" t="s">
        <v>127</v>
      </c>
      <c r="C134" s="105">
        <v>11</v>
      </c>
      <c r="D134" s="105" t="s">
        <v>243</v>
      </c>
      <c r="E134" s="105">
        <v>197</v>
      </c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</row>
    <row r="135" spans="1:36" ht="94.5" hidden="1">
      <c r="A135" s="104" t="s">
        <v>244</v>
      </c>
      <c r="B135" s="105" t="s">
        <v>127</v>
      </c>
      <c r="C135" s="105">
        <v>11</v>
      </c>
      <c r="D135" s="105" t="s">
        <v>245</v>
      </c>
      <c r="E135" s="105" t="s">
        <v>107</v>
      </c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</row>
    <row r="136" spans="1:36" ht="15.75" hidden="1">
      <c r="A136" s="104" t="s">
        <v>182</v>
      </c>
      <c r="B136" s="105" t="s">
        <v>127</v>
      </c>
      <c r="C136" s="105">
        <v>11</v>
      </c>
      <c r="D136" s="105" t="s">
        <v>245</v>
      </c>
      <c r="E136" s="105">
        <v>197</v>
      </c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</row>
    <row r="137" spans="1:36" ht="94.5" hidden="1">
      <c r="A137" s="104" t="s">
        <v>246</v>
      </c>
      <c r="B137" s="105" t="s">
        <v>127</v>
      </c>
      <c r="C137" s="105">
        <v>11</v>
      </c>
      <c r="D137" s="105" t="s">
        <v>247</v>
      </c>
      <c r="E137" s="105" t="s">
        <v>107</v>
      </c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</row>
    <row r="138" spans="1:36" ht="15.75" hidden="1">
      <c r="A138" s="104" t="s">
        <v>182</v>
      </c>
      <c r="B138" s="105" t="s">
        <v>127</v>
      </c>
      <c r="C138" s="105">
        <v>11</v>
      </c>
      <c r="D138" s="105" t="s">
        <v>247</v>
      </c>
      <c r="E138" s="105">
        <v>197</v>
      </c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</row>
    <row r="139" spans="1:36" ht="31.5" hidden="1">
      <c r="A139" s="104" t="s">
        <v>248</v>
      </c>
      <c r="B139" s="105" t="s">
        <v>127</v>
      </c>
      <c r="C139" s="105">
        <v>11</v>
      </c>
      <c r="D139" s="105" t="s">
        <v>249</v>
      </c>
      <c r="E139" s="105" t="s">
        <v>107</v>
      </c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</row>
    <row r="140" spans="1:36" ht="15.75" hidden="1">
      <c r="A140" s="104" t="s">
        <v>182</v>
      </c>
      <c r="B140" s="105" t="s">
        <v>127</v>
      </c>
      <c r="C140" s="105">
        <v>11</v>
      </c>
      <c r="D140" s="105" t="s">
        <v>249</v>
      </c>
      <c r="E140" s="105">
        <v>197</v>
      </c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</row>
    <row r="141" spans="1:36" ht="31.5" hidden="1">
      <c r="A141" s="104" t="s">
        <v>192</v>
      </c>
      <c r="B141" s="105" t="s">
        <v>127</v>
      </c>
      <c r="C141" s="105">
        <v>11</v>
      </c>
      <c r="D141" s="105" t="s">
        <v>249</v>
      </c>
      <c r="E141" s="105">
        <v>213</v>
      </c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</row>
    <row r="142" spans="1:36" ht="78.75" hidden="1">
      <c r="A142" s="104" t="s">
        <v>250</v>
      </c>
      <c r="B142" s="105" t="s">
        <v>127</v>
      </c>
      <c r="C142" s="105">
        <v>11</v>
      </c>
      <c r="D142" s="105" t="s">
        <v>251</v>
      </c>
      <c r="E142" s="105" t="s">
        <v>107</v>
      </c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</row>
    <row r="143" spans="1:36" ht="47.25" hidden="1">
      <c r="A143" s="104" t="s">
        <v>252</v>
      </c>
      <c r="B143" s="105" t="s">
        <v>127</v>
      </c>
      <c r="C143" s="105">
        <v>11</v>
      </c>
      <c r="D143" s="105" t="s">
        <v>253</v>
      </c>
      <c r="E143" s="105" t="s">
        <v>107</v>
      </c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</row>
    <row r="144" spans="1:36" ht="15.75" hidden="1">
      <c r="A144" s="104" t="s">
        <v>182</v>
      </c>
      <c r="B144" s="105" t="s">
        <v>127</v>
      </c>
      <c r="C144" s="105">
        <v>11</v>
      </c>
      <c r="D144" s="105" t="s">
        <v>253</v>
      </c>
      <c r="E144" s="105">
        <v>197</v>
      </c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</row>
    <row r="145" spans="1:36" ht="94.5" hidden="1">
      <c r="A145" s="104" t="s">
        <v>254</v>
      </c>
      <c r="B145" s="105" t="s">
        <v>127</v>
      </c>
      <c r="C145" s="105">
        <v>11</v>
      </c>
      <c r="D145" s="105" t="s">
        <v>255</v>
      </c>
      <c r="E145" s="105" t="s">
        <v>107</v>
      </c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</row>
    <row r="146" spans="1:36" ht="15.75" hidden="1">
      <c r="A146" s="104" t="s">
        <v>182</v>
      </c>
      <c r="B146" s="105" t="s">
        <v>127</v>
      </c>
      <c r="C146" s="105">
        <v>11</v>
      </c>
      <c r="D146" s="105" t="s">
        <v>255</v>
      </c>
      <c r="E146" s="105">
        <v>197</v>
      </c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</row>
    <row r="147" spans="1:36" ht="63" hidden="1">
      <c r="A147" s="104" t="s">
        <v>256</v>
      </c>
      <c r="B147" s="105" t="s">
        <v>127</v>
      </c>
      <c r="C147" s="105">
        <v>11</v>
      </c>
      <c r="D147" s="105" t="s">
        <v>255</v>
      </c>
      <c r="E147" s="105">
        <v>567</v>
      </c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</row>
    <row r="148" spans="1:36" ht="110.25" hidden="1">
      <c r="A148" s="104" t="s">
        <v>257</v>
      </c>
      <c r="B148" s="105" t="s">
        <v>127</v>
      </c>
      <c r="C148" s="105">
        <v>11</v>
      </c>
      <c r="D148" s="105" t="s">
        <v>258</v>
      </c>
      <c r="E148" s="105" t="s">
        <v>107</v>
      </c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</row>
    <row r="149" spans="1:36" ht="15.75" hidden="1">
      <c r="A149" s="104" t="s">
        <v>182</v>
      </c>
      <c r="B149" s="105" t="s">
        <v>127</v>
      </c>
      <c r="C149" s="105">
        <v>11</v>
      </c>
      <c r="D149" s="105" t="s">
        <v>258</v>
      </c>
      <c r="E149" s="105">
        <v>197</v>
      </c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</row>
    <row r="150" spans="1:36" ht="78.75" hidden="1">
      <c r="A150" s="104" t="s">
        <v>180</v>
      </c>
      <c r="B150" s="105" t="s">
        <v>127</v>
      </c>
      <c r="C150" s="105">
        <v>11</v>
      </c>
      <c r="D150" s="105" t="s">
        <v>181</v>
      </c>
      <c r="E150" s="105" t="s">
        <v>107</v>
      </c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</row>
    <row r="151" spans="1:36" ht="15.75" hidden="1">
      <c r="A151" s="104" t="s">
        <v>182</v>
      </c>
      <c r="B151" s="105" t="s">
        <v>127</v>
      </c>
      <c r="C151" s="105">
        <v>11</v>
      </c>
      <c r="D151" s="105" t="s">
        <v>181</v>
      </c>
      <c r="E151" s="105">
        <v>197</v>
      </c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</row>
    <row r="152" spans="1:36" ht="63" hidden="1">
      <c r="A152" s="104" t="s">
        <v>256</v>
      </c>
      <c r="B152" s="105" t="s">
        <v>127</v>
      </c>
      <c r="C152" s="105">
        <v>11</v>
      </c>
      <c r="D152" s="105" t="s">
        <v>181</v>
      </c>
      <c r="E152" s="105">
        <v>567</v>
      </c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</row>
    <row r="153" spans="1:36" ht="31.5" hidden="1">
      <c r="A153" s="104" t="s">
        <v>200</v>
      </c>
      <c r="B153" s="105" t="s">
        <v>127</v>
      </c>
      <c r="C153" s="105">
        <v>11</v>
      </c>
      <c r="D153" s="105" t="s">
        <v>201</v>
      </c>
      <c r="E153" s="105" t="s">
        <v>107</v>
      </c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</row>
    <row r="154" spans="1:36" ht="31.5" hidden="1">
      <c r="A154" s="104" t="s">
        <v>202</v>
      </c>
      <c r="B154" s="105" t="s">
        <v>127</v>
      </c>
      <c r="C154" s="105">
        <v>11</v>
      </c>
      <c r="D154" s="105" t="s">
        <v>203</v>
      </c>
      <c r="E154" s="105">
        <v>214</v>
      </c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</row>
    <row r="155" spans="1:36" ht="78.75" hidden="1">
      <c r="A155" s="104" t="s">
        <v>259</v>
      </c>
      <c r="B155" s="105" t="s">
        <v>127</v>
      </c>
      <c r="C155" s="105">
        <v>11</v>
      </c>
      <c r="D155" s="105" t="s">
        <v>260</v>
      </c>
      <c r="E155" s="105" t="s">
        <v>107</v>
      </c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</row>
    <row r="156" spans="1:36" ht="47.25" hidden="1">
      <c r="A156" s="104" t="s">
        <v>145</v>
      </c>
      <c r="B156" s="105" t="s">
        <v>127</v>
      </c>
      <c r="C156" s="105">
        <v>11</v>
      </c>
      <c r="D156" s="105" t="s">
        <v>260</v>
      </c>
      <c r="E156" s="105">
        <v>327</v>
      </c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</row>
    <row r="157" spans="1:36" ht="47.25" hidden="1">
      <c r="A157" s="104" t="s">
        <v>591</v>
      </c>
      <c r="B157" s="105" t="s">
        <v>127</v>
      </c>
      <c r="C157" s="105">
        <v>11</v>
      </c>
      <c r="D157" s="105" t="s">
        <v>260</v>
      </c>
      <c r="E157" s="105">
        <v>401</v>
      </c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</row>
    <row r="158" spans="1:36" ht="31.5">
      <c r="A158" s="104" t="s">
        <v>200</v>
      </c>
      <c r="B158" s="105" t="s">
        <v>127</v>
      </c>
      <c r="C158" s="105">
        <v>11</v>
      </c>
      <c r="D158" s="105" t="s">
        <v>203</v>
      </c>
      <c r="E158" s="105" t="s">
        <v>107</v>
      </c>
      <c r="F158" s="106">
        <f>F159</f>
        <v>14000</v>
      </c>
      <c r="G158" s="106">
        <f>G159</f>
        <v>0</v>
      </c>
      <c r="H158" s="106">
        <f aca="true" t="shared" si="66" ref="H158:Q158">H159</f>
        <v>0</v>
      </c>
      <c r="I158" s="106">
        <f t="shared" si="66"/>
        <v>0</v>
      </c>
      <c r="J158" s="106">
        <f t="shared" si="66"/>
        <v>0</v>
      </c>
      <c r="K158" s="106">
        <f t="shared" si="66"/>
        <v>0</v>
      </c>
      <c r="L158" s="106">
        <f t="shared" si="66"/>
        <v>0</v>
      </c>
      <c r="M158" s="106">
        <f t="shared" si="66"/>
        <v>0</v>
      </c>
      <c r="N158" s="106">
        <f t="shared" si="66"/>
        <v>0</v>
      </c>
      <c r="O158" s="106">
        <f t="shared" si="66"/>
        <v>0</v>
      </c>
      <c r="P158" s="106">
        <f t="shared" si="66"/>
        <v>0</v>
      </c>
      <c r="Q158" s="106">
        <f t="shared" si="66"/>
        <v>0</v>
      </c>
      <c r="R158" s="106">
        <f aca="true" t="shared" si="67" ref="R158:AJ160">R159</f>
        <v>0</v>
      </c>
      <c r="S158" s="106">
        <f t="shared" si="67"/>
        <v>0</v>
      </c>
      <c r="T158" s="106">
        <f t="shared" si="67"/>
        <v>0</v>
      </c>
      <c r="U158" s="106">
        <f t="shared" si="67"/>
        <v>0</v>
      </c>
      <c r="V158" s="106">
        <f t="shared" si="67"/>
        <v>0</v>
      </c>
      <c r="W158" s="106">
        <f t="shared" si="67"/>
        <v>0</v>
      </c>
      <c r="X158" s="106">
        <f t="shared" si="67"/>
        <v>0</v>
      </c>
      <c r="Y158" s="106">
        <f t="shared" si="67"/>
        <v>0</v>
      </c>
      <c r="Z158" s="106">
        <f t="shared" si="67"/>
        <v>0</v>
      </c>
      <c r="AA158" s="106">
        <f t="shared" si="67"/>
        <v>0</v>
      </c>
      <c r="AB158" s="106">
        <f t="shared" si="67"/>
        <v>0</v>
      </c>
      <c r="AC158" s="106">
        <f t="shared" si="67"/>
        <v>0</v>
      </c>
      <c r="AD158" s="106">
        <f t="shared" si="67"/>
        <v>0</v>
      </c>
      <c r="AE158" s="106">
        <f t="shared" si="67"/>
        <v>0</v>
      </c>
      <c r="AF158" s="106">
        <f t="shared" si="67"/>
        <v>0</v>
      </c>
      <c r="AG158" s="106">
        <f t="shared" si="67"/>
        <v>0</v>
      </c>
      <c r="AH158" s="106">
        <f t="shared" si="67"/>
        <v>0</v>
      </c>
      <c r="AI158" s="106">
        <f t="shared" si="67"/>
        <v>0</v>
      </c>
      <c r="AJ158" s="106">
        <f t="shared" si="67"/>
        <v>14000</v>
      </c>
    </row>
    <row r="159" spans="1:36" ht="31.5">
      <c r="A159" s="104" t="s">
        <v>202</v>
      </c>
      <c r="B159" s="105" t="s">
        <v>127</v>
      </c>
      <c r="C159" s="105">
        <v>11</v>
      </c>
      <c r="D159" s="105" t="s">
        <v>203</v>
      </c>
      <c r="E159" s="105" t="s">
        <v>261</v>
      </c>
      <c r="F159" s="106">
        <v>14000</v>
      </c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7">
        <f>SUM(F159,G159:AI159)</f>
        <v>14000</v>
      </c>
    </row>
    <row r="160" spans="1:36" ht="47.25">
      <c r="A160" s="104" t="s">
        <v>262</v>
      </c>
      <c r="B160" s="105" t="s">
        <v>127</v>
      </c>
      <c r="C160" s="105">
        <v>11</v>
      </c>
      <c r="D160" s="105" t="s">
        <v>263</v>
      </c>
      <c r="E160" s="105" t="s">
        <v>107</v>
      </c>
      <c r="F160" s="106">
        <f>F161</f>
        <v>9387</v>
      </c>
      <c r="G160" s="106">
        <f>G161</f>
        <v>0</v>
      </c>
      <c r="H160" s="106">
        <f aca="true" t="shared" si="68" ref="H160:Q160">H161</f>
        <v>0</v>
      </c>
      <c r="I160" s="106">
        <f t="shared" si="68"/>
        <v>0</v>
      </c>
      <c r="J160" s="106">
        <f t="shared" si="68"/>
        <v>0</v>
      </c>
      <c r="K160" s="106">
        <f t="shared" si="68"/>
        <v>0</v>
      </c>
      <c r="L160" s="106">
        <f t="shared" si="68"/>
        <v>0</v>
      </c>
      <c r="M160" s="106">
        <f t="shared" si="68"/>
        <v>0</v>
      </c>
      <c r="N160" s="106">
        <f t="shared" si="68"/>
        <v>0</v>
      </c>
      <c r="O160" s="106">
        <f t="shared" si="68"/>
        <v>0</v>
      </c>
      <c r="P160" s="106">
        <f t="shared" si="68"/>
        <v>0</v>
      </c>
      <c r="Q160" s="106">
        <f t="shared" si="68"/>
        <v>0</v>
      </c>
      <c r="R160" s="106">
        <f t="shared" si="67"/>
        <v>0</v>
      </c>
      <c r="S160" s="106">
        <f t="shared" si="67"/>
        <v>0</v>
      </c>
      <c r="T160" s="106">
        <f t="shared" si="67"/>
        <v>0</v>
      </c>
      <c r="U160" s="106">
        <f t="shared" si="67"/>
        <v>0</v>
      </c>
      <c r="V160" s="106">
        <f t="shared" si="67"/>
        <v>0</v>
      </c>
      <c r="W160" s="106">
        <f t="shared" si="67"/>
        <v>0</v>
      </c>
      <c r="X160" s="106">
        <f t="shared" si="67"/>
        <v>0</v>
      </c>
      <c r="Y160" s="106">
        <f t="shared" si="67"/>
        <v>0</v>
      </c>
      <c r="Z160" s="106">
        <f t="shared" si="67"/>
        <v>0</v>
      </c>
      <c r="AA160" s="106">
        <f t="shared" si="67"/>
        <v>0</v>
      </c>
      <c r="AB160" s="106">
        <f t="shared" si="67"/>
        <v>0</v>
      </c>
      <c r="AC160" s="106">
        <f t="shared" si="67"/>
        <v>0</v>
      </c>
      <c r="AD160" s="106">
        <f t="shared" si="67"/>
        <v>0</v>
      </c>
      <c r="AE160" s="106">
        <f t="shared" si="67"/>
        <v>0</v>
      </c>
      <c r="AF160" s="106">
        <f t="shared" si="67"/>
        <v>0</v>
      </c>
      <c r="AG160" s="106">
        <f t="shared" si="67"/>
        <v>0</v>
      </c>
      <c r="AH160" s="106">
        <f t="shared" si="67"/>
        <v>0</v>
      </c>
      <c r="AI160" s="106">
        <f t="shared" si="67"/>
        <v>0</v>
      </c>
      <c r="AJ160" s="106">
        <f t="shared" si="67"/>
        <v>9387</v>
      </c>
    </row>
    <row r="161" spans="1:36" ht="31.5">
      <c r="A161" s="104" t="s">
        <v>264</v>
      </c>
      <c r="B161" s="105" t="s">
        <v>127</v>
      </c>
      <c r="C161" s="105">
        <v>11</v>
      </c>
      <c r="D161" s="105" t="s">
        <v>263</v>
      </c>
      <c r="E161" s="105">
        <v>405</v>
      </c>
      <c r="F161" s="106">
        <v>9387</v>
      </c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7">
        <f>SUM(F161,G161:AI161)</f>
        <v>9387</v>
      </c>
    </row>
    <row r="162" spans="1:36" ht="47.25">
      <c r="A162" s="104" t="s">
        <v>265</v>
      </c>
      <c r="B162" s="105" t="s">
        <v>127</v>
      </c>
      <c r="C162" s="105">
        <v>11</v>
      </c>
      <c r="D162" s="105" t="s">
        <v>266</v>
      </c>
      <c r="E162" s="105" t="s">
        <v>107</v>
      </c>
      <c r="F162" s="106">
        <f aca="true" t="shared" si="69" ref="F162:AB162">F163+F164+F166+F167+F165</f>
        <v>7372</v>
      </c>
      <c r="G162" s="106">
        <f t="shared" si="69"/>
        <v>0</v>
      </c>
      <c r="H162" s="106">
        <f aca="true" t="shared" si="70" ref="H162:Q162">H163+H164+H166+H167+H165</f>
        <v>0</v>
      </c>
      <c r="I162" s="106">
        <f t="shared" si="70"/>
        <v>0</v>
      </c>
      <c r="J162" s="106">
        <f t="shared" si="70"/>
        <v>0</v>
      </c>
      <c r="K162" s="106">
        <f t="shared" si="70"/>
        <v>0</v>
      </c>
      <c r="L162" s="106">
        <f t="shared" si="70"/>
        <v>0</v>
      </c>
      <c r="M162" s="106">
        <f t="shared" si="70"/>
        <v>0</v>
      </c>
      <c r="N162" s="106">
        <f t="shared" si="70"/>
        <v>0</v>
      </c>
      <c r="O162" s="106">
        <f t="shared" si="70"/>
        <v>0</v>
      </c>
      <c r="P162" s="106">
        <f t="shared" si="70"/>
        <v>0</v>
      </c>
      <c r="Q162" s="106">
        <f t="shared" si="70"/>
        <v>0</v>
      </c>
      <c r="R162" s="106">
        <f t="shared" si="69"/>
        <v>0</v>
      </c>
      <c r="S162" s="106">
        <f t="shared" si="69"/>
        <v>0</v>
      </c>
      <c r="T162" s="106">
        <f t="shared" si="69"/>
        <v>0</v>
      </c>
      <c r="U162" s="106">
        <f t="shared" si="69"/>
        <v>0</v>
      </c>
      <c r="V162" s="106">
        <f t="shared" si="69"/>
        <v>0</v>
      </c>
      <c r="W162" s="106">
        <f t="shared" si="69"/>
        <v>0</v>
      </c>
      <c r="X162" s="106">
        <f t="shared" si="69"/>
        <v>0</v>
      </c>
      <c r="Y162" s="106">
        <f t="shared" si="69"/>
        <v>0</v>
      </c>
      <c r="Z162" s="106">
        <f t="shared" si="69"/>
        <v>0</v>
      </c>
      <c r="AA162" s="106">
        <f t="shared" si="69"/>
        <v>0</v>
      </c>
      <c r="AB162" s="106">
        <f t="shared" si="69"/>
        <v>0</v>
      </c>
      <c r="AC162" s="106">
        <f>AC163+AC164+AC166+AC167+AC165</f>
        <v>0</v>
      </c>
      <c r="AD162" s="106">
        <f aca="true" t="shared" si="71" ref="AD162:AJ162">AD163+AD164+AD166+AD167+AD165</f>
        <v>0</v>
      </c>
      <c r="AE162" s="106">
        <f t="shared" si="71"/>
        <v>0</v>
      </c>
      <c r="AF162" s="106">
        <f t="shared" si="71"/>
        <v>0</v>
      </c>
      <c r="AG162" s="106">
        <f t="shared" si="71"/>
        <v>0</v>
      </c>
      <c r="AH162" s="106">
        <f t="shared" si="71"/>
        <v>0</v>
      </c>
      <c r="AI162" s="106">
        <f t="shared" si="71"/>
        <v>0</v>
      </c>
      <c r="AJ162" s="106">
        <f t="shared" si="71"/>
        <v>7372</v>
      </c>
    </row>
    <row r="163" spans="1:36" ht="47.25" hidden="1">
      <c r="A163" s="104" t="s">
        <v>145</v>
      </c>
      <c r="B163" s="105" t="s">
        <v>127</v>
      </c>
      <c r="C163" s="105">
        <v>11</v>
      </c>
      <c r="D163" s="105" t="s">
        <v>266</v>
      </c>
      <c r="E163" s="105">
        <v>327</v>
      </c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</row>
    <row r="164" spans="1:36" ht="47.25" hidden="1">
      <c r="A164" s="104" t="s">
        <v>267</v>
      </c>
      <c r="B164" s="105" t="s">
        <v>127</v>
      </c>
      <c r="C164" s="105">
        <v>11</v>
      </c>
      <c r="D164" s="105" t="s">
        <v>266</v>
      </c>
      <c r="E164" s="105">
        <v>340</v>
      </c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</row>
    <row r="165" spans="1:36" ht="47.25">
      <c r="A165" s="104" t="s">
        <v>145</v>
      </c>
      <c r="B165" s="105" t="s">
        <v>127</v>
      </c>
      <c r="C165" s="105">
        <v>11</v>
      </c>
      <c r="D165" s="105" t="s">
        <v>266</v>
      </c>
      <c r="E165" s="105" t="s">
        <v>146</v>
      </c>
      <c r="F165" s="106">
        <v>2072</v>
      </c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7">
        <f>SUM(F165,G165:AI165)</f>
        <v>2072</v>
      </c>
    </row>
    <row r="166" spans="1:36" ht="47.25">
      <c r="A166" s="104" t="s">
        <v>268</v>
      </c>
      <c r="B166" s="105" t="s">
        <v>127</v>
      </c>
      <c r="C166" s="105">
        <v>11</v>
      </c>
      <c r="D166" s="105" t="s">
        <v>266</v>
      </c>
      <c r="E166" s="105">
        <v>406</v>
      </c>
      <c r="F166" s="106">
        <v>5300</v>
      </c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7">
        <f>SUM(F166,G166:AI166)</f>
        <v>5300</v>
      </c>
    </row>
    <row r="167" spans="1:36" ht="47.25" hidden="1">
      <c r="A167" s="104" t="s">
        <v>590</v>
      </c>
      <c r="B167" s="105" t="s">
        <v>127</v>
      </c>
      <c r="C167" s="105">
        <v>11</v>
      </c>
      <c r="D167" s="105" t="s">
        <v>266</v>
      </c>
      <c r="E167" s="105">
        <v>407</v>
      </c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7">
        <f>SUM(F167,G167:AH167)</f>
        <v>0</v>
      </c>
    </row>
    <row r="168" spans="1:36" ht="31.5" hidden="1">
      <c r="A168" s="104" t="s">
        <v>269</v>
      </c>
      <c r="B168" s="105" t="s">
        <v>127</v>
      </c>
      <c r="C168" s="105">
        <v>11</v>
      </c>
      <c r="D168" s="105" t="s">
        <v>270</v>
      </c>
      <c r="E168" s="105" t="s">
        <v>107</v>
      </c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7">
        <f>SUM(F168,G168:AH168)</f>
        <v>0</v>
      </c>
    </row>
    <row r="169" spans="1:36" ht="31.5">
      <c r="A169" s="104" t="s">
        <v>271</v>
      </c>
      <c r="B169" s="105" t="s">
        <v>127</v>
      </c>
      <c r="C169" s="105">
        <v>11</v>
      </c>
      <c r="D169" s="105" t="s">
        <v>270</v>
      </c>
      <c r="E169" s="105">
        <v>521</v>
      </c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7">
        <f>SUM(F169,G169:AI169)</f>
        <v>0</v>
      </c>
    </row>
    <row r="170" spans="1:36" ht="47.25" hidden="1">
      <c r="A170" s="104" t="s">
        <v>187</v>
      </c>
      <c r="B170" s="105" t="s">
        <v>127</v>
      </c>
      <c r="C170" s="105">
        <v>11</v>
      </c>
      <c r="D170" s="105" t="s">
        <v>188</v>
      </c>
      <c r="E170" s="105" t="s">
        <v>107</v>
      </c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7">
        <f aca="true" t="shared" si="72" ref="AJ170:AJ176">SUM(F170,G170:AI170)</f>
        <v>0</v>
      </c>
    </row>
    <row r="171" spans="1:36" ht="126" hidden="1">
      <c r="A171" s="104" t="s">
        <v>189</v>
      </c>
      <c r="B171" s="105" t="s">
        <v>127</v>
      </c>
      <c r="C171" s="105">
        <v>11</v>
      </c>
      <c r="D171" s="105" t="s">
        <v>188</v>
      </c>
      <c r="E171" s="105">
        <v>515</v>
      </c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7">
        <f t="shared" si="72"/>
        <v>0</v>
      </c>
    </row>
    <row r="172" spans="1:36" ht="31.5" hidden="1">
      <c r="A172" s="104" t="s">
        <v>190</v>
      </c>
      <c r="B172" s="105" t="s">
        <v>127</v>
      </c>
      <c r="C172" s="105">
        <v>11</v>
      </c>
      <c r="D172" s="105" t="s">
        <v>191</v>
      </c>
      <c r="E172" s="105" t="s">
        <v>107</v>
      </c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7">
        <f t="shared" si="72"/>
        <v>0</v>
      </c>
    </row>
    <row r="173" spans="1:36" ht="31.5" hidden="1">
      <c r="A173" s="104" t="s">
        <v>192</v>
      </c>
      <c r="B173" s="105" t="s">
        <v>127</v>
      </c>
      <c r="C173" s="105">
        <v>11</v>
      </c>
      <c r="D173" s="105" t="s">
        <v>191</v>
      </c>
      <c r="E173" s="105">
        <v>213</v>
      </c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7">
        <f t="shared" si="72"/>
        <v>0</v>
      </c>
    </row>
    <row r="174" spans="1:36" ht="47.25" hidden="1">
      <c r="A174" s="104" t="s">
        <v>268</v>
      </c>
      <c r="B174" s="105" t="s">
        <v>127</v>
      </c>
      <c r="C174" s="105">
        <v>11</v>
      </c>
      <c r="D174" s="105" t="s">
        <v>191</v>
      </c>
      <c r="E174" s="105">
        <v>406</v>
      </c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7">
        <f t="shared" si="72"/>
        <v>0</v>
      </c>
    </row>
    <row r="175" spans="1:36" ht="47.25" hidden="1">
      <c r="A175" s="104" t="s">
        <v>590</v>
      </c>
      <c r="B175" s="105" t="s">
        <v>127</v>
      </c>
      <c r="C175" s="105">
        <v>11</v>
      </c>
      <c r="D175" s="105" t="s">
        <v>191</v>
      </c>
      <c r="E175" s="105">
        <v>407</v>
      </c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7">
        <f t="shared" si="72"/>
        <v>0</v>
      </c>
    </row>
    <row r="176" spans="1:36" ht="31.5">
      <c r="A176" s="104" t="s">
        <v>192</v>
      </c>
      <c r="B176" s="105" t="s">
        <v>127</v>
      </c>
      <c r="C176" s="105" t="s">
        <v>272</v>
      </c>
      <c r="D176" s="105" t="s">
        <v>191</v>
      </c>
      <c r="E176" s="105" t="s">
        <v>273</v>
      </c>
      <c r="F176" s="106">
        <v>1500</v>
      </c>
      <c r="G176" s="106"/>
      <c r="H176" s="106"/>
      <c r="I176" s="106"/>
      <c r="J176" s="106"/>
      <c r="K176" s="106"/>
      <c r="L176" s="106"/>
      <c r="M176" s="106"/>
      <c r="N176" s="106"/>
      <c r="O176" s="106">
        <v>450</v>
      </c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7">
        <f t="shared" si="72"/>
        <v>1950</v>
      </c>
    </row>
    <row r="177" spans="1:36" s="99" customFormat="1" ht="31.5">
      <c r="A177" s="110" t="s">
        <v>594</v>
      </c>
      <c r="B177" s="97" t="s">
        <v>274</v>
      </c>
      <c r="C177" s="97" t="s">
        <v>105</v>
      </c>
      <c r="D177" s="97" t="s">
        <v>106</v>
      </c>
      <c r="E177" s="97" t="s">
        <v>107</v>
      </c>
      <c r="F177" s="98">
        <f aca="true" t="shared" si="73" ref="F177:AJ177">F178+F183+F191</f>
        <v>1551918</v>
      </c>
      <c r="G177" s="98">
        <f t="shared" si="73"/>
        <v>100</v>
      </c>
      <c r="H177" s="98">
        <f aca="true" t="shared" si="74" ref="H177:Q177">H178+H183+H191</f>
        <v>0</v>
      </c>
      <c r="I177" s="98">
        <f t="shared" si="74"/>
        <v>0</v>
      </c>
      <c r="J177" s="98">
        <f t="shared" si="74"/>
        <v>-26073</v>
      </c>
      <c r="K177" s="98">
        <f t="shared" si="74"/>
        <v>0</v>
      </c>
      <c r="L177" s="98">
        <f t="shared" si="74"/>
        <v>0</v>
      </c>
      <c r="M177" s="98">
        <f t="shared" si="74"/>
        <v>0</v>
      </c>
      <c r="N177" s="98">
        <f t="shared" si="74"/>
        <v>40850</v>
      </c>
      <c r="O177" s="98">
        <f t="shared" si="74"/>
        <v>-450</v>
      </c>
      <c r="P177" s="98">
        <f t="shared" si="74"/>
        <v>427</v>
      </c>
      <c r="Q177" s="98">
        <f t="shared" si="74"/>
        <v>0</v>
      </c>
      <c r="R177" s="98">
        <f t="shared" si="73"/>
        <v>0</v>
      </c>
      <c r="S177" s="98">
        <f t="shared" si="73"/>
        <v>61414</v>
      </c>
      <c r="T177" s="98">
        <f t="shared" si="73"/>
        <v>21800</v>
      </c>
      <c r="U177" s="98">
        <f t="shared" si="73"/>
        <v>0</v>
      </c>
      <c r="V177" s="98">
        <f t="shared" si="73"/>
        <v>0</v>
      </c>
      <c r="W177" s="98">
        <f>W178+W183+W191</f>
        <v>0</v>
      </c>
      <c r="X177" s="98">
        <f>X178+X183+X191</f>
        <v>0</v>
      </c>
      <c r="Y177" s="98">
        <f t="shared" si="73"/>
        <v>0</v>
      </c>
      <c r="Z177" s="98">
        <f t="shared" si="73"/>
        <v>0</v>
      </c>
      <c r="AA177" s="98">
        <f t="shared" si="73"/>
        <v>0</v>
      </c>
      <c r="AB177" s="98">
        <f t="shared" si="73"/>
        <v>-25294</v>
      </c>
      <c r="AC177" s="98">
        <f t="shared" si="73"/>
        <v>0</v>
      </c>
      <c r="AD177" s="98">
        <f t="shared" si="73"/>
        <v>0</v>
      </c>
      <c r="AE177" s="98">
        <f t="shared" si="73"/>
        <v>0</v>
      </c>
      <c r="AF177" s="98">
        <f t="shared" si="73"/>
        <v>0</v>
      </c>
      <c r="AG177" s="98">
        <f t="shared" si="73"/>
        <v>0</v>
      </c>
      <c r="AH177" s="98">
        <f t="shared" si="73"/>
        <v>0</v>
      </c>
      <c r="AI177" s="98">
        <f t="shared" si="73"/>
        <v>10000</v>
      </c>
      <c r="AJ177" s="98">
        <f t="shared" si="73"/>
        <v>1634692</v>
      </c>
    </row>
    <row r="178" spans="1:36" s="103" customFormat="1" ht="15.75">
      <c r="A178" s="108" t="s">
        <v>720</v>
      </c>
      <c r="B178" s="101" t="s">
        <v>274</v>
      </c>
      <c r="C178" s="101" t="s">
        <v>104</v>
      </c>
      <c r="D178" s="101" t="s">
        <v>106</v>
      </c>
      <c r="E178" s="101" t="s">
        <v>107</v>
      </c>
      <c r="F178" s="102">
        <f>F179+F182</f>
        <v>303464</v>
      </c>
      <c r="G178" s="102">
        <f aca="true" t="shared" si="75" ref="G178:AI178">G179+G182</f>
        <v>0</v>
      </c>
      <c r="H178" s="102">
        <f aca="true" t="shared" si="76" ref="H178:Q178">H179+H182</f>
        <v>0</v>
      </c>
      <c r="I178" s="102">
        <f t="shared" si="76"/>
        <v>0</v>
      </c>
      <c r="J178" s="102">
        <f t="shared" si="76"/>
        <v>0</v>
      </c>
      <c r="K178" s="102">
        <f t="shared" si="76"/>
        <v>0</v>
      </c>
      <c r="L178" s="102">
        <f t="shared" si="76"/>
        <v>0</v>
      </c>
      <c r="M178" s="102">
        <f t="shared" si="76"/>
        <v>0</v>
      </c>
      <c r="N178" s="102">
        <f t="shared" si="76"/>
        <v>0</v>
      </c>
      <c r="O178" s="102">
        <f t="shared" si="76"/>
        <v>-548</v>
      </c>
      <c r="P178" s="102">
        <f t="shared" si="76"/>
        <v>27</v>
      </c>
      <c r="Q178" s="102">
        <f t="shared" si="76"/>
        <v>0</v>
      </c>
      <c r="R178" s="102">
        <f t="shared" si="75"/>
        <v>0</v>
      </c>
      <c r="S178" s="102">
        <f t="shared" si="75"/>
        <v>5858</v>
      </c>
      <c r="T178" s="102">
        <f t="shared" si="75"/>
        <v>-605</v>
      </c>
      <c r="U178" s="102">
        <f t="shared" si="75"/>
        <v>0</v>
      </c>
      <c r="V178" s="102">
        <f t="shared" si="75"/>
        <v>0</v>
      </c>
      <c r="W178" s="102">
        <f>W179+W182</f>
        <v>0</v>
      </c>
      <c r="X178" s="102">
        <f>X179+X182</f>
        <v>0</v>
      </c>
      <c r="Y178" s="102">
        <f t="shared" si="75"/>
        <v>0</v>
      </c>
      <c r="Z178" s="102">
        <f t="shared" si="75"/>
        <v>0</v>
      </c>
      <c r="AA178" s="102">
        <f t="shared" si="75"/>
        <v>0</v>
      </c>
      <c r="AB178" s="102">
        <f t="shared" si="75"/>
        <v>-7303</v>
      </c>
      <c r="AC178" s="102">
        <f t="shared" si="75"/>
        <v>0</v>
      </c>
      <c r="AD178" s="102">
        <f t="shared" si="75"/>
        <v>0</v>
      </c>
      <c r="AE178" s="102">
        <f t="shared" si="75"/>
        <v>0</v>
      </c>
      <c r="AF178" s="102">
        <f t="shared" si="75"/>
        <v>0</v>
      </c>
      <c r="AG178" s="102">
        <f t="shared" si="75"/>
        <v>0</v>
      </c>
      <c r="AH178" s="102">
        <f t="shared" si="75"/>
        <v>0</v>
      </c>
      <c r="AI178" s="102">
        <f t="shared" si="75"/>
        <v>0</v>
      </c>
      <c r="AJ178" s="102">
        <f>AJ179+AJ182</f>
        <v>300893</v>
      </c>
    </row>
    <row r="179" spans="1:36" ht="31.5">
      <c r="A179" s="104" t="s">
        <v>275</v>
      </c>
      <c r="B179" s="105" t="s">
        <v>274</v>
      </c>
      <c r="C179" s="105" t="s">
        <v>104</v>
      </c>
      <c r="D179" s="105" t="s">
        <v>276</v>
      </c>
      <c r="E179" s="105" t="s">
        <v>107</v>
      </c>
      <c r="F179" s="106">
        <f>F180+F181</f>
        <v>299124</v>
      </c>
      <c r="G179" s="106">
        <f>G180+G181</f>
        <v>0</v>
      </c>
      <c r="H179" s="106">
        <f aca="true" t="shared" si="77" ref="H179:Q179">H180+H181</f>
        <v>0</v>
      </c>
      <c r="I179" s="106">
        <f t="shared" si="77"/>
        <v>0</v>
      </c>
      <c r="J179" s="106">
        <f t="shared" si="77"/>
        <v>0</v>
      </c>
      <c r="K179" s="106">
        <f t="shared" si="77"/>
        <v>0</v>
      </c>
      <c r="L179" s="106">
        <f t="shared" si="77"/>
        <v>0</v>
      </c>
      <c r="M179" s="106">
        <f t="shared" si="77"/>
        <v>0</v>
      </c>
      <c r="N179" s="106">
        <f t="shared" si="77"/>
        <v>0</v>
      </c>
      <c r="O179" s="106">
        <f t="shared" si="77"/>
        <v>0</v>
      </c>
      <c r="P179" s="106">
        <f t="shared" si="77"/>
        <v>27</v>
      </c>
      <c r="Q179" s="106">
        <f t="shared" si="77"/>
        <v>0</v>
      </c>
      <c r="R179" s="106">
        <f>R180+R181</f>
        <v>0</v>
      </c>
      <c r="S179" s="106">
        <f aca="true" t="shared" si="78" ref="S179:AJ179">S180+S181</f>
        <v>5858</v>
      </c>
      <c r="T179" s="106">
        <f t="shared" si="78"/>
        <v>-605</v>
      </c>
      <c r="U179" s="106">
        <f t="shared" si="78"/>
        <v>0</v>
      </c>
      <c r="V179" s="106">
        <f t="shared" si="78"/>
        <v>0</v>
      </c>
      <c r="W179" s="106">
        <f>W180+W181</f>
        <v>0</v>
      </c>
      <c r="X179" s="106">
        <f>X180+X181</f>
        <v>0</v>
      </c>
      <c r="Y179" s="106">
        <f t="shared" si="78"/>
        <v>0</v>
      </c>
      <c r="Z179" s="106">
        <f t="shared" si="78"/>
        <v>0</v>
      </c>
      <c r="AA179" s="106">
        <f t="shared" si="78"/>
        <v>0</v>
      </c>
      <c r="AB179" s="106">
        <f t="shared" si="78"/>
        <v>-7303</v>
      </c>
      <c r="AC179" s="106">
        <f t="shared" si="78"/>
        <v>0</v>
      </c>
      <c r="AD179" s="106">
        <f t="shared" si="78"/>
        <v>0</v>
      </c>
      <c r="AE179" s="106">
        <f>AE180+AE181</f>
        <v>0</v>
      </c>
      <c r="AF179" s="106">
        <f>AF180+AF181</f>
        <v>0</v>
      </c>
      <c r="AG179" s="106">
        <f t="shared" si="78"/>
        <v>0</v>
      </c>
      <c r="AH179" s="106">
        <f t="shared" si="78"/>
        <v>0</v>
      </c>
      <c r="AI179" s="106">
        <f t="shared" si="78"/>
        <v>0</v>
      </c>
      <c r="AJ179" s="106">
        <f t="shared" si="78"/>
        <v>297101</v>
      </c>
    </row>
    <row r="180" spans="1:36" ht="15.75">
      <c r="A180" s="104" t="s">
        <v>182</v>
      </c>
      <c r="B180" s="105" t="s">
        <v>274</v>
      </c>
      <c r="C180" s="105" t="s">
        <v>104</v>
      </c>
      <c r="D180" s="105" t="s">
        <v>276</v>
      </c>
      <c r="E180" s="105">
        <v>197</v>
      </c>
      <c r="F180" s="106">
        <v>58444</v>
      </c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>
        <v>1670</v>
      </c>
      <c r="T180" s="106"/>
      <c r="U180" s="106"/>
      <c r="V180" s="106"/>
      <c r="W180" s="106"/>
      <c r="X180" s="106"/>
      <c r="Y180" s="106"/>
      <c r="Z180" s="106"/>
      <c r="AA180" s="106"/>
      <c r="AB180" s="106">
        <v>-7303</v>
      </c>
      <c r="AC180" s="106"/>
      <c r="AD180" s="106"/>
      <c r="AE180" s="106"/>
      <c r="AF180" s="106"/>
      <c r="AG180" s="106"/>
      <c r="AH180" s="106"/>
      <c r="AI180" s="106"/>
      <c r="AJ180" s="107">
        <f>SUM(F180,G180:AI180)</f>
        <v>52811</v>
      </c>
    </row>
    <row r="181" spans="1:36" ht="78.75">
      <c r="A181" s="104" t="s">
        <v>277</v>
      </c>
      <c r="B181" s="105" t="s">
        <v>274</v>
      </c>
      <c r="C181" s="105" t="s">
        <v>104</v>
      </c>
      <c r="D181" s="105" t="s">
        <v>276</v>
      </c>
      <c r="E181" s="105">
        <v>410</v>
      </c>
      <c r="F181" s="106">
        <v>240680</v>
      </c>
      <c r="G181" s="106"/>
      <c r="H181" s="106"/>
      <c r="I181" s="106"/>
      <c r="J181" s="106"/>
      <c r="K181" s="106"/>
      <c r="L181" s="106"/>
      <c r="M181" s="106"/>
      <c r="N181" s="106"/>
      <c r="O181" s="106"/>
      <c r="P181" s="106">
        <v>27</v>
      </c>
      <c r="Q181" s="106"/>
      <c r="R181" s="106"/>
      <c r="S181" s="106">
        <v>4188</v>
      </c>
      <c r="T181" s="106">
        <v>-605</v>
      </c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7">
        <f>SUM(F181,G181:AI181)</f>
        <v>244290</v>
      </c>
    </row>
    <row r="182" spans="1:36" ht="31.5">
      <c r="A182" s="104" t="s">
        <v>190</v>
      </c>
      <c r="B182" s="105" t="s">
        <v>274</v>
      </c>
      <c r="C182" s="105" t="s">
        <v>104</v>
      </c>
      <c r="D182" s="105" t="s">
        <v>191</v>
      </c>
      <c r="E182" s="105">
        <v>410</v>
      </c>
      <c r="F182" s="106">
        <v>4340</v>
      </c>
      <c r="G182" s="106"/>
      <c r="H182" s="106"/>
      <c r="I182" s="106"/>
      <c r="J182" s="106"/>
      <c r="K182" s="106"/>
      <c r="L182" s="106"/>
      <c r="M182" s="106"/>
      <c r="N182" s="106"/>
      <c r="O182" s="106">
        <v>-548</v>
      </c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7">
        <f>SUM(F182,G182:AI182)</f>
        <v>3792</v>
      </c>
    </row>
    <row r="183" spans="1:36" s="103" customFormat="1" ht="15.75">
      <c r="A183" s="108" t="s">
        <v>596</v>
      </c>
      <c r="B183" s="101" t="s">
        <v>274</v>
      </c>
      <c r="C183" s="101" t="s">
        <v>115</v>
      </c>
      <c r="D183" s="101" t="s">
        <v>106</v>
      </c>
      <c r="E183" s="101" t="s">
        <v>107</v>
      </c>
      <c r="F183" s="102">
        <f>F184+F188</f>
        <v>712959</v>
      </c>
      <c r="G183" s="102">
        <f aca="true" t="shared" si="79" ref="G183:AI183">G184+G188</f>
        <v>0</v>
      </c>
      <c r="H183" s="102">
        <f aca="true" t="shared" si="80" ref="H183:Q183">H184+H188</f>
        <v>0</v>
      </c>
      <c r="I183" s="102">
        <f t="shared" si="80"/>
        <v>0</v>
      </c>
      <c r="J183" s="102">
        <f t="shared" si="80"/>
        <v>0</v>
      </c>
      <c r="K183" s="102">
        <f t="shared" si="80"/>
        <v>0</v>
      </c>
      <c r="L183" s="102">
        <f t="shared" si="80"/>
        <v>0</v>
      </c>
      <c r="M183" s="102">
        <f t="shared" si="80"/>
        <v>0</v>
      </c>
      <c r="N183" s="102">
        <f t="shared" si="80"/>
        <v>0</v>
      </c>
      <c r="O183" s="102">
        <f t="shared" si="80"/>
        <v>98</v>
      </c>
      <c r="P183" s="102">
        <f t="shared" si="80"/>
        <v>400</v>
      </c>
      <c r="Q183" s="102">
        <f t="shared" si="80"/>
        <v>0</v>
      </c>
      <c r="R183" s="102">
        <f t="shared" si="79"/>
        <v>0</v>
      </c>
      <c r="S183" s="102">
        <f t="shared" si="79"/>
        <v>22624.6</v>
      </c>
      <c r="T183" s="102">
        <f t="shared" si="79"/>
        <v>15310</v>
      </c>
      <c r="U183" s="102">
        <f t="shared" si="79"/>
        <v>0</v>
      </c>
      <c r="V183" s="102">
        <f t="shared" si="79"/>
        <v>0</v>
      </c>
      <c r="W183" s="102">
        <f>W184+W188</f>
        <v>0</v>
      </c>
      <c r="X183" s="102">
        <f>X184+X188</f>
        <v>0</v>
      </c>
      <c r="Y183" s="102">
        <f t="shared" si="79"/>
        <v>0</v>
      </c>
      <c r="Z183" s="102">
        <f t="shared" si="79"/>
        <v>0</v>
      </c>
      <c r="AA183" s="102">
        <f t="shared" si="79"/>
        <v>0</v>
      </c>
      <c r="AB183" s="102">
        <f t="shared" si="79"/>
        <v>-55745</v>
      </c>
      <c r="AC183" s="102">
        <f t="shared" si="79"/>
        <v>0</v>
      </c>
      <c r="AD183" s="102">
        <f t="shared" si="79"/>
        <v>0</v>
      </c>
      <c r="AE183" s="102">
        <f>AE184+AE188</f>
        <v>0</v>
      </c>
      <c r="AF183" s="102">
        <f t="shared" si="79"/>
        <v>0</v>
      </c>
      <c r="AG183" s="102">
        <f t="shared" si="79"/>
        <v>0</v>
      </c>
      <c r="AH183" s="102">
        <f t="shared" si="79"/>
        <v>0</v>
      </c>
      <c r="AI183" s="102">
        <f t="shared" si="79"/>
        <v>10000</v>
      </c>
      <c r="AJ183" s="102">
        <f>AJ184+AJ188</f>
        <v>705646.6</v>
      </c>
    </row>
    <row r="184" spans="1:36" ht="31.5">
      <c r="A184" s="104" t="s">
        <v>278</v>
      </c>
      <c r="B184" s="105" t="s">
        <v>274</v>
      </c>
      <c r="C184" s="105" t="s">
        <v>115</v>
      </c>
      <c r="D184" s="105" t="s">
        <v>279</v>
      </c>
      <c r="E184" s="105" t="s">
        <v>107</v>
      </c>
      <c r="F184" s="106">
        <f>F185+F187+F186</f>
        <v>712104</v>
      </c>
      <c r="G184" s="106">
        <f aca="true" t="shared" si="81" ref="G184:AJ184">G185+G187+G186</f>
        <v>0</v>
      </c>
      <c r="H184" s="106">
        <f aca="true" t="shared" si="82" ref="H184:Q184">H185+H187+H186</f>
        <v>0</v>
      </c>
      <c r="I184" s="106">
        <f t="shared" si="82"/>
        <v>0</v>
      </c>
      <c r="J184" s="106">
        <f t="shared" si="82"/>
        <v>0</v>
      </c>
      <c r="K184" s="106">
        <f t="shared" si="82"/>
        <v>0</v>
      </c>
      <c r="L184" s="106">
        <f t="shared" si="82"/>
        <v>0</v>
      </c>
      <c r="M184" s="106">
        <f t="shared" si="82"/>
        <v>0</v>
      </c>
      <c r="N184" s="106">
        <f t="shared" si="82"/>
        <v>0</v>
      </c>
      <c r="O184" s="106">
        <f t="shared" si="82"/>
        <v>0</v>
      </c>
      <c r="P184" s="106">
        <f t="shared" si="82"/>
        <v>400</v>
      </c>
      <c r="Q184" s="106">
        <f t="shared" si="82"/>
        <v>0</v>
      </c>
      <c r="R184" s="106">
        <f t="shared" si="81"/>
        <v>0</v>
      </c>
      <c r="S184" s="106">
        <f t="shared" si="81"/>
        <v>22624.6</v>
      </c>
      <c r="T184" s="106">
        <f t="shared" si="81"/>
        <v>15310</v>
      </c>
      <c r="U184" s="106">
        <f t="shared" si="81"/>
        <v>0</v>
      </c>
      <c r="V184" s="106">
        <f t="shared" si="81"/>
        <v>0</v>
      </c>
      <c r="W184" s="106">
        <f t="shared" si="81"/>
        <v>0</v>
      </c>
      <c r="X184" s="106">
        <f t="shared" si="81"/>
        <v>0</v>
      </c>
      <c r="Y184" s="106">
        <f t="shared" si="81"/>
        <v>0</v>
      </c>
      <c r="Z184" s="106">
        <f t="shared" si="81"/>
        <v>0</v>
      </c>
      <c r="AA184" s="106">
        <f t="shared" si="81"/>
        <v>0</v>
      </c>
      <c r="AB184" s="106">
        <f t="shared" si="81"/>
        <v>-55745</v>
      </c>
      <c r="AC184" s="106">
        <f t="shared" si="81"/>
        <v>0</v>
      </c>
      <c r="AD184" s="106">
        <f t="shared" si="81"/>
        <v>0</v>
      </c>
      <c r="AE184" s="106">
        <f>AE185+AE187+AE186</f>
        <v>0</v>
      </c>
      <c r="AF184" s="106">
        <f t="shared" si="81"/>
        <v>0</v>
      </c>
      <c r="AG184" s="106">
        <f t="shared" si="81"/>
        <v>0</v>
      </c>
      <c r="AH184" s="106">
        <f t="shared" si="81"/>
        <v>0</v>
      </c>
      <c r="AI184" s="106">
        <f t="shared" si="81"/>
        <v>10000</v>
      </c>
      <c r="AJ184" s="106">
        <f t="shared" si="81"/>
        <v>704693.6</v>
      </c>
    </row>
    <row r="185" spans="1:36" ht="15.75">
      <c r="A185" s="104" t="s">
        <v>182</v>
      </c>
      <c r="B185" s="105" t="s">
        <v>274</v>
      </c>
      <c r="C185" s="105" t="s">
        <v>115</v>
      </c>
      <c r="D185" s="105" t="s">
        <v>279</v>
      </c>
      <c r="E185" s="105">
        <v>197</v>
      </c>
      <c r="F185" s="106">
        <v>108241</v>
      </c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>
        <v>1580</v>
      </c>
      <c r="T185" s="106">
        <v>605</v>
      </c>
      <c r="U185" s="106"/>
      <c r="V185" s="106"/>
      <c r="W185" s="106"/>
      <c r="X185" s="106"/>
      <c r="Y185" s="106"/>
      <c r="Z185" s="106"/>
      <c r="AA185" s="106"/>
      <c r="AB185" s="106">
        <v>-78631</v>
      </c>
      <c r="AC185" s="106"/>
      <c r="AD185" s="106"/>
      <c r="AE185" s="106"/>
      <c r="AF185" s="106"/>
      <c r="AG185" s="106"/>
      <c r="AH185" s="106"/>
      <c r="AI185" s="106"/>
      <c r="AJ185" s="107">
        <f>SUM(F185,G185:AI185)</f>
        <v>31795</v>
      </c>
    </row>
    <row r="186" spans="1:36" ht="63">
      <c r="A186" s="104" t="s">
        <v>597</v>
      </c>
      <c r="B186" s="105" t="s">
        <v>274</v>
      </c>
      <c r="C186" s="105" t="s">
        <v>115</v>
      </c>
      <c r="D186" s="105" t="s">
        <v>279</v>
      </c>
      <c r="E186" s="105" t="s">
        <v>280</v>
      </c>
      <c r="F186" s="106">
        <v>15132</v>
      </c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>
        <v>1186</v>
      </c>
      <c r="AC186" s="106"/>
      <c r="AD186" s="106"/>
      <c r="AE186" s="106"/>
      <c r="AF186" s="106"/>
      <c r="AG186" s="106"/>
      <c r="AH186" s="106"/>
      <c r="AI186" s="106"/>
      <c r="AJ186" s="107">
        <f>SUM(F186,G186:AI186)</f>
        <v>16318</v>
      </c>
    </row>
    <row r="187" spans="1:36" ht="47.25">
      <c r="A187" s="104" t="s">
        <v>281</v>
      </c>
      <c r="B187" s="105" t="s">
        <v>274</v>
      </c>
      <c r="C187" s="105" t="s">
        <v>115</v>
      </c>
      <c r="D187" s="105" t="s">
        <v>279</v>
      </c>
      <c r="E187" s="105">
        <v>412</v>
      </c>
      <c r="F187" s="106">
        <v>588731</v>
      </c>
      <c r="G187" s="106"/>
      <c r="H187" s="106"/>
      <c r="I187" s="106"/>
      <c r="J187" s="106"/>
      <c r="K187" s="106"/>
      <c r="L187" s="106"/>
      <c r="M187" s="106"/>
      <c r="N187" s="106"/>
      <c r="O187" s="106"/>
      <c r="P187" s="106">
        <v>400</v>
      </c>
      <c r="Q187" s="106"/>
      <c r="R187" s="106"/>
      <c r="S187" s="106">
        <v>21044.6</v>
      </c>
      <c r="T187" s="106">
        <v>14705</v>
      </c>
      <c r="U187" s="106"/>
      <c r="V187" s="106"/>
      <c r="W187" s="106"/>
      <c r="X187" s="106"/>
      <c r="Y187" s="106"/>
      <c r="Z187" s="106"/>
      <c r="AA187" s="106"/>
      <c r="AB187" s="106">
        <v>21700</v>
      </c>
      <c r="AC187" s="106"/>
      <c r="AD187" s="106"/>
      <c r="AE187" s="106"/>
      <c r="AF187" s="106"/>
      <c r="AG187" s="106"/>
      <c r="AH187" s="106"/>
      <c r="AI187" s="106">
        <v>10000</v>
      </c>
      <c r="AJ187" s="107">
        <f>SUM(F187,G187:AI187)</f>
        <v>656580.6</v>
      </c>
    </row>
    <row r="188" spans="1:36" s="112" customFormat="1" ht="31.5">
      <c r="A188" s="104" t="s">
        <v>190</v>
      </c>
      <c r="B188" s="105" t="s">
        <v>274</v>
      </c>
      <c r="C188" s="105" t="s">
        <v>115</v>
      </c>
      <c r="D188" s="105" t="s">
        <v>191</v>
      </c>
      <c r="E188" s="105" t="s">
        <v>107</v>
      </c>
      <c r="F188" s="106">
        <f>SUM(F189:F190)</f>
        <v>855</v>
      </c>
      <c r="G188" s="106">
        <f aca="true" t="shared" si="83" ref="G188:AJ188">SUM(G189:G190)</f>
        <v>0</v>
      </c>
      <c r="H188" s="106">
        <f aca="true" t="shared" si="84" ref="H188:Q188">SUM(H189:H190)</f>
        <v>0</v>
      </c>
      <c r="I188" s="106">
        <f t="shared" si="84"/>
        <v>0</v>
      </c>
      <c r="J188" s="106">
        <f t="shared" si="84"/>
        <v>0</v>
      </c>
      <c r="K188" s="106">
        <f t="shared" si="84"/>
        <v>0</v>
      </c>
      <c r="L188" s="106">
        <f t="shared" si="84"/>
        <v>0</v>
      </c>
      <c r="M188" s="106">
        <f t="shared" si="84"/>
        <v>0</v>
      </c>
      <c r="N188" s="106">
        <f t="shared" si="84"/>
        <v>0</v>
      </c>
      <c r="O188" s="106">
        <f t="shared" si="84"/>
        <v>98</v>
      </c>
      <c r="P188" s="106">
        <f t="shared" si="84"/>
        <v>0</v>
      </c>
      <c r="Q188" s="106">
        <f t="shared" si="84"/>
        <v>0</v>
      </c>
      <c r="R188" s="106">
        <f t="shared" si="83"/>
        <v>0</v>
      </c>
      <c r="S188" s="106">
        <f t="shared" si="83"/>
        <v>0</v>
      </c>
      <c r="T188" s="106">
        <f t="shared" si="83"/>
        <v>0</v>
      </c>
      <c r="U188" s="106">
        <f t="shared" si="83"/>
        <v>0</v>
      </c>
      <c r="V188" s="106">
        <f t="shared" si="83"/>
        <v>0</v>
      </c>
      <c r="W188" s="106">
        <f>SUM(W189:W190)</f>
        <v>0</v>
      </c>
      <c r="X188" s="106">
        <f>SUM(X189:X190)</f>
        <v>0</v>
      </c>
      <c r="Y188" s="106">
        <f t="shared" si="83"/>
        <v>0</v>
      </c>
      <c r="Z188" s="106">
        <f t="shared" si="83"/>
        <v>0</v>
      </c>
      <c r="AA188" s="106">
        <f t="shared" si="83"/>
        <v>0</v>
      </c>
      <c r="AB188" s="106">
        <f t="shared" si="83"/>
        <v>0</v>
      </c>
      <c r="AC188" s="106">
        <f t="shared" si="83"/>
        <v>0</v>
      </c>
      <c r="AD188" s="106">
        <f t="shared" si="83"/>
        <v>0</v>
      </c>
      <c r="AE188" s="106">
        <f>SUM(AE189:AE190)</f>
        <v>0</v>
      </c>
      <c r="AF188" s="106">
        <f t="shared" si="83"/>
        <v>0</v>
      </c>
      <c r="AG188" s="106">
        <f t="shared" si="83"/>
        <v>0</v>
      </c>
      <c r="AH188" s="106">
        <f t="shared" si="83"/>
        <v>0</v>
      </c>
      <c r="AI188" s="106">
        <f t="shared" si="83"/>
        <v>0</v>
      </c>
      <c r="AJ188" s="106">
        <f t="shared" si="83"/>
        <v>953</v>
      </c>
    </row>
    <row r="189" spans="1:36" ht="63">
      <c r="A189" s="104" t="s">
        <v>597</v>
      </c>
      <c r="B189" s="105" t="s">
        <v>274</v>
      </c>
      <c r="C189" s="105" t="s">
        <v>115</v>
      </c>
      <c r="D189" s="105" t="s">
        <v>191</v>
      </c>
      <c r="E189" s="105" t="s">
        <v>280</v>
      </c>
      <c r="F189" s="106">
        <v>280</v>
      </c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7">
        <f>SUM(F189,G189:AI189)</f>
        <v>280</v>
      </c>
    </row>
    <row r="190" spans="1:36" ht="47.25">
      <c r="A190" s="104" t="s">
        <v>281</v>
      </c>
      <c r="B190" s="105" t="s">
        <v>274</v>
      </c>
      <c r="C190" s="105" t="s">
        <v>115</v>
      </c>
      <c r="D190" s="105" t="s">
        <v>191</v>
      </c>
      <c r="E190" s="105" t="s">
        <v>282</v>
      </c>
      <c r="F190" s="106">
        <v>575</v>
      </c>
      <c r="G190" s="106"/>
      <c r="H190" s="106"/>
      <c r="I190" s="106"/>
      <c r="J190" s="106"/>
      <c r="K190" s="106"/>
      <c r="L190" s="106"/>
      <c r="M190" s="106"/>
      <c r="N190" s="106"/>
      <c r="O190" s="106">
        <v>98</v>
      </c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7">
        <f>SUM(F190,G190:AI190)</f>
        <v>673</v>
      </c>
    </row>
    <row r="191" spans="1:36" s="103" customFormat="1" ht="47.25">
      <c r="A191" s="108" t="s">
        <v>599</v>
      </c>
      <c r="B191" s="101" t="s">
        <v>274</v>
      </c>
      <c r="C191" s="101" t="s">
        <v>127</v>
      </c>
      <c r="D191" s="101" t="s">
        <v>106</v>
      </c>
      <c r="E191" s="101" t="s">
        <v>107</v>
      </c>
      <c r="F191" s="102">
        <f aca="true" t="shared" si="85" ref="F191:AF191">F192+F197+F199+F204+F202+F195</f>
        <v>535495</v>
      </c>
      <c r="G191" s="102">
        <f t="shared" si="85"/>
        <v>100</v>
      </c>
      <c r="H191" s="102">
        <f aca="true" t="shared" si="86" ref="H191:Q191">H192+H197+H199+H204+H202+H195</f>
        <v>0</v>
      </c>
      <c r="I191" s="102">
        <f t="shared" si="86"/>
        <v>0</v>
      </c>
      <c r="J191" s="102">
        <f t="shared" si="86"/>
        <v>-26073</v>
      </c>
      <c r="K191" s="102">
        <f t="shared" si="86"/>
        <v>0</v>
      </c>
      <c r="L191" s="102">
        <f t="shared" si="86"/>
        <v>0</v>
      </c>
      <c r="M191" s="102">
        <f t="shared" si="86"/>
        <v>0</v>
      </c>
      <c r="N191" s="102">
        <f t="shared" si="86"/>
        <v>40850</v>
      </c>
      <c r="O191" s="102">
        <f t="shared" si="86"/>
        <v>0</v>
      </c>
      <c r="P191" s="102">
        <f t="shared" si="86"/>
        <v>0</v>
      </c>
      <c r="Q191" s="102">
        <f t="shared" si="86"/>
        <v>0</v>
      </c>
      <c r="R191" s="102">
        <f t="shared" si="85"/>
        <v>0</v>
      </c>
      <c r="S191" s="102">
        <f t="shared" si="85"/>
        <v>32931.4</v>
      </c>
      <c r="T191" s="102">
        <f t="shared" si="85"/>
        <v>7095</v>
      </c>
      <c r="U191" s="102">
        <f t="shared" si="85"/>
        <v>0</v>
      </c>
      <c r="V191" s="102">
        <f t="shared" si="85"/>
        <v>0</v>
      </c>
      <c r="W191" s="102">
        <f t="shared" si="85"/>
        <v>0</v>
      </c>
      <c r="X191" s="102">
        <f t="shared" si="85"/>
        <v>0</v>
      </c>
      <c r="Y191" s="102">
        <f t="shared" si="85"/>
        <v>0</v>
      </c>
      <c r="Z191" s="102">
        <f t="shared" si="85"/>
        <v>0</v>
      </c>
      <c r="AA191" s="102">
        <f t="shared" si="85"/>
        <v>0</v>
      </c>
      <c r="AB191" s="102">
        <f t="shared" si="85"/>
        <v>37754</v>
      </c>
      <c r="AC191" s="102">
        <f t="shared" si="85"/>
        <v>0</v>
      </c>
      <c r="AD191" s="102">
        <f t="shared" si="85"/>
        <v>0</v>
      </c>
      <c r="AE191" s="102">
        <f>AE192+AE197+AE199+AE204+AE202+AE195</f>
        <v>0</v>
      </c>
      <c r="AF191" s="102">
        <f t="shared" si="85"/>
        <v>0</v>
      </c>
      <c r="AG191" s="102">
        <f>AG192+AG197+AG199+AG204+AG202+AG195</f>
        <v>0</v>
      </c>
      <c r="AH191" s="102">
        <f>AH192+AH197+AH199+AH204+AH202+AH195</f>
        <v>0</v>
      </c>
      <c r="AI191" s="102">
        <f>AI192+AI197+AI199+AI204+AI202+AI195</f>
        <v>0</v>
      </c>
      <c r="AJ191" s="102">
        <f>AJ192+AJ197+AJ199+AJ204+AJ202+AJ195</f>
        <v>628152.4</v>
      </c>
    </row>
    <row r="192" spans="1:36" s="103" customFormat="1" ht="31.5">
      <c r="A192" s="104" t="s">
        <v>497</v>
      </c>
      <c r="B192" s="105" t="s">
        <v>274</v>
      </c>
      <c r="C192" s="105" t="s">
        <v>127</v>
      </c>
      <c r="D192" s="105" t="s">
        <v>113</v>
      </c>
      <c r="E192" s="105" t="s">
        <v>107</v>
      </c>
      <c r="F192" s="106">
        <f>F193+F194</f>
        <v>42369</v>
      </c>
      <c r="G192" s="106">
        <f aca="true" t="shared" si="87" ref="G192:AJ192">G193+G194</f>
        <v>100</v>
      </c>
      <c r="H192" s="106">
        <f aca="true" t="shared" si="88" ref="H192:Q192">H193+H194</f>
        <v>0</v>
      </c>
      <c r="I192" s="106">
        <f t="shared" si="88"/>
        <v>0</v>
      </c>
      <c r="J192" s="106">
        <f t="shared" si="88"/>
        <v>0</v>
      </c>
      <c r="K192" s="106">
        <f t="shared" si="88"/>
        <v>0</v>
      </c>
      <c r="L192" s="106">
        <f t="shared" si="88"/>
        <v>0</v>
      </c>
      <c r="M192" s="106">
        <f t="shared" si="88"/>
        <v>0</v>
      </c>
      <c r="N192" s="106">
        <f t="shared" si="88"/>
        <v>0</v>
      </c>
      <c r="O192" s="106">
        <f t="shared" si="88"/>
        <v>0</v>
      </c>
      <c r="P192" s="106">
        <f t="shared" si="88"/>
        <v>0</v>
      </c>
      <c r="Q192" s="106">
        <f t="shared" si="88"/>
        <v>0</v>
      </c>
      <c r="R192" s="106">
        <f t="shared" si="87"/>
        <v>0</v>
      </c>
      <c r="S192" s="106">
        <f t="shared" si="87"/>
        <v>0</v>
      </c>
      <c r="T192" s="106">
        <f t="shared" si="87"/>
        <v>0</v>
      </c>
      <c r="U192" s="106">
        <f t="shared" si="87"/>
        <v>0</v>
      </c>
      <c r="V192" s="106">
        <f t="shared" si="87"/>
        <v>0</v>
      </c>
      <c r="W192" s="106">
        <f>W193+W194</f>
        <v>0</v>
      </c>
      <c r="X192" s="106">
        <f>X193+X194</f>
        <v>0</v>
      </c>
      <c r="Y192" s="106">
        <f t="shared" si="87"/>
        <v>0</v>
      </c>
      <c r="Z192" s="106">
        <f t="shared" si="87"/>
        <v>0</v>
      </c>
      <c r="AA192" s="106">
        <f t="shared" si="87"/>
        <v>0</v>
      </c>
      <c r="AB192" s="106">
        <f t="shared" si="87"/>
        <v>0</v>
      </c>
      <c r="AC192" s="106">
        <f t="shared" si="87"/>
        <v>0</v>
      </c>
      <c r="AD192" s="106">
        <f t="shared" si="87"/>
        <v>0</v>
      </c>
      <c r="AE192" s="106">
        <f>AE193+AE194</f>
        <v>0</v>
      </c>
      <c r="AF192" s="106">
        <f t="shared" si="87"/>
        <v>0</v>
      </c>
      <c r="AG192" s="106">
        <f t="shared" si="87"/>
        <v>0</v>
      </c>
      <c r="AH192" s="106">
        <f t="shared" si="87"/>
        <v>0</v>
      </c>
      <c r="AI192" s="106">
        <f t="shared" si="87"/>
        <v>0</v>
      </c>
      <c r="AJ192" s="106">
        <f t="shared" si="87"/>
        <v>42469</v>
      </c>
    </row>
    <row r="193" spans="1:36" s="103" customFormat="1" ht="15.75">
      <c r="A193" s="104" t="s">
        <v>118</v>
      </c>
      <c r="B193" s="105" t="s">
        <v>274</v>
      </c>
      <c r="C193" s="105" t="s">
        <v>127</v>
      </c>
      <c r="D193" s="105" t="s">
        <v>113</v>
      </c>
      <c r="E193" s="105" t="s">
        <v>119</v>
      </c>
      <c r="F193" s="106">
        <v>33953</v>
      </c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7">
        <f>SUM(F193,G193:AI193)</f>
        <v>33953</v>
      </c>
    </row>
    <row r="194" spans="1:36" s="103" customFormat="1" ht="47.25">
      <c r="A194" s="104" t="s">
        <v>145</v>
      </c>
      <c r="B194" s="105" t="s">
        <v>274</v>
      </c>
      <c r="C194" s="105" t="s">
        <v>127</v>
      </c>
      <c r="D194" s="105" t="s">
        <v>113</v>
      </c>
      <c r="E194" s="105" t="s">
        <v>146</v>
      </c>
      <c r="F194" s="106">
        <v>8416</v>
      </c>
      <c r="G194" s="106">
        <v>100</v>
      </c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7">
        <f>SUM(F194,G194:AI194)</f>
        <v>8516</v>
      </c>
    </row>
    <row r="195" spans="1:36" ht="31.5">
      <c r="A195" s="104" t="s">
        <v>283</v>
      </c>
      <c r="B195" s="105" t="s">
        <v>274</v>
      </c>
      <c r="C195" s="105" t="s">
        <v>127</v>
      </c>
      <c r="D195" s="105" t="s">
        <v>284</v>
      </c>
      <c r="E195" s="105" t="s">
        <v>107</v>
      </c>
      <c r="F195" s="106">
        <f>F196</f>
        <v>20400</v>
      </c>
      <c r="G195" s="106">
        <f>G196</f>
        <v>0</v>
      </c>
      <c r="H195" s="106">
        <f aca="true" t="shared" si="89" ref="H195:Q195">H196</f>
        <v>0</v>
      </c>
      <c r="I195" s="106">
        <f t="shared" si="89"/>
        <v>0</v>
      </c>
      <c r="J195" s="106">
        <f t="shared" si="89"/>
        <v>0</v>
      </c>
      <c r="K195" s="106">
        <f t="shared" si="89"/>
        <v>0</v>
      </c>
      <c r="L195" s="106">
        <f t="shared" si="89"/>
        <v>0</v>
      </c>
      <c r="M195" s="106">
        <f t="shared" si="89"/>
        <v>0</v>
      </c>
      <c r="N195" s="106">
        <f t="shared" si="89"/>
        <v>0</v>
      </c>
      <c r="O195" s="106">
        <f t="shared" si="89"/>
        <v>0</v>
      </c>
      <c r="P195" s="106">
        <f t="shared" si="89"/>
        <v>0</v>
      </c>
      <c r="Q195" s="106">
        <f t="shared" si="89"/>
        <v>0</v>
      </c>
      <c r="R195" s="106">
        <f aca="true" t="shared" si="90" ref="R195:AJ197">R196</f>
        <v>0</v>
      </c>
      <c r="S195" s="106">
        <f t="shared" si="90"/>
        <v>0</v>
      </c>
      <c r="T195" s="106">
        <f t="shared" si="90"/>
        <v>0</v>
      </c>
      <c r="U195" s="106">
        <f t="shared" si="90"/>
        <v>0</v>
      </c>
      <c r="V195" s="106">
        <f t="shared" si="90"/>
        <v>0</v>
      </c>
      <c r="W195" s="106">
        <f t="shared" si="90"/>
        <v>0</v>
      </c>
      <c r="X195" s="106">
        <f t="shared" si="90"/>
        <v>0</v>
      </c>
      <c r="Y195" s="106">
        <f t="shared" si="90"/>
        <v>0</v>
      </c>
      <c r="Z195" s="106">
        <f t="shared" si="90"/>
        <v>0</v>
      </c>
      <c r="AA195" s="106">
        <f t="shared" si="90"/>
        <v>0</v>
      </c>
      <c r="AB195" s="106">
        <f t="shared" si="90"/>
        <v>0</v>
      </c>
      <c r="AC195" s="106">
        <f t="shared" si="90"/>
        <v>0</v>
      </c>
      <c r="AD195" s="106">
        <f t="shared" si="90"/>
        <v>0</v>
      </c>
      <c r="AE195" s="106">
        <f t="shared" si="90"/>
        <v>0</v>
      </c>
      <c r="AF195" s="106">
        <f t="shared" si="90"/>
        <v>0</v>
      </c>
      <c r="AG195" s="106">
        <f t="shared" si="90"/>
        <v>0</v>
      </c>
      <c r="AH195" s="106">
        <f t="shared" si="90"/>
        <v>0</v>
      </c>
      <c r="AI195" s="106">
        <f t="shared" si="90"/>
        <v>0</v>
      </c>
      <c r="AJ195" s="106">
        <f t="shared" si="90"/>
        <v>20400</v>
      </c>
    </row>
    <row r="196" spans="1:36" ht="51.75" customHeight="1">
      <c r="A196" s="104" t="s">
        <v>285</v>
      </c>
      <c r="B196" s="105" t="s">
        <v>274</v>
      </c>
      <c r="C196" s="105" t="s">
        <v>127</v>
      </c>
      <c r="D196" s="105" t="s">
        <v>284</v>
      </c>
      <c r="E196" s="105" t="s">
        <v>273</v>
      </c>
      <c r="F196" s="106">
        <v>20400</v>
      </c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7">
        <f>SUM(F196,G196:AI196)</f>
        <v>20400</v>
      </c>
    </row>
    <row r="197" spans="1:36" ht="31.5">
      <c r="A197" s="104" t="s">
        <v>200</v>
      </c>
      <c r="B197" s="105" t="s">
        <v>274</v>
      </c>
      <c r="C197" s="105" t="s">
        <v>127</v>
      </c>
      <c r="D197" s="105" t="s">
        <v>203</v>
      </c>
      <c r="E197" s="105" t="s">
        <v>107</v>
      </c>
      <c r="F197" s="106">
        <f>F198</f>
        <v>346753</v>
      </c>
      <c r="G197" s="106">
        <f>G198</f>
        <v>0</v>
      </c>
      <c r="H197" s="106">
        <f aca="true" t="shared" si="91" ref="H197:Q197">H198</f>
        <v>0</v>
      </c>
      <c r="I197" s="106">
        <f t="shared" si="91"/>
        <v>0</v>
      </c>
      <c r="J197" s="106">
        <f t="shared" si="91"/>
        <v>0</v>
      </c>
      <c r="K197" s="106">
        <f t="shared" si="91"/>
        <v>0</v>
      </c>
      <c r="L197" s="106">
        <f t="shared" si="91"/>
        <v>0</v>
      </c>
      <c r="M197" s="106">
        <f t="shared" si="91"/>
        <v>0</v>
      </c>
      <c r="N197" s="106">
        <f t="shared" si="91"/>
        <v>40850</v>
      </c>
      <c r="O197" s="106">
        <f t="shared" si="91"/>
        <v>0</v>
      </c>
      <c r="P197" s="106">
        <f t="shared" si="91"/>
        <v>0</v>
      </c>
      <c r="Q197" s="106">
        <f t="shared" si="91"/>
        <v>0</v>
      </c>
      <c r="R197" s="106">
        <f t="shared" si="90"/>
        <v>0</v>
      </c>
      <c r="S197" s="106">
        <f t="shared" si="90"/>
        <v>32931.4</v>
      </c>
      <c r="T197" s="106">
        <f t="shared" si="90"/>
        <v>7095</v>
      </c>
      <c r="U197" s="106">
        <f t="shared" si="90"/>
        <v>0</v>
      </c>
      <c r="V197" s="106">
        <f t="shared" si="90"/>
        <v>0</v>
      </c>
      <c r="W197" s="106">
        <f t="shared" si="90"/>
        <v>0</v>
      </c>
      <c r="X197" s="106">
        <f t="shared" si="90"/>
        <v>0</v>
      </c>
      <c r="Y197" s="106">
        <f t="shared" si="90"/>
        <v>0</v>
      </c>
      <c r="Z197" s="106">
        <f t="shared" si="90"/>
        <v>0</v>
      </c>
      <c r="AA197" s="106">
        <f t="shared" si="90"/>
        <v>0</v>
      </c>
      <c r="AB197" s="106">
        <f t="shared" si="90"/>
        <v>37754</v>
      </c>
      <c r="AC197" s="106">
        <f t="shared" si="90"/>
        <v>0</v>
      </c>
      <c r="AD197" s="106">
        <f t="shared" si="90"/>
        <v>0</v>
      </c>
      <c r="AE197" s="106">
        <f t="shared" si="90"/>
        <v>0</v>
      </c>
      <c r="AF197" s="106">
        <f t="shared" si="90"/>
        <v>0</v>
      </c>
      <c r="AG197" s="106">
        <f t="shared" si="90"/>
        <v>0</v>
      </c>
      <c r="AH197" s="106">
        <f t="shared" si="90"/>
        <v>0</v>
      </c>
      <c r="AI197" s="106">
        <f t="shared" si="90"/>
        <v>0</v>
      </c>
      <c r="AJ197" s="106">
        <f t="shared" si="90"/>
        <v>465383.4</v>
      </c>
    </row>
    <row r="198" spans="1:36" ht="31.5">
      <c r="A198" s="104" t="s">
        <v>202</v>
      </c>
      <c r="B198" s="105" t="s">
        <v>274</v>
      </c>
      <c r="C198" s="105" t="s">
        <v>127</v>
      </c>
      <c r="D198" s="105" t="s">
        <v>203</v>
      </c>
      <c r="E198" s="105" t="s">
        <v>261</v>
      </c>
      <c r="F198" s="106">
        <v>346753</v>
      </c>
      <c r="G198" s="106"/>
      <c r="H198" s="106"/>
      <c r="I198" s="106"/>
      <c r="J198" s="106"/>
      <c r="K198" s="106"/>
      <c r="L198" s="106"/>
      <c r="M198" s="106"/>
      <c r="N198" s="106">
        <v>40850</v>
      </c>
      <c r="O198" s="106"/>
      <c r="P198" s="106"/>
      <c r="Q198" s="106"/>
      <c r="R198" s="106"/>
      <c r="S198" s="106">
        <v>32931.4</v>
      </c>
      <c r="T198" s="106">
        <v>7095</v>
      </c>
      <c r="U198" s="106"/>
      <c r="V198" s="106"/>
      <c r="W198" s="106"/>
      <c r="X198" s="106"/>
      <c r="Y198" s="106"/>
      <c r="Z198" s="106"/>
      <c r="AA198" s="106"/>
      <c r="AB198" s="106">
        <v>37754</v>
      </c>
      <c r="AC198" s="106"/>
      <c r="AD198" s="106"/>
      <c r="AE198" s="106"/>
      <c r="AF198" s="106"/>
      <c r="AG198" s="106"/>
      <c r="AH198" s="106"/>
      <c r="AI198" s="106"/>
      <c r="AJ198" s="107">
        <f>SUM(F198,G198:AI198)</f>
        <v>465383.4</v>
      </c>
    </row>
    <row r="199" spans="1:36" ht="31.5" hidden="1">
      <c r="A199" s="104" t="s">
        <v>278</v>
      </c>
      <c r="B199" s="105" t="s">
        <v>274</v>
      </c>
      <c r="C199" s="105" t="s">
        <v>127</v>
      </c>
      <c r="D199" s="105" t="s">
        <v>279</v>
      </c>
      <c r="E199" s="105" t="s">
        <v>107</v>
      </c>
      <c r="F199" s="106">
        <f>F200+F201</f>
        <v>0</v>
      </c>
      <c r="G199" s="106">
        <f>G200+G201</f>
        <v>0</v>
      </c>
      <c r="H199" s="106">
        <f aca="true" t="shared" si="92" ref="H199:Q199">H200+H201</f>
        <v>0</v>
      </c>
      <c r="I199" s="106">
        <f t="shared" si="92"/>
        <v>0</v>
      </c>
      <c r="J199" s="106">
        <f t="shared" si="92"/>
        <v>0</v>
      </c>
      <c r="K199" s="106">
        <f t="shared" si="92"/>
        <v>0</v>
      </c>
      <c r="L199" s="106">
        <f t="shared" si="92"/>
        <v>0</v>
      </c>
      <c r="M199" s="106">
        <f t="shared" si="92"/>
        <v>0</v>
      </c>
      <c r="N199" s="106">
        <f t="shared" si="92"/>
        <v>0</v>
      </c>
      <c r="O199" s="106">
        <f t="shared" si="92"/>
        <v>0</v>
      </c>
      <c r="P199" s="106">
        <f t="shared" si="92"/>
        <v>0</v>
      </c>
      <c r="Q199" s="106">
        <f t="shared" si="92"/>
        <v>0</v>
      </c>
      <c r="R199" s="106">
        <f>R200+R201</f>
        <v>0</v>
      </c>
      <c r="S199" s="106">
        <f aca="true" t="shared" si="93" ref="S199:AJ199">S200+S201</f>
        <v>0</v>
      </c>
      <c r="T199" s="106">
        <f t="shared" si="93"/>
        <v>0</v>
      </c>
      <c r="U199" s="106">
        <f t="shared" si="93"/>
        <v>0</v>
      </c>
      <c r="V199" s="106">
        <f t="shared" si="93"/>
        <v>0</v>
      </c>
      <c r="W199" s="106">
        <f>W200+W201</f>
        <v>0</v>
      </c>
      <c r="X199" s="106">
        <f>X200+X201</f>
        <v>0</v>
      </c>
      <c r="Y199" s="106">
        <f t="shared" si="93"/>
        <v>0</v>
      </c>
      <c r="Z199" s="106">
        <f t="shared" si="93"/>
        <v>0</v>
      </c>
      <c r="AA199" s="106">
        <f t="shared" si="93"/>
        <v>0</v>
      </c>
      <c r="AB199" s="106">
        <f t="shared" si="93"/>
        <v>0</v>
      </c>
      <c r="AC199" s="106">
        <f t="shared" si="93"/>
        <v>0</v>
      </c>
      <c r="AD199" s="106">
        <f t="shared" si="93"/>
        <v>0</v>
      </c>
      <c r="AE199" s="106">
        <f t="shared" si="93"/>
        <v>0</v>
      </c>
      <c r="AF199" s="106">
        <f>AF200+AF201</f>
        <v>0</v>
      </c>
      <c r="AG199" s="106">
        <f t="shared" si="93"/>
        <v>0</v>
      </c>
      <c r="AH199" s="106">
        <f t="shared" si="93"/>
        <v>0</v>
      </c>
      <c r="AI199" s="106">
        <f t="shared" si="93"/>
        <v>0</v>
      </c>
      <c r="AJ199" s="106">
        <f t="shared" si="93"/>
        <v>0</v>
      </c>
    </row>
    <row r="200" spans="1:36" ht="15.75" hidden="1">
      <c r="A200" s="104" t="s">
        <v>286</v>
      </c>
      <c r="B200" s="105" t="s">
        <v>274</v>
      </c>
      <c r="C200" s="105" t="s">
        <v>127</v>
      </c>
      <c r="D200" s="105" t="s">
        <v>279</v>
      </c>
      <c r="E200" s="105" t="s">
        <v>287</v>
      </c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7">
        <f>SUM(F200,G200:AI200)</f>
        <v>0</v>
      </c>
    </row>
    <row r="201" spans="1:36" ht="63" hidden="1">
      <c r="A201" s="104" t="s">
        <v>597</v>
      </c>
      <c r="B201" s="105" t="s">
        <v>274</v>
      </c>
      <c r="C201" s="105" t="s">
        <v>127</v>
      </c>
      <c r="D201" s="105" t="s">
        <v>279</v>
      </c>
      <c r="E201" s="105" t="s">
        <v>280</v>
      </c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7">
        <f>SUM(F201,G201:AI201)</f>
        <v>0</v>
      </c>
    </row>
    <row r="202" spans="1:36" ht="31.5">
      <c r="A202" s="113" t="s">
        <v>288</v>
      </c>
      <c r="B202" s="105" t="s">
        <v>274</v>
      </c>
      <c r="C202" s="105" t="s">
        <v>127</v>
      </c>
      <c r="D202" s="105" t="s">
        <v>289</v>
      </c>
      <c r="E202" s="105" t="s">
        <v>107</v>
      </c>
      <c r="F202" s="106">
        <f>F203</f>
        <v>100973</v>
      </c>
      <c r="G202" s="106">
        <f>G203</f>
        <v>0</v>
      </c>
      <c r="H202" s="106">
        <f aca="true" t="shared" si="94" ref="H202:Q202">H203</f>
        <v>0</v>
      </c>
      <c r="I202" s="106">
        <f t="shared" si="94"/>
        <v>0</v>
      </c>
      <c r="J202" s="106">
        <f t="shared" si="94"/>
        <v>-26073</v>
      </c>
      <c r="K202" s="106">
        <f t="shared" si="94"/>
        <v>0</v>
      </c>
      <c r="L202" s="106">
        <f t="shared" si="94"/>
        <v>0</v>
      </c>
      <c r="M202" s="106">
        <f t="shared" si="94"/>
        <v>0</v>
      </c>
      <c r="N202" s="106">
        <f t="shared" si="94"/>
        <v>0</v>
      </c>
      <c r="O202" s="106">
        <f t="shared" si="94"/>
        <v>0</v>
      </c>
      <c r="P202" s="106">
        <f t="shared" si="94"/>
        <v>0</v>
      </c>
      <c r="Q202" s="106">
        <f t="shared" si="94"/>
        <v>0</v>
      </c>
      <c r="R202" s="106">
        <f aca="true" t="shared" si="95" ref="R202:AJ204">R203</f>
        <v>0</v>
      </c>
      <c r="S202" s="106">
        <f t="shared" si="95"/>
        <v>0</v>
      </c>
      <c r="T202" s="106">
        <f t="shared" si="95"/>
        <v>0</v>
      </c>
      <c r="U202" s="106">
        <f t="shared" si="95"/>
        <v>0</v>
      </c>
      <c r="V202" s="106">
        <f t="shared" si="95"/>
        <v>0</v>
      </c>
      <c r="W202" s="106">
        <f t="shared" si="95"/>
        <v>0</v>
      </c>
      <c r="X202" s="106">
        <f t="shared" si="95"/>
        <v>0</v>
      </c>
      <c r="Y202" s="106">
        <f t="shared" si="95"/>
        <v>0</v>
      </c>
      <c r="Z202" s="106">
        <f t="shared" si="95"/>
        <v>0</v>
      </c>
      <c r="AA202" s="106">
        <f t="shared" si="95"/>
        <v>0</v>
      </c>
      <c r="AB202" s="106">
        <f t="shared" si="95"/>
        <v>0</v>
      </c>
      <c r="AC202" s="106">
        <f t="shared" si="95"/>
        <v>0</v>
      </c>
      <c r="AD202" s="106">
        <f t="shared" si="95"/>
        <v>0</v>
      </c>
      <c r="AE202" s="106">
        <f t="shared" si="95"/>
        <v>0</v>
      </c>
      <c r="AF202" s="106">
        <f t="shared" si="95"/>
        <v>0</v>
      </c>
      <c r="AG202" s="106">
        <f t="shared" si="95"/>
        <v>0</v>
      </c>
      <c r="AH202" s="106">
        <f t="shared" si="95"/>
        <v>0</v>
      </c>
      <c r="AI202" s="106">
        <f t="shared" si="95"/>
        <v>0</v>
      </c>
      <c r="AJ202" s="106">
        <f t="shared" si="95"/>
        <v>74900</v>
      </c>
    </row>
    <row r="203" spans="1:36" ht="15.75">
      <c r="A203" s="113" t="s">
        <v>182</v>
      </c>
      <c r="B203" s="105" t="s">
        <v>274</v>
      </c>
      <c r="C203" s="105" t="s">
        <v>127</v>
      </c>
      <c r="D203" s="105" t="s">
        <v>289</v>
      </c>
      <c r="E203" s="105" t="s">
        <v>287</v>
      </c>
      <c r="F203" s="106">
        <v>100973</v>
      </c>
      <c r="G203" s="106"/>
      <c r="H203" s="106"/>
      <c r="I203" s="106"/>
      <c r="J203" s="106">
        <v>-26073</v>
      </c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7">
        <f>SUM(F203,G203:AI203)</f>
        <v>74900</v>
      </c>
    </row>
    <row r="204" spans="1:36" ht="31.5">
      <c r="A204" s="113" t="s">
        <v>190</v>
      </c>
      <c r="B204" s="105" t="s">
        <v>274</v>
      </c>
      <c r="C204" s="105" t="s">
        <v>127</v>
      </c>
      <c r="D204" s="105" t="s">
        <v>191</v>
      </c>
      <c r="E204" s="105" t="s">
        <v>107</v>
      </c>
      <c r="F204" s="106">
        <f>F205</f>
        <v>25000</v>
      </c>
      <c r="G204" s="106">
        <f>G205</f>
        <v>0</v>
      </c>
      <c r="H204" s="106">
        <f aca="true" t="shared" si="96" ref="H204:Q204">H205</f>
        <v>0</v>
      </c>
      <c r="I204" s="106">
        <f t="shared" si="96"/>
        <v>0</v>
      </c>
      <c r="J204" s="106">
        <f t="shared" si="96"/>
        <v>0</v>
      </c>
      <c r="K204" s="106">
        <f t="shared" si="96"/>
        <v>0</v>
      </c>
      <c r="L204" s="106">
        <f t="shared" si="96"/>
        <v>0</v>
      </c>
      <c r="M204" s="106">
        <f t="shared" si="96"/>
        <v>0</v>
      </c>
      <c r="N204" s="106">
        <f t="shared" si="96"/>
        <v>0</v>
      </c>
      <c r="O204" s="106">
        <f t="shared" si="96"/>
        <v>0</v>
      </c>
      <c r="P204" s="106">
        <f t="shared" si="96"/>
        <v>0</v>
      </c>
      <c r="Q204" s="106">
        <f t="shared" si="96"/>
        <v>0</v>
      </c>
      <c r="R204" s="106">
        <f t="shared" si="95"/>
        <v>0</v>
      </c>
      <c r="S204" s="106">
        <f t="shared" si="95"/>
        <v>0</v>
      </c>
      <c r="T204" s="106">
        <f t="shared" si="95"/>
        <v>0</v>
      </c>
      <c r="U204" s="106">
        <f t="shared" si="95"/>
        <v>0</v>
      </c>
      <c r="V204" s="106">
        <f t="shared" si="95"/>
        <v>0</v>
      </c>
      <c r="W204" s="106">
        <f t="shared" si="95"/>
        <v>0</v>
      </c>
      <c r="X204" s="106">
        <f t="shared" si="95"/>
        <v>0</v>
      </c>
      <c r="Y204" s="106">
        <f t="shared" si="95"/>
        <v>0</v>
      </c>
      <c r="Z204" s="106">
        <f t="shared" si="95"/>
        <v>0</v>
      </c>
      <c r="AA204" s="106">
        <f t="shared" si="95"/>
        <v>0</v>
      </c>
      <c r="AB204" s="106">
        <f t="shared" si="95"/>
        <v>0</v>
      </c>
      <c r="AC204" s="106">
        <f t="shared" si="95"/>
        <v>0</v>
      </c>
      <c r="AD204" s="106">
        <f t="shared" si="95"/>
        <v>0</v>
      </c>
      <c r="AE204" s="106">
        <f t="shared" si="95"/>
        <v>0</v>
      </c>
      <c r="AF204" s="106">
        <f t="shared" si="95"/>
        <v>0</v>
      </c>
      <c r="AG204" s="106">
        <f t="shared" si="95"/>
        <v>0</v>
      </c>
      <c r="AH204" s="106">
        <f t="shared" si="95"/>
        <v>0</v>
      </c>
      <c r="AI204" s="106">
        <f t="shared" si="95"/>
        <v>0</v>
      </c>
      <c r="AJ204" s="106">
        <f t="shared" si="95"/>
        <v>25000</v>
      </c>
    </row>
    <row r="205" spans="1:36" ht="31.5">
      <c r="A205" s="113" t="s">
        <v>192</v>
      </c>
      <c r="B205" s="105" t="s">
        <v>274</v>
      </c>
      <c r="C205" s="105" t="s">
        <v>127</v>
      </c>
      <c r="D205" s="105" t="s">
        <v>191</v>
      </c>
      <c r="E205" s="105" t="s">
        <v>273</v>
      </c>
      <c r="F205" s="106">
        <v>25000</v>
      </c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7">
        <f>SUM(F205,G205:AI205)</f>
        <v>25000</v>
      </c>
    </row>
    <row r="206" spans="1:36" s="99" customFormat="1" ht="15.75">
      <c r="A206" s="96" t="s">
        <v>602</v>
      </c>
      <c r="B206" s="97" t="s">
        <v>290</v>
      </c>
      <c r="C206" s="97" t="s">
        <v>105</v>
      </c>
      <c r="D206" s="97" t="s">
        <v>106</v>
      </c>
      <c r="E206" s="97" t="s">
        <v>107</v>
      </c>
      <c r="F206" s="98">
        <f aca="true" t="shared" si="97" ref="F206:AJ206">F211+F217</f>
        <v>2093</v>
      </c>
      <c r="G206" s="98">
        <f t="shared" si="97"/>
        <v>0</v>
      </c>
      <c r="H206" s="98">
        <f t="shared" si="97"/>
        <v>0</v>
      </c>
      <c r="I206" s="98">
        <f t="shared" si="97"/>
        <v>0</v>
      </c>
      <c r="J206" s="98">
        <f t="shared" si="97"/>
        <v>0</v>
      </c>
      <c r="K206" s="98">
        <f t="shared" si="97"/>
        <v>0</v>
      </c>
      <c r="L206" s="98">
        <f t="shared" si="97"/>
        <v>0</v>
      </c>
      <c r="M206" s="98">
        <f t="shared" si="97"/>
        <v>0</v>
      </c>
      <c r="N206" s="98">
        <f t="shared" si="97"/>
        <v>0</v>
      </c>
      <c r="O206" s="98">
        <f t="shared" si="97"/>
        <v>0</v>
      </c>
      <c r="P206" s="98">
        <f t="shared" si="97"/>
        <v>0</v>
      </c>
      <c r="Q206" s="98">
        <f t="shared" si="97"/>
        <v>0</v>
      </c>
      <c r="R206" s="98">
        <f t="shared" si="97"/>
        <v>0</v>
      </c>
      <c r="S206" s="98">
        <f t="shared" si="97"/>
        <v>0</v>
      </c>
      <c r="T206" s="98">
        <f t="shared" si="97"/>
        <v>0</v>
      </c>
      <c r="U206" s="98">
        <f t="shared" si="97"/>
        <v>0</v>
      </c>
      <c r="V206" s="98">
        <f t="shared" si="97"/>
        <v>0</v>
      </c>
      <c r="W206" s="98">
        <f t="shared" si="97"/>
        <v>0</v>
      </c>
      <c r="X206" s="98">
        <f t="shared" si="97"/>
        <v>0</v>
      </c>
      <c r="Y206" s="98">
        <f t="shared" si="97"/>
        <v>0</v>
      </c>
      <c r="Z206" s="98">
        <f t="shared" si="97"/>
        <v>0</v>
      </c>
      <c r="AA206" s="98">
        <f t="shared" si="97"/>
        <v>0</v>
      </c>
      <c r="AB206" s="98">
        <f t="shared" si="97"/>
        <v>0</v>
      </c>
      <c r="AC206" s="98">
        <f t="shared" si="97"/>
        <v>0</v>
      </c>
      <c r="AD206" s="98">
        <f t="shared" si="97"/>
        <v>0</v>
      </c>
      <c r="AE206" s="98">
        <f t="shared" si="97"/>
        <v>0</v>
      </c>
      <c r="AF206" s="98">
        <f t="shared" si="97"/>
        <v>0</v>
      </c>
      <c r="AG206" s="98">
        <f t="shared" si="97"/>
        <v>0</v>
      </c>
      <c r="AH206" s="98">
        <f t="shared" si="97"/>
        <v>0</v>
      </c>
      <c r="AI206" s="98">
        <f t="shared" si="97"/>
        <v>0</v>
      </c>
      <c r="AJ206" s="98">
        <f t="shared" si="97"/>
        <v>2093</v>
      </c>
    </row>
    <row r="207" spans="1:36" ht="31.5" hidden="1">
      <c r="A207" s="104" t="s">
        <v>291</v>
      </c>
      <c r="B207" s="105">
        <v>6</v>
      </c>
      <c r="C207" s="105">
        <v>1</v>
      </c>
      <c r="D207" s="105" t="s">
        <v>106</v>
      </c>
      <c r="E207" s="105" t="s">
        <v>107</v>
      </c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</row>
    <row r="208" spans="1:36" ht="47.25" hidden="1">
      <c r="A208" s="104" t="s">
        <v>292</v>
      </c>
      <c r="B208" s="105">
        <v>6</v>
      </c>
      <c r="C208" s="105">
        <v>1</v>
      </c>
      <c r="D208" s="105" t="s">
        <v>293</v>
      </c>
      <c r="E208" s="105" t="s">
        <v>107</v>
      </c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6"/>
    </row>
    <row r="209" spans="1:36" ht="31.5" hidden="1">
      <c r="A209" s="104" t="s">
        <v>294</v>
      </c>
      <c r="B209" s="105">
        <v>6</v>
      </c>
      <c r="C209" s="105">
        <v>1</v>
      </c>
      <c r="D209" s="105" t="s">
        <v>293</v>
      </c>
      <c r="E209" s="105">
        <v>440</v>
      </c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</row>
    <row r="210" spans="1:36" ht="31.5" hidden="1">
      <c r="A210" s="104" t="s">
        <v>295</v>
      </c>
      <c r="B210" s="105">
        <v>6</v>
      </c>
      <c r="C210" s="105">
        <v>1</v>
      </c>
      <c r="D210" s="105" t="s">
        <v>293</v>
      </c>
      <c r="E210" s="105">
        <v>441</v>
      </c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</row>
    <row r="211" spans="1:36" s="103" customFormat="1" ht="31.5">
      <c r="A211" s="100" t="s">
        <v>723</v>
      </c>
      <c r="B211" s="101" t="s">
        <v>290</v>
      </c>
      <c r="C211" s="101" t="s">
        <v>115</v>
      </c>
      <c r="D211" s="101" t="s">
        <v>106</v>
      </c>
      <c r="E211" s="101" t="s">
        <v>107</v>
      </c>
      <c r="F211" s="102">
        <f>F212</f>
        <v>0</v>
      </c>
      <c r="G211" s="102">
        <f>G212</f>
        <v>0</v>
      </c>
      <c r="H211" s="102">
        <f aca="true" t="shared" si="98" ref="H211:Q211">H212</f>
        <v>0</v>
      </c>
      <c r="I211" s="102">
        <f t="shared" si="98"/>
        <v>0</v>
      </c>
      <c r="J211" s="102">
        <f t="shared" si="98"/>
        <v>0</v>
      </c>
      <c r="K211" s="102">
        <f t="shared" si="98"/>
        <v>0</v>
      </c>
      <c r="L211" s="102">
        <f t="shared" si="98"/>
        <v>0</v>
      </c>
      <c r="M211" s="102">
        <f t="shared" si="98"/>
        <v>0</v>
      </c>
      <c r="N211" s="102">
        <f t="shared" si="98"/>
        <v>0</v>
      </c>
      <c r="O211" s="102">
        <f t="shared" si="98"/>
        <v>0</v>
      </c>
      <c r="P211" s="102">
        <f t="shared" si="98"/>
        <v>0</v>
      </c>
      <c r="Q211" s="102">
        <f t="shared" si="98"/>
        <v>0</v>
      </c>
      <c r="R211" s="102">
        <f>R212</f>
        <v>0</v>
      </c>
      <c r="S211" s="102">
        <f aca="true" t="shared" si="99" ref="S211:AJ211">S212</f>
        <v>0</v>
      </c>
      <c r="T211" s="102">
        <f t="shared" si="99"/>
        <v>0</v>
      </c>
      <c r="U211" s="102">
        <f t="shared" si="99"/>
        <v>0</v>
      </c>
      <c r="V211" s="102">
        <f t="shared" si="99"/>
        <v>0</v>
      </c>
      <c r="W211" s="102">
        <f>W212</f>
        <v>1556</v>
      </c>
      <c r="X211" s="102">
        <f>X212</f>
        <v>0</v>
      </c>
      <c r="Y211" s="102">
        <f t="shared" si="99"/>
        <v>0</v>
      </c>
      <c r="Z211" s="102">
        <f t="shared" si="99"/>
        <v>0</v>
      </c>
      <c r="AA211" s="102">
        <f t="shared" si="99"/>
        <v>0</v>
      </c>
      <c r="AB211" s="102">
        <f t="shared" si="99"/>
        <v>0</v>
      </c>
      <c r="AC211" s="102">
        <f t="shared" si="99"/>
        <v>0</v>
      </c>
      <c r="AD211" s="102">
        <f t="shared" si="99"/>
        <v>0</v>
      </c>
      <c r="AE211" s="102">
        <f t="shared" si="99"/>
        <v>0</v>
      </c>
      <c r="AF211" s="102">
        <f>AF212</f>
        <v>0</v>
      </c>
      <c r="AG211" s="102">
        <f t="shared" si="99"/>
        <v>0</v>
      </c>
      <c r="AH211" s="102">
        <f t="shared" si="99"/>
        <v>0</v>
      </c>
      <c r="AI211" s="102">
        <f t="shared" si="99"/>
        <v>0</v>
      </c>
      <c r="AJ211" s="102">
        <f t="shared" si="99"/>
        <v>1556</v>
      </c>
    </row>
    <row r="212" spans="1:36" ht="31.5">
      <c r="A212" s="104" t="s">
        <v>723</v>
      </c>
      <c r="B212" s="105" t="s">
        <v>290</v>
      </c>
      <c r="C212" s="105" t="s">
        <v>115</v>
      </c>
      <c r="D212" s="105" t="s">
        <v>296</v>
      </c>
      <c r="E212" s="105" t="s">
        <v>107</v>
      </c>
      <c r="F212" s="106">
        <f>F213</f>
        <v>0</v>
      </c>
      <c r="G212" s="106">
        <f>G213</f>
        <v>0</v>
      </c>
      <c r="H212" s="106">
        <f aca="true" t="shared" si="100" ref="H212:Q212">H213</f>
        <v>0</v>
      </c>
      <c r="I212" s="106">
        <f t="shared" si="100"/>
        <v>0</v>
      </c>
      <c r="J212" s="106">
        <f t="shared" si="100"/>
        <v>0</v>
      </c>
      <c r="K212" s="106">
        <f t="shared" si="100"/>
        <v>0</v>
      </c>
      <c r="L212" s="106">
        <f t="shared" si="100"/>
        <v>0</v>
      </c>
      <c r="M212" s="106">
        <f t="shared" si="100"/>
        <v>0</v>
      </c>
      <c r="N212" s="106">
        <f t="shared" si="100"/>
        <v>0</v>
      </c>
      <c r="O212" s="106">
        <f t="shared" si="100"/>
        <v>0</v>
      </c>
      <c r="P212" s="106">
        <f t="shared" si="100"/>
        <v>0</v>
      </c>
      <c r="Q212" s="106">
        <f t="shared" si="100"/>
        <v>0</v>
      </c>
      <c r="R212" s="106">
        <f aca="true" t="shared" si="101" ref="R212:AJ212">R213</f>
        <v>0</v>
      </c>
      <c r="S212" s="106">
        <f t="shared" si="101"/>
        <v>0</v>
      </c>
      <c r="T212" s="106">
        <f t="shared" si="101"/>
        <v>0</v>
      </c>
      <c r="U212" s="106">
        <f t="shared" si="101"/>
        <v>0</v>
      </c>
      <c r="V212" s="106">
        <f t="shared" si="101"/>
        <v>0</v>
      </c>
      <c r="W212" s="106">
        <f t="shared" si="101"/>
        <v>1556</v>
      </c>
      <c r="X212" s="106">
        <f t="shared" si="101"/>
        <v>0</v>
      </c>
      <c r="Y212" s="106">
        <f t="shared" si="101"/>
        <v>0</v>
      </c>
      <c r="Z212" s="106">
        <f t="shared" si="101"/>
        <v>0</v>
      </c>
      <c r="AA212" s="106">
        <f t="shared" si="101"/>
        <v>0</v>
      </c>
      <c r="AB212" s="106">
        <f t="shared" si="101"/>
        <v>0</v>
      </c>
      <c r="AC212" s="106">
        <f t="shared" si="101"/>
        <v>0</v>
      </c>
      <c r="AD212" s="106">
        <f t="shared" si="101"/>
        <v>0</v>
      </c>
      <c r="AE212" s="106">
        <f t="shared" si="101"/>
        <v>0</v>
      </c>
      <c r="AF212" s="106">
        <f t="shared" si="101"/>
        <v>0</v>
      </c>
      <c r="AG212" s="106">
        <f t="shared" si="101"/>
        <v>0</v>
      </c>
      <c r="AH212" s="106">
        <f t="shared" si="101"/>
        <v>0</v>
      </c>
      <c r="AI212" s="106">
        <f t="shared" si="101"/>
        <v>0</v>
      </c>
      <c r="AJ212" s="106">
        <f t="shared" si="101"/>
        <v>1556</v>
      </c>
    </row>
    <row r="213" spans="1:36" ht="47.25">
      <c r="A213" s="104" t="s">
        <v>145</v>
      </c>
      <c r="B213" s="105" t="s">
        <v>290</v>
      </c>
      <c r="C213" s="105" t="s">
        <v>115</v>
      </c>
      <c r="D213" s="105" t="s">
        <v>296</v>
      </c>
      <c r="E213" s="105">
        <v>327</v>
      </c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>
        <v>1556</v>
      </c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7">
        <f>SUM(F213,G213:AI213)</f>
        <v>1556</v>
      </c>
    </row>
    <row r="214" spans="1:36" ht="47.25" hidden="1">
      <c r="A214" s="104" t="s">
        <v>297</v>
      </c>
      <c r="B214" s="105">
        <v>6</v>
      </c>
      <c r="C214" s="105">
        <v>3</v>
      </c>
      <c r="D214" s="105" t="s">
        <v>106</v>
      </c>
      <c r="E214" s="105" t="s">
        <v>107</v>
      </c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6"/>
    </row>
    <row r="215" spans="1:36" ht="31.5" hidden="1">
      <c r="A215" s="104" t="s">
        <v>141</v>
      </c>
      <c r="B215" s="105">
        <v>6</v>
      </c>
      <c r="C215" s="105">
        <v>3</v>
      </c>
      <c r="D215" s="105" t="s">
        <v>142</v>
      </c>
      <c r="E215" s="105" t="s">
        <v>107</v>
      </c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6"/>
    </row>
    <row r="216" spans="1:36" ht="63" hidden="1">
      <c r="A216" s="104" t="s">
        <v>144</v>
      </c>
      <c r="B216" s="105">
        <v>6</v>
      </c>
      <c r="C216" s="105">
        <v>3</v>
      </c>
      <c r="D216" s="105" t="s">
        <v>142</v>
      </c>
      <c r="E216" s="105">
        <v>196</v>
      </c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</row>
    <row r="217" spans="1:36" ht="31.5">
      <c r="A217" s="104" t="s">
        <v>298</v>
      </c>
      <c r="B217" s="105" t="s">
        <v>290</v>
      </c>
      <c r="C217" s="105" t="s">
        <v>127</v>
      </c>
      <c r="D217" s="105" t="s">
        <v>106</v>
      </c>
      <c r="E217" s="105" t="s">
        <v>107</v>
      </c>
      <c r="F217" s="106">
        <f>F246+F244</f>
        <v>2093</v>
      </c>
      <c r="G217" s="106">
        <f aca="true" t="shared" si="102" ref="G217:AJ217">G246+G244</f>
        <v>0</v>
      </c>
      <c r="H217" s="106">
        <f aca="true" t="shared" si="103" ref="H217:Q217">H246+H244</f>
        <v>0</v>
      </c>
      <c r="I217" s="106">
        <f t="shared" si="103"/>
        <v>0</v>
      </c>
      <c r="J217" s="106">
        <f t="shared" si="103"/>
        <v>0</v>
      </c>
      <c r="K217" s="106">
        <f t="shared" si="103"/>
        <v>0</v>
      </c>
      <c r="L217" s="106">
        <f t="shared" si="103"/>
        <v>0</v>
      </c>
      <c r="M217" s="106">
        <f t="shared" si="103"/>
        <v>0</v>
      </c>
      <c r="N217" s="106">
        <f t="shared" si="103"/>
        <v>0</v>
      </c>
      <c r="O217" s="106">
        <f t="shared" si="103"/>
        <v>0</v>
      </c>
      <c r="P217" s="106">
        <f t="shared" si="103"/>
        <v>0</v>
      </c>
      <c r="Q217" s="106">
        <f t="shared" si="103"/>
        <v>0</v>
      </c>
      <c r="R217" s="106">
        <f t="shared" si="102"/>
        <v>0</v>
      </c>
      <c r="S217" s="106">
        <f t="shared" si="102"/>
        <v>0</v>
      </c>
      <c r="T217" s="106">
        <f t="shared" si="102"/>
        <v>0</v>
      </c>
      <c r="U217" s="106">
        <f t="shared" si="102"/>
        <v>0</v>
      </c>
      <c r="V217" s="106">
        <f t="shared" si="102"/>
        <v>0</v>
      </c>
      <c r="W217" s="106">
        <f t="shared" si="102"/>
        <v>-1556</v>
      </c>
      <c r="X217" s="106">
        <f t="shared" si="102"/>
        <v>0</v>
      </c>
      <c r="Y217" s="106">
        <f t="shared" si="102"/>
        <v>0</v>
      </c>
      <c r="Z217" s="106">
        <f t="shared" si="102"/>
        <v>0</v>
      </c>
      <c r="AA217" s="106">
        <f t="shared" si="102"/>
        <v>0</v>
      </c>
      <c r="AB217" s="106">
        <f t="shared" si="102"/>
        <v>0</v>
      </c>
      <c r="AC217" s="106">
        <f t="shared" si="102"/>
        <v>0</v>
      </c>
      <c r="AD217" s="106">
        <f t="shared" si="102"/>
        <v>0</v>
      </c>
      <c r="AE217" s="106">
        <f t="shared" si="102"/>
        <v>0</v>
      </c>
      <c r="AF217" s="106">
        <f t="shared" si="102"/>
        <v>0</v>
      </c>
      <c r="AG217" s="106">
        <f t="shared" si="102"/>
        <v>0</v>
      </c>
      <c r="AH217" s="106">
        <f t="shared" si="102"/>
        <v>0</v>
      </c>
      <c r="AI217" s="106">
        <f t="shared" si="102"/>
        <v>0</v>
      </c>
      <c r="AJ217" s="106">
        <f t="shared" si="102"/>
        <v>537</v>
      </c>
    </row>
    <row r="218" spans="1:36" ht="31.5" hidden="1">
      <c r="A218" s="104" t="s">
        <v>497</v>
      </c>
      <c r="B218" s="105">
        <v>6</v>
      </c>
      <c r="C218" s="105">
        <v>4</v>
      </c>
      <c r="D218" s="105" t="s">
        <v>113</v>
      </c>
      <c r="E218" s="105" t="s">
        <v>107</v>
      </c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  <c r="AG218" s="106"/>
      <c r="AH218" s="106"/>
      <c r="AI218" s="106"/>
      <c r="AJ218" s="106"/>
    </row>
    <row r="219" spans="1:36" ht="15.75" hidden="1">
      <c r="A219" s="104" t="s">
        <v>118</v>
      </c>
      <c r="B219" s="105">
        <v>6</v>
      </c>
      <c r="C219" s="105">
        <v>4</v>
      </c>
      <c r="D219" s="105" t="s">
        <v>113</v>
      </c>
      <c r="E219" s="105">
        <v>5</v>
      </c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106"/>
      <c r="AJ219" s="106"/>
    </row>
    <row r="220" spans="1:36" ht="15.75" hidden="1">
      <c r="A220" s="104" t="s">
        <v>237</v>
      </c>
      <c r="B220" s="105">
        <v>6</v>
      </c>
      <c r="C220" s="105">
        <v>4</v>
      </c>
      <c r="D220" s="105" t="s">
        <v>113</v>
      </c>
      <c r="E220" s="105">
        <v>6</v>
      </c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</row>
    <row r="221" spans="1:36" ht="63" hidden="1">
      <c r="A221" s="104" t="s">
        <v>299</v>
      </c>
      <c r="B221" s="105">
        <v>6</v>
      </c>
      <c r="C221" s="105">
        <v>4</v>
      </c>
      <c r="D221" s="105" t="s">
        <v>300</v>
      </c>
      <c r="E221" s="105" t="s">
        <v>107</v>
      </c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6"/>
    </row>
    <row r="222" spans="1:36" ht="31.5" hidden="1">
      <c r="A222" s="104" t="s">
        <v>301</v>
      </c>
      <c r="B222" s="105">
        <v>6</v>
      </c>
      <c r="C222" s="105">
        <v>4</v>
      </c>
      <c r="D222" s="105" t="s">
        <v>302</v>
      </c>
      <c r="E222" s="105" t="s">
        <v>107</v>
      </c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06"/>
    </row>
    <row r="223" spans="1:36" ht="31.5" hidden="1">
      <c r="A223" s="104" t="s">
        <v>192</v>
      </c>
      <c r="B223" s="105">
        <v>6</v>
      </c>
      <c r="C223" s="105">
        <v>4</v>
      </c>
      <c r="D223" s="105" t="s">
        <v>303</v>
      </c>
      <c r="E223" s="105">
        <v>213</v>
      </c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</row>
    <row r="224" spans="1:36" ht="47.25" hidden="1">
      <c r="A224" s="104" t="s">
        <v>304</v>
      </c>
      <c r="B224" s="105">
        <v>6</v>
      </c>
      <c r="C224" s="105">
        <v>4</v>
      </c>
      <c r="D224" s="105" t="s">
        <v>305</v>
      </c>
      <c r="E224" s="105" t="s">
        <v>107</v>
      </c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06"/>
    </row>
    <row r="225" spans="1:36" ht="31.5" hidden="1">
      <c r="A225" s="104" t="s">
        <v>192</v>
      </c>
      <c r="B225" s="105">
        <v>6</v>
      </c>
      <c r="C225" s="105">
        <v>4</v>
      </c>
      <c r="D225" s="105" t="s">
        <v>305</v>
      </c>
      <c r="E225" s="105">
        <v>213</v>
      </c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06"/>
    </row>
    <row r="226" spans="1:36" ht="63" hidden="1">
      <c r="A226" s="104" t="s">
        <v>242</v>
      </c>
      <c r="B226" s="105">
        <v>6</v>
      </c>
      <c r="C226" s="105">
        <v>4</v>
      </c>
      <c r="D226" s="105" t="s">
        <v>243</v>
      </c>
      <c r="E226" s="105" t="s">
        <v>107</v>
      </c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</row>
    <row r="227" spans="1:36" ht="15.75" hidden="1">
      <c r="A227" s="104" t="s">
        <v>182</v>
      </c>
      <c r="B227" s="105">
        <v>6</v>
      </c>
      <c r="C227" s="105">
        <v>4</v>
      </c>
      <c r="D227" s="105" t="s">
        <v>243</v>
      </c>
      <c r="E227" s="105">
        <v>197</v>
      </c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106"/>
      <c r="AJ227" s="106"/>
    </row>
    <row r="228" spans="1:36" ht="94.5" hidden="1">
      <c r="A228" s="104" t="s">
        <v>244</v>
      </c>
      <c r="B228" s="105">
        <v>6</v>
      </c>
      <c r="C228" s="105">
        <v>4</v>
      </c>
      <c r="D228" s="105" t="s">
        <v>245</v>
      </c>
      <c r="E228" s="105" t="s">
        <v>107</v>
      </c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6"/>
    </row>
    <row r="229" spans="1:36" ht="15.75" hidden="1">
      <c r="A229" s="104" t="s">
        <v>182</v>
      </c>
      <c r="B229" s="105">
        <v>6</v>
      </c>
      <c r="C229" s="105">
        <v>4</v>
      </c>
      <c r="D229" s="105" t="s">
        <v>245</v>
      </c>
      <c r="E229" s="105">
        <v>197</v>
      </c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06"/>
    </row>
    <row r="230" spans="1:36" ht="31.5" hidden="1">
      <c r="A230" s="104" t="s">
        <v>248</v>
      </c>
      <c r="B230" s="105">
        <v>6</v>
      </c>
      <c r="C230" s="105">
        <v>4</v>
      </c>
      <c r="D230" s="105" t="s">
        <v>249</v>
      </c>
      <c r="E230" s="105" t="s">
        <v>107</v>
      </c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106"/>
      <c r="AJ230" s="106"/>
    </row>
    <row r="231" spans="1:36" ht="15.75" hidden="1">
      <c r="A231" s="104" t="s">
        <v>182</v>
      </c>
      <c r="B231" s="105">
        <v>6</v>
      </c>
      <c r="C231" s="105">
        <v>4</v>
      </c>
      <c r="D231" s="105" t="s">
        <v>249</v>
      </c>
      <c r="E231" s="105">
        <v>197</v>
      </c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6"/>
    </row>
    <row r="232" spans="1:36" ht="31.5" hidden="1">
      <c r="A232" s="104" t="s">
        <v>192</v>
      </c>
      <c r="B232" s="105">
        <v>6</v>
      </c>
      <c r="C232" s="105">
        <v>4</v>
      </c>
      <c r="D232" s="105" t="s">
        <v>249</v>
      </c>
      <c r="E232" s="105">
        <v>213</v>
      </c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</row>
    <row r="233" spans="1:36" ht="78.75" hidden="1">
      <c r="A233" s="104" t="s">
        <v>250</v>
      </c>
      <c r="B233" s="105">
        <v>6</v>
      </c>
      <c r="C233" s="105">
        <v>4</v>
      </c>
      <c r="D233" s="105" t="s">
        <v>251</v>
      </c>
      <c r="E233" s="105" t="s">
        <v>107</v>
      </c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</row>
    <row r="234" spans="1:36" ht="47.25" hidden="1">
      <c r="A234" s="104" t="s">
        <v>252</v>
      </c>
      <c r="B234" s="105">
        <v>6</v>
      </c>
      <c r="C234" s="105">
        <v>4</v>
      </c>
      <c r="D234" s="105" t="s">
        <v>253</v>
      </c>
      <c r="E234" s="105" t="s">
        <v>107</v>
      </c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6"/>
    </row>
    <row r="235" spans="1:36" ht="15.75" hidden="1">
      <c r="A235" s="104" t="s">
        <v>182</v>
      </c>
      <c r="B235" s="105">
        <v>6</v>
      </c>
      <c r="C235" s="105">
        <v>4</v>
      </c>
      <c r="D235" s="105" t="s">
        <v>253</v>
      </c>
      <c r="E235" s="105">
        <v>197</v>
      </c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</row>
    <row r="236" spans="1:36" ht="94.5" hidden="1">
      <c r="A236" s="104" t="s">
        <v>254</v>
      </c>
      <c r="B236" s="105">
        <v>6</v>
      </c>
      <c r="C236" s="105">
        <v>4</v>
      </c>
      <c r="D236" s="105" t="s">
        <v>255</v>
      </c>
      <c r="E236" s="105" t="s">
        <v>107</v>
      </c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6"/>
    </row>
    <row r="237" spans="1:36" ht="15.75" hidden="1">
      <c r="A237" s="104" t="s">
        <v>182</v>
      </c>
      <c r="B237" s="105">
        <v>6</v>
      </c>
      <c r="C237" s="105">
        <v>4</v>
      </c>
      <c r="D237" s="105" t="s">
        <v>255</v>
      </c>
      <c r="E237" s="105">
        <v>197</v>
      </c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</row>
    <row r="238" spans="1:36" ht="63" hidden="1">
      <c r="A238" s="104" t="s">
        <v>256</v>
      </c>
      <c r="B238" s="105">
        <v>6</v>
      </c>
      <c r="C238" s="105">
        <v>4</v>
      </c>
      <c r="D238" s="105" t="s">
        <v>255</v>
      </c>
      <c r="E238" s="105">
        <v>567</v>
      </c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6"/>
    </row>
    <row r="239" spans="1:36" ht="110.25" hidden="1">
      <c r="A239" s="104" t="s">
        <v>257</v>
      </c>
      <c r="B239" s="105">
        <v>6</v>
      </c>
      <c r="C239" s="105">
        <v>4</v>
      </c>
      <c r="D239" s="105" t="s">
        <v>258</v>
      </c>
      <c r="E239" s="105" t="s">
        <v>107</v>
      </c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6"/>
    </row>
    <row r="240" spans="1:36" ht="15.75" hidden="1">
      <c r="A240" s="104" t="s">
        <v>182</v>
      </c>
      <c r="B240" s="105">
        <v>6</v>
      </c>
      <c r="C240" s="105">
        <v>4</v>
      </c>
      <c r="D240" s="105" t="s">
        <v>258</v>
      </c>
      <c r="E240" s="105">
        <v>197</v>
      </c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6"/>
    </row>
    <row r="241" spans="1:36" ht="78.75" hidden="1">
      <c r="A241" s="104" t="s">
        <v>180</v>
      </c>
      <c r="B241" s="105">
        <v>6</v>
      </c>
      <c r="C241" s="105">
        <v>4</v>
      </c>
      <c r="D241" s="105" t="s">
        <v>181</v>
      </c>
      <c r="E241" s="105" t="s">
        <v>107</v>
      </c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106"/>
      <c r="AJ241" s="106"/>
    </row>
    <row r="242" spans="1:36" ht="15.75" hidden="1">
      <c r="A242" s="104" t="s">
        <v>182</v>
      </c>
      <c r="B242" s="105">
        <v>6</v>
      </c>
      <c r="C242" s="105">
        <v>4</v>
      </c>
      <c r="D242" s="105" t="s">
        <v>181</v>
      </c>
      <c r="E242" s="105">
        <v>197</v>
      </c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  <c r="AI242" s="106"/>
      <c r="AJ242" s="106"/>
    </row>
    <row r="243" spans="1:36" ht="63" hidden="1">
      <c r="A243" s="104" t="s">
        <v>256</v>
      </c>
      <c r="B243" s="105">
        <v>6</v>
      </c>
      <c r="C243" s="105">
        <v>4</v>
      </c>
      <c r="D243" s="105" t="s">
        <v>181</v>
      </c>
      <c r="E243" s="105">
        <v>567</v>
      </c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  <c r="AD243" s="106"/>
      <c r="AE243" s="106"/>
      <c r="AF243" s="106"/>
      <c r="AG243" s="106"/>
      <c r="AH243" s="106"/>
      <c r="AI243" s="106"/>
      <c r="AJ243" s="106"/>
    </row>
    <row r="244" spans="1:36" ht="63" hidden="1">
      <c r="A244" s="104" t="s">
        <v>306</v>
      </c>
      <c r="B244" s="105" t="s">
        <v>290</v>
      </c>
      <c r="C244" s="105" t="s">
        <v>127</v>
      </c>
      <c r="D244" s="105" t="s">
        <v>307</v>
      </c>
      <c r="E244" s="105" t="s">
        <v>107</v>
      </c>
      <c r="F244" s="106">
        <f>F245</f>
        <v>1556</v>
      </c>
      <c r="G244" s="106">
        <f>G245</f>
        <v>0</v>
      </c>
      <c r="H244" s="106">
        <f aca="true" t="shared" si="104" ref="H244:Q244">H245</f>
        <v>0</v>
      </c>
      <c r="I244" s="106">
        <f t="shared" si="104"/>
        <v>0</v>
      </c>
      <c r="J244" s="106">
        <f t="shared" si="104"/>
        <v>0</v>
      </c>
      <c r="K244" s="106">
        <f t="shared" si="104"/>
        <v>0</v>
      </c>
      <c r="L244" s="106">
        <f t="shared" si="104"/>
        <v>0</v>
      </c>
      <c r="M244" s="106">
        <f t="shared" si="104"/>
        <v>0</v>
      </c>
      <c r="N244" s="106">
        <f t="shared" si="104"/>
        <v>0</v>
      </c>
      <c r="O244" s="106">
        <f t="shared" si="104"/>
        <v>0</v>
      </c>
      <c r="P244" s="106">
        <f t="shared" si="104"/>
        <v>0</v>
      </c>
      <c r="Q244" s="106">
        <f t="shared" si="104"/>
        <v>0</v>
      </c>
      <c r="R244" s="106">
        <f aca="true" t="shared" si="105" ref="R244:AJ246">R245</f>
        <v>0</v>
      </c>
      <c r="S244" s="106">
        <f t="shared" si="105"/>
        <v>0</v>
      </c>
      <c r="T244" s="106">
        <f t="shared" si="105"/>
        <v>0</v>
      </c>
      <c r="U244" s="106">
        <f t="shared" si="105"/>
        <v>0</v>
      </c>
      <c r="V244" s="106">
        <f t="shared" si="105"/>
        <v>0</v>
      </c>
      <c r="W244" s="106">
        <f t="shared" si="105"/>
        <v>-1556</v>
      </c>
      <c r="X244" s="106">
        <f t="shared" si="105"/>
        <v>0</v>
      </c>
      <c r="Y244" s="106">
        <f t="shared" si="105"/>
        <v>0</v>
      </c>
      <c r="Z244" s="106">
        <f t="shared" si="105"/>
        <v>0</v>
      </c>
      <c r="AA244" s="106">
        <f t="shared" si="105"/>
        <v>0</v>
      </c>
      <c r="AB244" s="106">
        <f t="shared" si="105"/>
        <v>0</v>
      </c>
      <c r="AC244" s="106">
        <f t="shared" si="105"/>
        <v>0</v>
      </c>
      <c r="AD244" s="106">
        <f t="shared" si="105"/>
        <v>0</v>
      </c>
      <c r="AE244" s="106">
        <f t="shared" si="105"/>
        <v>0</v>
      </c>
      <c r="AF244" s="106">
        <f t="shared" si="105"/>
        <v>0</v>
      </c>
      <c r="AG244" s="106">
        <f t="shared" si="105"/>
        <v>0</v>
      </c>
      <c r="AH244" s="106">
        <f t="shared" si="105"/>
        <v>0</v>
      </c>
      <c r="AI244" s="106">
        <f t="shared" si="105"/>
        <v>0</v>
      </c>
      <c r="AJ244" s="106">
        <f t="shared" si="105"/>
        <v>0</v>
      </c>
    </row>
    <row r="245" spans="1:36" ht="47.25" hidden="1">
      <c r="A245" s="104" t="s">
        <v>145</v>
      </c>
      <c r="B245" s="105" t="s">
        <v>290</v>
      </c>
      <c r="C245" s="105" t="s">
        <v>127</v>
      </c>
      <c r="D245" s="105" t="s">
        <v>260</v>
      </c>
      <c r="E245" s="105" t="s">
        <v>146</v>
      </c>
      <c r="F245" s="106">
        <v>1556</v>
      </c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>
        <v>-1556</v>
      </c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7">
        <f>SUM(F245,G245:AI245)</f>
        <v>0</v>
      </c>
    </row>
    <row r="246" spans="1:36" ht="47.25">
      <c r="A246" s="104" t="s">
        <v>308</v>
      </c>
      <c r="B246" s="105" t="s">
        <v>290</v>
      </c>
      <c r="C246" s="105" t="s">
        <v>127</v>
      </c>
      <c r="D246" s="105" t="s">
        <v>309</v>
      </c>
      <c r="E246" s="105" t="s">
        <v>107</v>
      </c>
      <c r="F246" s="106">
        <f>F247</f>
        <v>537</v>
      </c>
      <c r="G246" s="106">
        <f>G247</f>
        <v>0</v>
      </c>
      <c r="H246" s="106">
        <f aca="true" t="shared" si="106" ref="H246:Q246">H247</f>
        <v>0</v>
      </c>
      <c r="I246" s="106">
        <f t="shared" si="106"/>
        <v>0</v>
      </c>
      <c r="J246" s="106">
        <f t="shared" si="106"/>
        <v>0</v>
      </c>
      <c r="K246" s="106">
        <f t="shared" si="106"/>
        <v>0</v>
      </c>
      <c r="L246" s="106">
        <f t="shared" si="106"/>
        <v>0</v>
      </c>
      <c r="M246" s="106">
        <f t="shared" si="106"/>
        <v>0</v>
      </c>
      <c r="N246" s="106">
        <f t="shared" si="106"/>
        <v>0</v>
      </c>
      <c r="O246" s="106">
        <f t="shared" si="106"/>
        <v>0</v>
      </c>
      <c r="P246" s="106">
        <f t="shared" si="106"/>
        <v>0</v>
      </c>
      <c r="Q246" s="106">
        <f t="shared" si="106"/>
        <v>0</v>
      </c>
      <c r="R246" s="106">
        <f t="shared" si="105"/>
        <v>0</v>
      </c>
      <c r="S246" s="106">
        <f t="shared" si="105"/>
        <v>0</v>
      </c>
      <c r="T246" s="106">
        <f t="shared" si="105"/>
        <v>0</v>
      </c>
      <c r="U246" s="106">
        <f t="shared" si="105"/>
        <v>0</v>
      </c>
      <c r="V246" s="106">
        <f t="shared" si="105"/>
        <v>0</v>
      </c>
      <c r="W246" s="106">
        <f t="shared" si="105"/>
        <v>0</v>
      </c>
      <c r="X246" s="106">
        <f t="shared" si="105"/>
        <v>0</v>
      </c>
      <c r="Y246" s="106">
        <f t="shared" si="105"/>
        <v>0</v>
      </c>
      <c r="Z246" s="106">
        <f t="shared" si="105"/>
        <v>0</v>
      </c>
      <c r="AA246" s="106">
        <f t="shared" si="105"/>
        <v>0</v>
      </c>
      <c r="AB246" s="106">
        <f t="shared" si="105"/>
        <v>0</v>
      </c>
      <c r="AC246" s="106">
        <f t="shared" si="105"/>
        <v>0</v>
      </c>
      <c r="AD246" s="106">
        <f t="shared" si="105"/>
        <v>0</v>
      </c>
      <c r="AE246" s="106">
        <f t="shared" si="105"/>
        <v>0</v>
      </c>
      <c r="AF246" s="106">
        <f t="shared" si="105"/>
        <v>0</v>
      </c>
      <c r="AG246" s="106">
        <f t="shared" si="105"/>
        <v>0</v>
      </c>
      <c r="AH246" s="106">
        <f t="shared" si="105"/>
        <v>0</v>
      </c>
      <c r="AI246" s="106">
        <f t="shared" si="105"/>
        <v>0</v>
      </c>
      <c r="AJ246" s="106">
        <f t="shared" si="105"/>
        <v>537</v>
      </c>
    </row>
    <row r="247" spans="1:36" ht="31.5">
      <c r="A247" s="104" t="s">
        <v>607</v>
      </c>
      <c r="B247" s="105" t="s">
        <v>290</v>
      </c>
      <c r="C247" s="105" t="s">
        <v>127</v>
      </c>
      <c r="D247" s="105" t="s">
        <v>309</v>
      </c>
      <c r="E247" s="105">
        <v>443</v>
      </c>
      <c r="F247" s="106">
        <v>537</v>
      </c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106"/>
      <c r="AJ247" s="107">
        <f>SUM(F247,G247:AI247)</f>
        <v>537</v>
      </c>
    </row>
    <row r="248" spans="1:36" ht="47.25" hidden="1">
      <c r="A248" s="104" t="s">
        <v>187</v>
      </c>
      <c r="B248" s="105">
        <v>6</v>
      </c>
      <c r="C248" s="105">
        <v>4</v>
      </c>
      <c r="D248" s="105" t="s">
        <v>188</v>
      </c>
      <c r="E248" s="105" t="s">
        <v>107</v>
      </c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  <c r="AD248" s="106"/>
      <c r="AE248" s="106"/>
      <c r="AF248" s="106"/>
      <c r="AG248" s="106"/>
      <c r="AH248" s="106"/>
      <c r="AI248" s="106"/>
      <c r="AJ248" s="106"/>
    </row>
    <row r="249" spans="1:36" ht="126" hidden="1">
      <c r="A249" s="104" t="s">
        <v>189</v>
      </c>
      <c r="B249" s="105">
        <v>6</v>
      </c>
      <c r="C249" s="105">
        <v>4</v>
      </c>
      <c r="D249" s="105" t="s">
        <v>188</v>
      </c>
      <c r="E249" s="105">
        <v>515</v>
      </c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  <c r="AD249" s="106"/>
      <c r="AE249" s="106"/>
      <c r="AF249" s="106"/>
      <c r="AG249" s="106"/>
      <c r="AH249" s="106"/>
      <c r="AI249" s="106"/>
      <c r="AJ249" s="106"/>
    </row>
    <row r="250" spans="1:36" ht="31.5" hidden="1">
      <c r="A250" s="104" t="s">
        <v>190</v>
      </c>
      <c r="B250" s="105">
        <v>6</v>
      </c>
      <c r="C250" s="105">
        <v>4</v>
      </c>
      <c r="D250" s="105" t="s">
        <v>191</v>
      </c>
      <c r="E250" s="105" t="s">
        <v>107</v>
      </c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  <c r="AD250" s="106"/>
      <c r="AE250" s="106"/>
      <c r="AF250" s="106"/>
      <c r="AG250" s="106"/>
      <c r="AH250" s="106"/>
      <c r="AI250" s="106"/>
      <c r="AJ250" s="106"/>
    </row>
    <row r="251" spans="1:36" ht="31.5" hidden="1">
      <c r="A251" s="104" t="s">
        <v>192</v>
      </c>
      <c r="B251" s="105">
        <v>6</v>
      </c>
      <c r="C251" s="105">
        <v>4</v>
      </c>
      <c r="D251" s="105" t="s">
        <v>191</v>
      </c>
      <c r="E251" s="105">
        <v>213</v>
      </c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  <c r="AD251" s="106"/>
      <c r="AE251" s="106"/>
      <c r="AF251" s="106"/>
      <c r="AG251" s="106"/>
      <c r="AH251" s="106"/>
      <c r="AI251" s="106"/>
      <c r="AJ251" s="106"/>
    </row>
    <row r="252" spans="1:36" ht="31.5" hidden="1">
      <c r="A252" s="104" t="s">
        <v>607</v>
      </c>
      <c r="B252" s="105">
        <v>6</v>
      </c>
      <c r="C252" s="105">
        <v>4</v>
      </c>
      <c r="D252" s="105" t="s">
        <v>191</v>
      </c>
      <c r="E252" s="105">
        <v>443</v>
      </c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  <c r="AD252" s="106"/>
      <c r="AE252" s="106"/>
      <c r="AF252" s="106"/>
      <c r="AG252" s="106"/>
      <c r="AH252" s="106"/>
      <c r="AI252" s="106"/>
      <c r="AJ252" s="106"/>
    </row>
    <row r="253" spans="1:36" s="99" customFormat="1" ht="15.75">
      <c r="A253" s="110" t="s">
        <v>609</v>
      </c>
      <c r="B253" s="97" t="s">
        <v>129</v>
      </c>
      <c r="C253" s="97" t="s">
        <v>105</v>
      </c>
      <c r="D253" s="97" t="s">
        <v>106</v>
      </c>
      <c r="E253" s="97" t="s">
        <v>107</v>
      </c>
      <c r="F253" s="98">
        <f aca="true" t="shared" si="107" ref="F253:AJ253">F254+F257+F278+F276+F286</f>
        <v>1307305</v>
      </c>
      <c r="G253" s="98">
        <f t="shared" si="107"/>
        <v>0</v>
      </c>
      <c r="H253" s="98">
        <f aca="true" t="shared" si="108" ref="H253:Q253">H254+H257+H278+H276+H286</f>
        <v>0</v>
      </c>
      <c r="I253" s="98">
        <f t="shared" si="108"/>
        <v>-780</v>
      </c>
      <c r="J253" s="98">
        <f t="shared" si="108"/>
        <v>0</v>
      </c>
      <c r="K253" s="98">
        <f t="shared" si="108"/>
        <v>10310</v>
      </c>
      <c r="L253" s="98">
        <f t="shared" si="108"/>
        <v>-7040</v>
      </c>
      <c r="M253" s="98">
        <f t="shared" si="108"/>
        <v>-1141</v>
      </c>
      <c r="N253" s="98">
        <f t="shared" si="108"/>
        <v>0</v>
      </c>
      <c r="O253" s="98">
        <f t="shared" si="108"/>
        <v>704</v>
      </c>
      <c r="P253" s="98">
        <f t="shared" si="108"/>
        <v>0</v>
      </c>
      <c r="Q253" s="98">
        <f t="shared" si="108"/>
        <v>0</v>
      </c>
      <c r="R253" s="98">
        <f t="shared" si="107"/>
        <v>9157</v>
      </c>
      <c r="S253" s="98">
        <f t="shared" si="107"/>
        <v>786</v>
      </c>
      <c r="T253" s="98">
        <f t="shared" si="107"/>
        <v>0</v>
      </c>
      <c r="U253" s="98">
        <f t="shared" si="107"/>
        <v>0</v>
      </c>
      <c r="V253" s="98">
        <f t="shared" si="107"/>
        <v>0</v>
      </c>
      <c r="W253" s="98">
        <f>W254+W257+W278+W276+W286</f>
        <v>0</v>
      </c>
      <c r="X253" s="98">
        <f>X254+X257+X278+X276+X286</f>
        <v>0</v>
      </c>
      <c r="Y253" s="98">
        <f t="shared" si="107"/>
        <v>0</v>
      </c>
      <c r="Z253" s="98">
        <f t="shared" si="107"/>
        <v>0</v>
      </c>
      <c r="AA253" s="98">
        <f t="shared" si="107"/>
        <v>1273</v>
      </c>
      <c r="AB253" s="98">
        <f t="shared" si="107"/>
        <v>-584</v>
      </c>
      <c r="AC253" s="98">
        <f t="shared" si="107"/>
        <v>5306</v>
      </c>
      <c r="AD253" s="98">
        <f t="shared" si="107"/>
        <v>0</v>
      </c>
      <c r="AE253" s="98">
        <f t="shared" si="107"/>
        <v>0</v>
      </c>
      <c r="AF253" s="98">
        <f t="shared" si="107"/>
        <v>0</v>
      </c>
      <c r="AG253" s="98">
        <f t="shared" si="107"/>
        <v>0</v>
      </c>
      <c r="AH253" s="98">
        <f t="shared" si="107"/>
        <v>0</v>
      </c>
      <c r="AI253" s="98">
        <f t="shared" si="107"/>
        <v>0</v>
      </c>
      <c r="AJ253" s="98">
        <f t="shared" si="107"/>
        <v>1325296</v>
      </c>
    </row>
    <row r="254" spans="1:36" s="103" customFormat="1" ht="15.75">
      <c r="A254" s="108" t="s">
        <v>718</v>
      </c>
      <c r="B254" s="101" t="s">
        <v>129</v>
      </c>
      <c r="C254" s="101" t="s">
        <v>104</v>
      </c>
      <c r="D254" s="101" t="s">
        <v>106</v>
      </c>
      <c r="E254" s="101" t="s">
        <v>107</v>
      </c>
      <c r="F254" s="102">
        <f>F255</f>
        <v>333842</v>
      </c>
      <c r="G254" s="102">
        <f>G255</f>
        <v>0</v>
      </c>
      <c r="H254" s="102">
        <f aca="true" t="shared" si="109" ref="H254:Q254">H255</f>
        <v>0</v>
      </c>
      <c r="I254" s="102">
        <f t="shared" si="109"/>
        <v>-212</v>
      </c>
      <c r="J254" s="102">
        <f t="shared" si="109"/>
        <v>0</v>
      </c>
      <c r="K254" s="102">
        <f t="shared" si="109"/>
        <v>0</v>
      </c>
      <c r="L254" s="102">
        <f t="shared" si="109"/>
        <v>0</v>
      </c>
      <c r="M254" s="102">
        <f t="shared" si="109"/>
        <v>0</v>
      </c>
      <c r="N254" s="102">
        <f t="shared" si="109"/>
        <v>0</v>
      </c>
      <c r="O254" s="102">
        <f t="shared" si="109"/>
        <v>66</v>
      </c>
      <c r="P254" s="102">
        <f t="shared" si="109"/>
        <v>0</v>
      </c>
      <c r="Q254" s="102">
        <f t="shared" si="109"/>
        <v>0</v>
      </c>
      <c r="R254" s="102">
        <f aca="true" t="shared" si="110" ref="R254:AJ254">R255</f>
        <v>5640</v>
      </c>
      <c r="S254" s="102">
        <f t="shared" si="110"/>
        <v>0</v>
      </c>
      <c r="T254" s="102">
        <f t="shared" si="110"/>
        <v>0</v>
      </c>
      <c r="U254" s="102">
        <f t="shared" si="110"/>
        <v>0</v>
      </c>
      <c r="V254" s="102">
        <f t="shared" si="110"/>
        <v>0</v>
      </c>
      <c r="W254" s="102">
        <f t="shared" si="110"/>
        <v>0</v>
      </c>
      <c r="X254" s="102">
        <f t="shared" si="110"/>
        <v>0</v>
      </c>
      <c r="Y254" s="102">
        <f t="shared" si="110"/>
        <v>0</v>
      </c>
      <c r="Z254" s="102">
        <f t="shared" si="110"/>
        <v>0</v>
      </c>
      <c r="AA254" s="102">
        <f t="shared" si="110"/>
        <v>210</v>
      </c>
      <c r="AB254" s="102">
        <f t="shared" si="110"/>
        <v>122</v>
      </c>
      <c r="AC254" s="102">
        <f t="shared" si="110"/>
        <v>5306</v>
      </c>
      <c r="AD254" s="102">
        <f t="shared" si="110"/>
        <v>0</v>
      </c>
      <c r="AE254" s="102">
        <f t="shared" si="110"/>
        <v>0</v>
      </c>
      <c r="AF254" s="102">
        <f t="shared" si="110"/>
        <v>0</v>
      </c>
      <c r="AG254" s="102">
        <f t="shared" si="110"/>
        <v>0</v>
      </c>
      <c r="AH254" s="102">
        <f t="shared" si="110"/>
        <v>0</v>
      </c>
      <c r="AI254" s="102">
        <f t="shared" si="110"/>
        <v>0</v>
      </c>
      <c r="AJ254" s="102">
        <f t="shared" si="110"/>
        <v>344974</v>
      </c>
    </row>
    <row r="255" spans="1:36" ht="31.5">
      <c r="A255" s="104" t="s">
        <v>310</v>
      </c>
      <c r="B255" s="105" t="s">
        <v>129</v>
      </c>
      <c r="C255" s="105" t="s">
        <v>104</v>
      </c>
      <c r="D255" s="105" t="s">
        <v>311</v>
      </c>
      <c r="E255" s="105">
        <v>327</v>
      </c>
      <c r="F255" s="106">
        <v>333842</v>
      </c>
      <c r="G255" s="106"/>
      <c r="H255" s="106"/>
      <c r="I255" s="106">
        <v>-212</v>
      </c>
      <c r="J255" s="106"/>
      <c r="K255" s="106"/>
      <c r="L255" s="106"/>
      <c r="M255" s="106"/>
      <c r="N255" s="106"/>
      <c r="O255" s="106">
        <v>66</v>
      </c>
      <c r="P255" s="106"/>
      <c r="Q255" s="106"/>
      <c r="R255" s="106">
        <v>5640</v>
      </c>
      <c r="S255" s="106"/>
      <c r="T255" s="106"/>
      <c r="U255" s="106"/>
      <c r="V255" s="106"/>
      <c r="W255" s="106"/>
      <c r="X255" s="106"/>
      <c r="Y255" s="106"/>
      <c r="Z255" s="106"/>
      <c r="AA255" s="106">
        <v>210</v>
      </c>
      <c r="AB255" s="106">
        <v>122</v>
      </c>
      <c r="AC255" s="106">
        <v>5306</v>
      </c>
      <c r="AD255" s="106"/>
      <c r="AE255" s="106"/>
      <c r="AF255" s="106"/>
      <c r="AG255" s="106"/>
      <c r="AH255" s="106"/>
      <c r="AI255" s="106"/>
      <c r="AJ255" s="107">
        <f>SUM(F255,G255:AI255)</f>
        <v>344974</v>
      </c>
    </row>
    <row r="256" spans="1:36" ht="47.25" hidden="1">
      <c r="A256" s="104" t="s">
        <v>145</v>
      </c>
      <c r="B256" s="105" t="s">
        <v>129</v>
      </c>
      <c r="C256" s="105">
        <v>1</v>
      </c>
      <c r="D256" s="105" t="s">
        <v>311</v>
      </c>
      <c r="E256" s="105">
        <v>327</v>
      </c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6"/>
    </row>
    <row r="257" spans="1:36" s="103" customFormat="1" ht="15.75">
      <c r="A257" s="108" t="s">
        <v>611</v>
      </c>
      <c r="B257" s="101" t="s">
        <v>129</v>
      </c>
      <c r="C257" s="101" t="s">
        <v>115</v>
      </c>
      <c r="D257" s="101" t="s">
        <v>106</v>
      </c>
      <c r="E257" s="101" t="s">
        <v>107</v>
      </c>
      <c r="F257" s="102">
        <f>F258+F260+F262+F264+F266</f>
        <v>836663</v>
      </c>
      <c r="G257" s="102">
        <f>G258+G260+G262+G264+G266</f>
        <v>0</v>
      </c>
      <c r="H257" s="102">
        <f aca="true" t="shared" si="111" ref="H257:Q257">H258+H260+H262+H264+H266</f>
        <v>0</v>
      </c>
      <c r="I257" s="102">
        <f t="shared" si="111"/>
        <v>-302</v>
      </c>
      <c r="J257" s="102">
        <f t="shared" si="111"/>
        <v>0</v>
      </c>
      <c r="K257" s="102">
        <f t="shared" si="111"/>
        <v>10310</v>
      </c>
      <c r="L257" s="102">
        <f t="shared" si="111"/>
        <v>-7001</v>
      </c>
      <c r="M257" s="102">
        <f t="shared" si="111"/>
        <v>-1141</v>
      </c>
      <c r="N257" s="102">
        <f t="shared" si="111"/>
        <v>0</v>
      </c>
      <c r="O257" s="102">
        <f t="shared" si="111"/>
        <v>0</v>
      </c>
      <c r="P257" s="102">
        <f t="shared" si="111"/>
        <v>0</v>
      </c>
      <c r="Q257" s="102">
        <f t="shared" si="111"/>
        <v>0</v>
      </c>
      <c r="R257" s="102">
        <f>R258+R260+R262+R264+R266</f>
        <v>2944</v>
      </c>
      <c r="S257" s="102">
        <f aca="true" t="shared" si="112" ref="S257:AJ257">S258+S260+S262+S264+S266</f>
        <v>486</v>
      </c>
      <c r="T257" s="102">
        <f t="shared" si="112"/>
        <v>0</v>
      </c>
      <c r="U257" s="102">
        <f t="shared" si="112"/>
        <v>0</v>
      </c>
      <c r="V257" s="102">
        <f t="shared" si="112"/>
        <v>0</v>
      </c>
      <c r="W257" s="102">
        <f>W258+W260+W262+W264+W266</f>
        <v>0</v>
      </c>
      <c r="X257" s="102">
        <f>X258+X260+X262+X264+X266</f>
        <v>0</v>
      </c>
      <c r="Y257" s="102">
        <f t="shared" si="112"/>
        <v>0</v>
      </c>
      <c r="Z257" s="102">
        <f t="shared" si="112"/>
        <v>0</v>
      </c>
      <c r="AA257" s="102">
        <f t="shared" si="112"/>
        <v>963</v>
      </c>
      <c r="AB257" s="102">
        <f t="shared" si="112"/>
        <v>-706</v>
      </c>
      <c r="AC257" s="102">
        <f t="shared" si="112"/>
        <v>0</v>
      </c>
      <c r="AD257" s="102">
        <f t="shared" si="112"/>
        <v>0</v>
      </c>
      <c r="AE257" s="102">
        <f t="shared" si="112"/>
        <v>0</v>
      </c>
      <c r="AF257" s="102">
        <f>AF258+AF260+AF262+AF264+AF266</f>
        <v>0</v>
      </c>
      <c r="AG257" s="102">
        <f t="shared" si="112"/>
        <v>0</v>
      </c>
      <c r="AH257" s="102">
        <f t="shared" si="112"/>
        <v>0</v>
      </c>
      <c r="AI257" s="102">
        <f t="shared" si="112"/>
        <v>0</v>
      </c>
      <c r="AJ257" s="102">
        <f t="shared" si="112"/>
        <v>842216</v>
      </c>
    </row>
    <row r="258" spans="1:36" ht="47.25">
      <c r="A258" s="104" t="s">
        <v>312</v>
      </c>
      <c r="B258" s="105" t="s">
        <v>129</v>
      </c>
      <c r="C258" s="105" t="s">
        <v>115</v>
      </c>
      <c r="D258" s="105" t="s">
        <v>313</v>
      </c>
      <c r="E258" s="105" t="s">
        <v>107</v>
      </c>
      <c r="F258" s="106">
        <f>SUM(F259)</f>
        <v>540464</v>
      </c>
      <c r="G258" s="106">
        <f>SUM(G259)</f>
        <v>0</v>
      </c>
      <c r="H258" s="106">
        <f aca="true" t="shared" si="113" ref="H258:Q258">SUM(H259)</f>
        <v>0</v>
      </c>
      <c r="I258" s="106">
        <f t="shared" si="113"/>
        <v>-179</v>
      </c>
      <c r="J258" s="106">
        <f t="shared" si="113"/>
        <v>0</v>
      </c>
      <c r="K258" s="106">
        <f t="shared" si="113"/>
        <v>10310</v>
      </c>
      <c r="L258" s="106">
        <f t="shared" si="113"/>
        <v>-7001</v>
      </c>
      <c r="M258" s="106">
        <f t="shared" si="113"/>
        <v>0</v>
      </c>
      <c r="N258" s="106">
        <f t="shared" si="113"/>
        <v>0</v>
      </c>
      <c r="O258" s="106">
        <f t="shared" si="113"/>
        <v>0</v>
      </c>
      <c r="P258" s="106">
        <f t="shared" si="113"/>
        <v>0</v>
      </c>
      <c r="Q258" s="106">
        <f t="shared" si="113"/>
        <v>0</v>
      </c>
      <c r="R258" s="106">
        <f aca="true" t="shared" si="114" ref="R258:AJ258">SUM(R259)</f>
        <v>0</v>
      </c>
      <c r="S258" s="106">
        <f t="shared" si="114"/>
        <v>0</v>
      </c>
      <c r="T258" s="106">
        <f t="shared" si="114"/>
        <v>0</v>
      </c>
      <c r="U258" s="106">
        <f t="shared" si="114"/>
        <v>0</v>
      </c>
      <c r="V258" s="106">
        <f t="shared" si="114"/>
        <v>0</v>
      </c>
      <c r="W258" s="106">
        <f t="shared" si="114"/>
        <v>0</v>
      </c>
      <c r="X258" s="106">
        <f t="shared" si="114"/>
        <v>0</v>
      </c>
      <c r="Y258" s="106">
        <f t="shared" si="114"/>
        <v>0</v>
      </c>
      <c r="Z258" s="106">
        <f t="shared" si="114"/>
        <v>0</v>
      </c>
      <c r="AA258" s="106">
        <f t="shared" si="114"/>
        <v>666</v>
      </c>
      <c r="AB258" s="106">
        <f t="shared" si="114"/>
        <v>-706</v>
      </c>
      <c r="AC258" s="106">
        <f t="shared" si="114"/>
        <v>0</v>
      </c>
      <c r="AD258" s="106">
        <f t="shared" si="114"/>
        <v>0</v>
      </c>
      <c r="AE258" s="106">
        <f t="shared" si="114"/>
        <v>0</v>
      </c>
      <c r="AF258" s="106">
        <f t="shared" si="114"/>
        <v>0</v>
      </c>
      <c r="AG258" s="106">
        <f t="shared" si="114"/>
        <v>0</v>
      </c>
      <c r="AH258" s="106">
        <f t="shared" si="114"/>
        <v>0</v>
      </c>
      <c r="AI258" s="106">
        <f t="shared" si="114"/>
        <v>0</v>
      </c>
      <c r="AJ258" s="106">
        <f t="shared" si="114"/>
        <v>543554</v>
      </c>
    </row>
    <row r="259" spans="1:36" ht="47.25">
      <c r="A259" s="104" t="s">
        <v>145</v>
      </c>
      <c r="B259" s="105" t="s">
        <v>129</v>
      </c>
      <c r="C259" s="105" t="s">
        <v>115</v>
      </c>
      <c r="D259" s="105" t="s">
        <v>313</v>
      </c>
      <c r="E259" s="105">
        <v>327</v>
      </c>
      <c r="F259" s="106">
        <v>540464</v>
      </c>
      <c r="G259" s="106"/>
      <c r="H259" s="106"/>
      <c r="I259" s="106">
        <v>-179</v>
      </c>
      <c r="J259" s="106"/>
      <c r="K259" s="106">
        <v>10310</v>
      </c>
      <c r="L259" s="106">
        <v>-7001</v>
      </c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>
        <v>666</v>
      </c>
      <c r="AB259" s="106">
        <v>-706</v>
      </c>
      <c r="AC259" s="106"/>
      <c r="AD259" s="106"/>
      <c r="AE259" s="106"/>
      <c r="AF259" s="106"/>
      <c r="AG259" s="106"/>
      <c r="AH259" s="106"/>
      <c r="AI259" s="106"/>
      <c r="AJ259" s="107">
        <f>SUM(F259,G259:AI259)</f>
        <v>543554</v>
      </c>
    </row>
    <row r="260" spans="1:36" ht="15.75">
      <c r="A260" s="104" t="s">
        <v>314</v>
      </c>
      <c r="B260" s="105" t="s">
        <v>129</v>
      </c>
      <c r="C260" s="105" t="s">
        <v>115</v>
      </c>
      <c r="D260" s="105" t="s">
        <v>315</v>
      </c>
      <c r="E260" s="105" t="s">
        <v>107</v>
      </c>
      <c r="F260" s="106">
        <f>SUM(F261)</f>
        <v>75856</v>
      </c>
      <c r="G260" s="106">
        <f>SUM(G261)</f>
        <v>0</v>
      </c>
      <c r="H260" s="106">
        <f aca="true" t="shared" si="115" ref="H260:Q260">SUM(H261)</f>
        <v>0</v>
      </c>
      <c r="I260" s="106">
        <f t="shared" si="115"/>
        <v>-34</v>
      </c>
      <c r="J260" s="106">
        <f t="shared" si="115"/>
        <v>0</v>
      </c>
      <c r="K260" s="106">
        <f t="shared" si="115"/>
        <v>0</v>
      </c>
      <c r="L260" s="106">
        <f t="shared" si="115"/>
        <v>0</v>
      </c>
      <c r="M260" s="106">
        <f t="shared" si="115"/>
        <v>0</v>
      </c>
      <c r="N260" s="106">
        <f t="shared" si="115"/>
        <v>0</v>
      </c>
      <c r="O260" s="106">
        <f t="shared" si="115"/>
        <v>0</v>
      </c>
      <c r="P260" s="106">
        <f t="shared" si="115"/>
        <v>0</v>
      </c>
      <c r="Q260" s="106">
        <f t="shared" si="115"/>
        <v>0</v>
      </c>
      <c r="R260" s="106">
        <f aca="true" t="shared" si="116" ref="R260:AJ260">SUM(R261)</f>
        <v>0</v>
      </c>
      <c r="S260" s="106">
        <f t="shared" si="116"/>
        <v>0</v>
      </c>
      <c r="T260" s="106">
        <f t="shared" si="116"/>
        <v>0</v>
      </c>
      <c r="U260" s="106">
        <f t="shared" si="116"/>
        <v>0</v>
      </c>
      <c r="V260" s="106">
        <f t="shared" si="116"/>
        <v>0</v>
      </c>
      <c r="W260" s="106">
        <f t="shared" si="116"/>
        <v>0</v>
      </c>
      <c r="X260" s="106">
        <f t="shared" si="116"/>
        <v>0</v>
      </c>
      <c r="Y260" s="106">
        <f t="shared" si="116"/>
        <v>0</v>
      </c>
      <c r="Z260" s="106">
        <f t="shared" si="116"/>
        <v>0</v>
      </c>
      <c r="AA260" s="106">
        <f t="shared" si="116"/>
        <v>0</v>
      </c>
      <c r="AB260" s="106">
        <f t="shared" si="116"/>
        <v>0</v>
      </c>
      <c r="AC260" s="106">
        <f t="shared" si="116"/>
        <v>0</v>
      </c>
      <c r="AD260" s="106">
        <f t="shared" si="116"/>
        <v>0</v>
      </c>
      <c r="AE260" s="106">
        <f t="shared" si="116"/>
        <v>0</v>
      </c>
      <c r="AF260" s="106">
        <f t="shared" si="116"/>
        <v>0</v>
      </c>
      <c r="AG260" s="106">
        <f t="shared" si="116"/>
        <v>0</v>
      </c>
      <c r="AH260" s="106">
        <f t="shared" si="116"/>
        <v>0</v>
      </c>
      <c r="AI260" s="106">
        <f t="shared" si="116"/>
        <v>0</v>
      </c>
      <c r="AJ260" s="106">
        <f t="shared" si="116"/>
        <v>75822</v>
      </c>
    </row>
    <row r="261" spans="1:36" ht="47.25">
      <c r="A261" s="104" t="s">
        <v>145</v>
      </c>
      <c r="B261" s="105" t="s">
        <v>129</v>
      </c>
      <c r="C261" s="105" t="s">
        <v>115</v>
      </c>
      <c r="D261" s="105" t="s">
        <v>315</v>
      </c>
      <c r="E261" s="105">
        <v>327</v>
      </c>
      <c r="F261" s="106">
        <v>75856</v>
      </c>
      <c r="G261" s="106"/>
      <c r="H261" s="106"/>
      <c r="I261" s="106">
        <v>-34</v>
      </c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7">
        <f>SUM(F261,G261:AI261)</f>
        <v>75822</v>
      </c>
    </row>
    <row r="262" spans="1:36" ht="31.5">
      <c r="A262" s="104" t="s">
        <v>316</v>
      </c>
      <c r="B262" s="105" t="s">
        <v>129</v>
      </c>
      <c r="C262" s="105" t="s">
        <v>115</v>
      </c>
      <c r="D262" s="105" t="s">
        <v>317</v>
      </c>
      <c r="E262" s="105" t="s">
        <v>107</v>
      </c>
      <c r="F262" s="106">
        <f aca="true" t="shared" si="117" ref="F262:AI262">SUM(F263)</f>
        <v>156595</v>
      </c>
      <c r="G262" s="106">
        <f t="shared" si="117"/>
        <v>0</v>
      </c>
      <c r="H262" s="106">
        <f t="shared" si="117"/>
        <v>0</v>
      </c>
      <c r="I262" s="106">
        <f t="shared" si="117"/>
        <v>-144</v>
      </c>
      <c r="J262" s="106">
        <f t="shared" si="117"/>
        <v>0</v>
      </c>
      <c r="K262" s="106">
        <f t="shared" si="117"/>
        <v>0</v>
      </c>
      <c r="L262" s="106">
        <f t="shared" si="117"/>
        <v>0</v>
      </c>
      <c r="M262" s="106">
        <f t="shared" si="117"/>
        <v>0</v>
      </c>
      <c r="N262" s="106">
        <f t="shared" si="117"/>
        <v>0</v>
      </c>
      <c r="O262" s="106">
        <f t="shared" si="117"/>
        <v>0</v>
      </c>
      <c r="P262" s="106">
        <f t="shared" si="117"/>
        <v>0</v>
      </c>
      <c r="Q262" s="106">
        <f t="shared" si="117"/>
        <v>0</v>
      </c>
      <c r="R262" s="106">
        <f t="shared" si="117"/>
        <v>2447</v>
      </c>
      <c r="S262" s="106">
        <f t="shared" si="117"/>
        <v>0</v>
      </c>
      <c r="T262" s="106">
        <f t="shared" si="117"/>
        <v>0</v>
      </c>
      <c r="U262" s="106">
        <f t="shared" si="117"/>
        <v>0</v>
      </c>
      <c r="V262" s="106">
        <f t="shared" si="117"/>
        <v>0</v>
      </c>
      <c r="W262" s="106">
        <f t="shared" si="117"/>
        <v>0</v>
      </c>
      <c r="X262" s="106">
        <f t="shared" si="117"/>
        <v>0</v>
      </c>
      <c r="Y262" s="106">
        <f t="shared" si="117"/>
        <v>0</v>
      </c>
      <c r="Z262" s="106">
        <f t="shared" si="117"/>
        <v>0</v>
      </c>
      <c r="AA262" s="106">
        <f t="shared" si="117"/>
        <v>297</v>
      </c>
      <c r="AB262" s="106">
        <f t="shared" si="117"/>
        <v>0</v>
      </c>
      <c r="AC262" s="106">
        <f t="shared" si="117"/>
        <v>0</v>
      </c>
      <c r="AD262" s="106">
        <f t="shared" si="117"/>
        <v>0</v>
      </c>
      <c r="AE262" s="106">
        <f t="shared" si="117"/>
        <v>0</v>
      </c>
      <c r="AF262" s="106">
        <f t="shared" si="117"/>
        <v>0</v>
      </c>
      <c r="AG262" s="106">
        <f t="shared" si="117"/>
        <v>0</v>
      </c>
      <c r="AH262" s="106">
        <f t="shared" si="117"/>
        <v>0</v>
      </c>
      <c r="AI262" s="106">
        <f t="shared" si="117"/>
        <v>0</v>
      </c>
      <c r="AJ262" s="106">
        <f>SUM(AJ263)</f>
        <v>159195</v>
      </c>
    </row>
    <row r="263" spans="1:36" ht="47.25">
      <c r="A263" s="114" t="s">
        <v>318</v>
      </c>
      <c r="B263" s="105" t="s">
        <v>129</v>
      </c>
      <c r="C263" s="105" t="s">
        <v>115</v>
      </c>
      <c r="D263" s="105" t="s">
        <v>317</v>
      </c>
      <c r="E263" s="105">
        <v>327</v>
      </c>
      <c r="F263" s="106">
        <v>156595</v>
      </c>
      <c r="G263" s="106"/>
      <c r="H263" s="106"/>
      <c r="I263" s="106">
        <v>-144</v>
      </c>
      <c r="J263" s="106"/>
      <c r="K263" s="106"/>
      <c r="L263" s="106"/>
      <c r="M263" s="106"/>
      <c r="N263" s="106"/>
      <c r="O263" s="106"/>
      <c r="P263" s="106"/>
      <c r="Q263" s="106"/>
      <c r="R263" s="106">
        <v>2447</v>
      </c>
      <c r="S263" s="106"/>
      <c r="T263" s="106"/>
      <c r="U263" s="106"/>
      <c r="V263" s="106"/>
      <c r="W263" s="106"/>
      <c r="X263" s="106"/>
      <c r="Y263" s="106"/>
      <c r="Z263" s="106"/>
      <c r="AA263" s="106">
        <v>297</v>
      </c>
      <c r="AB263" s="106"/>
      <c r="AC263" s="106"/>
      <c r="AD263" s="106"/>
      <c r="AE263" s="106"/>
      <c r="AF263" s="106"/>
      <c r="AG263" s="106"/>
      <c r="AH263" s="106"/>
      <c r="AI263" s="106"/>
      <c r="AJ263" s="107">
        <f>SUM(F263,G263:AI263)</f>
        <v>159195</v>
      </c>
    </row>
    <row r="264" spans="1:36" ht="15.75">
      <c r="A264" s="104" t="s">
        <v>319</v>
      </c>
      <c r="B264" s="105" t="s">
        <v>129</v>
      </c>
      <c r="C264" s="105" t="s">
        <v>115</v>
      </c>
      <c r="D264" s="105" t="s">
        <v>320</v>
      </c>
      <c r="E264" s="105" t="s">
        <v>107</v>
      </c>
      <c r="F264" s="106">
        <v>54123</v>
      </c>
      <c r="G264" s="106"/>
      <c r="H264" s="106"/>
      <c r="I264" s="106">
        <v>55</v>
      </c>
      <c r="J264" s="106"/>
      <c r="K264" s="106"/>
      <c r="L264" s="106"/>
      <c r="M264" s="106"/>
      <c r="N264" s="106"/>
      <c r="O264" s="106"/>
      <c r="P264" s="106"/>
      <c r="Q264" s="106"/>
      <c r="R264" s="106">
        <v>354</v>
      </c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  <c r="AH264" s="106"/>
      <c r="AI264" s="106"/>
      <c r="AJ264" s="107">
        <f>SUM(F264,G264:AI264)</f>
        <v>54532</v>
      </c>
    </row>
    <row r="265" spans="1:36" ht="47.25">
      <c r="A265" s="104" t="s">
        <v>145</v>
      </c>
      <c r="B265" s="105" t="s">
        <v>129</v>
      </c>
      <c r="C265" s="105" t="s">
        <v>115</v>
      </c>
      <c r="D265" s="105" t="s">
        <v>320</v>
      </c>
      <c r="E265" s="105">
        <v>327</v>
      </c>
      <c r="F265" s="106">
        <f>F264</f>
        <v>54123</v>
      </c>
      <c r="G265" s="106">
        <f>G264</f>
        <v>0</v>
      </c>
      <c r="H265" s="106">
        <f aca="true" t="shared" si="118" ref="H265:Q265">H264</f>
        <v>0</v>
      </c>
      <c r="I265" s="106">
        <f t="shared" si="118"/>
        <v>55</v>
      </c>
      <c r="J265" s="106">
        <f t="shared" si="118"/>
        <v>0</v>
      </c>
      <c r="K265" s="106">
        <f t="shared" si="118"/>
        <v>0</v>
      </c>
      <c r="L265" s="106">
        <f t="shared" si="118"/>
        <v>0</v>
      </c>
      <c r="M265" s="106">
        <f t="shared" si="118"/>
        <v>0</v>
      </c>
      <c r="N265" s="106">
        <f t="shared" si="118"/>
        <v>0</v>
      </c>
      <c r="O265" s="106">
        <f t="shared" si="118"/>
        <v>0</v>
      </c>
      <c r="P265" s="106">
        <f t="shared" si="118"/>
        <v>0</v>
      </c>
      <c r="Q265" s="106">
        <f t="shared" si="118"/>
        <v>0</v>
      </c>
      <c r="R265" s="106">
        <f>R264</f>
        <v>354</v>
      </c>
      <c r="S265" s="106">
        <f aca="true" t="shared" si="119" ref="S265:AJ265">S264</f>
        <v>0</v>
      </c>
      <c r="T265" s="106">
        <f t="shared" si="119"/>
        <v>0</v>
      </c>
      <c r="U265" s="106">
        <f t="shared" si="119"/>
        <v>0</v>
      </c>
      <c r="V265" s="106">
        <f t="shared" si="119"/>
        <v>0</v>
      </c>
      <c r="W265" s="106">
        <f>W264</f>
        <v>0</v>
      </c>
      <c r="X265" s="106">
        <f>X264</f>
        <v>0</v>
      </c>
      <c r="Y265" s="106">
        <f t="shared" si="119"/>
        <v>0</v>
      </c>
      <c r="Z265" s="106">
        <f t="shared" si="119"/>
        <v>0</v>
      </c>
      <c r="AA265" s="106">
        <f t="shared" si="119"/>
        <v>0</v>
      </c>
      <c r="AB265" s="106">
        <f>AB264</f>
        <v>0</v>
      </c>
      <c r="AC265" s="106">
        <f t="shared" si="119"/>
        <v>0</v>
      </c>
      <c r="AD265" s="106">
        <f t="shared" si="119"/>
        <v>0</v>
      </c>
      <c r="AE265" s="106">
        <f t="shared" si="119"/>
        <v>0</v>
      </c>
      <c r="AF265" s="106">
        <f t="shared" si="119"/>
        <v>0</v>
      </c>
      <c r="AG265" s="106">
        <f t="shared" si="119"/>
        <v>0</v>
      </c>
      <c r="AH265" s="106">
        <f t="shared" si="119"/>
        <v>0</v>
      </c>
      <c r="AI265" s="106">
        <f t="shared" si="119"/>
        <v>0</v>
      </c>
      <c r="AJ265" s="106">
        <f t="shared" si="119"/>
        <v>54532</v>
      </c>
    </row>
    <row r="266" spans="1:36" ht="31.5">
      <c r="A266" s="104" t="s">
        <v>321</v>
      </c>
      <c r="B266" s="105" t="s">
        <v>129</v>
      </c>
      <c r="C266" s="105" t="s">
        <v>115</v>
      </c>
      <c r="D266" s="105" t="s">
        <v>322</v>
      </c>
      <c r="E266" s="105" t="s">
        <v>107</v>
      </c>
      <c r="F266" s="106">
        <f>F267</f>
        <v>9625</v>
      </c>
      <c r="G266" s="106">
        <f>G267</f>
        <v>0</v>
      </c>
      <c r="H266" s="106">
        <f aca="true" t="shared" si="120" ref="H266:Q266">H267</f>
        <v>0</v>
      </c>
      <c r="I266" s="106">
        <f t="shared" si="120"/>
        <v>0</v>
      </c>
      <c r="J266" s="106">
        <f t="shared" si="120"/>
        <v>0</v>
      </c>
      <c r="K266" s="106">
        <f t="shared" si="120"/>
        <v>0</v>
      </c>
      <c r="L266" s="106">
        <f t="shared" si="120"/>
        <v>0</v>
      </c>
      <c r="M266" s="106">
        <f t="shared" si="120"/>
        <v>-1141</v>
      </c>
      <c r="N266" s="106">
        <f t="shared" si="120"/>
        <v>0</v>
      </c>
      <c r="O266" s="106">
        <f t="shared" si="120"/>
        <v>0</v>
      </c>
      <c r="P266" s="106">
        <f t="shared" si="120"/>
        <v>0</v>
      </c>
      <c r="Q266" s="106">
        <f t="shared" si="120"/>
        <v>0</v>
      </c>
      <c r="R266" s="106">
        <f aca="true" t="shared" si="121" ref="R266:AJ266">R267</f>
        <v>143</v>
      </c>
      <c r="S266" s="106">
        <f t="shared" si="121"/>
        <v>486</v>
      </c>
      <c r="T266" s="106">
        <f t="shared" si="121"/>
        <v>0</v>
      </c>
      <c r="U266" s="106">
        <f t="shared" si="121"/>
        <v>0</v>
      </c>
      <c r="V266" s="106">
        <f t="shared" si="121"/>
        <v>0</v>
      </c>
      <c r="W266" s="106">
        <f t="shared" si="121"/>
        <v>0</v>
      </c>
      <c r="X266" s="106">
        <f t="shared" si="121"/>
        <v>0</v>
      </c>
      <c r="Y266" s="106">
        <f t="shared" si="121"/>
        <v>0</v>
      </c>
      <c r="Z266" s="106">
        <f t="shared" si="121"/>
        <v>0</v>
      </c>
      <c r="AA266" s="106">
        <f t="shared" si="121"/>
        <v>0</v>
      </c>
      <c r="AB266" s="106">
        <f t="shared" si="121"/>
        <v>0</v>
      </c>
      <c r="AC266" s="106">
        <f t="shared" si="121"/>
        <v>0</v>
      </c>
      <c r="AD266" s="106">
        <f t="shared" si="121"/>
        <v>0</v>
      </c>
      <c r="AE266" s="106">
        <f t="shared" si="121"/>
        <v>0</v>
      </c>
      <c r="AF266" s="106">
        <f t="shared" si="121"/>
        <v>0</v>
      </c>
      <c r="AG266" s="106">
        <f t="shared" si="121"/>
        <v>0</v>
      </c>
      <c r="AH266" s="106">
        <f t="shared" si="121"/>
        <v>0</v>
      </c>
      <c r="AI266" s="106">
        <f t="shared" si="121"/>
        <v>0</v>
      </c>
      <c r="AJ266" s="106">
        <f t="shared" si="121"/>
        <v>9113</v>
      </c>
    </row>
    <row r="267" spans="1:36" ht="47.25">
      <c r="A267" s="104" t="s">
        <v>145</v>
      </c>
      <c r="B267" s="105" t="s">
        <v>129</v>
      </c>
      <c r="C267" s="105" t="s">
        <v>115</v>
      </c>
      <c r="D267" s="105" t="s">
        <v>322</v>
      </c>
      <c r="E267" s="105">
        <v>327</v>
      </c>
      <c r="F267" s="106">
        <v>9625</v>
      </c>
      <c r="G267" s="106"/>
      <c r="H267" s="106"/>
      <c r="I267" s="106"/>
      <c r="J267" s="106"/>
      <c r="K267" s="106"/>
      <c r="L267" s="106"/>
      <c r="M267" s="106">
        <v>-1141</v>
      </c>
      <c r="N267" s="106"/>
      <c r="O267" s="106"/>
      <c r="P267" s="106"/>
      <c r="Q267" s="106"/>
      <c r="R267" s="106">
        <v>143</v>
      </c>
      <c r="S267" s="106">
        <v>486</v>
      </c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7">
        <f>SUM(F267,G267:AI267)</f>
        <v>9113</v>
      </c>
    </row>
    <row r="268" spans="1:36" ht="31.5" hidden="1">
      <c r="A268" s="104" t="s">
        <v>613</v>
      </c>
      <c r="B268" s="105" t="s">
        <v>129</v>
      </c>
      <c r="C268" s="105">
        <v>3</v>
      </c>
      <c r="D268" s="105" t="s">
        <v>106</v>
      </c>
      <c r="E268" s="105">
        <v>0</v>
      </c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</row>
    <row r="269" spans="1:36" ht="31.5" hidden="1">
      <c r="A269" s="104" t="s">
        <v>323</v>
      </c>
      <c r="B269" s="105" t="s">
        <v>129</v>
      </c>
      <c r="C269" s="105">
        <v>3</v>
      </c>
      <c r="D269" s="105" t="s">
        <v>324</v>
      </c>
      <c r="E269" s="105">
        <v>0</v>
      </c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  <c r="AH269" s="106"/>
      <c r="AI269" s="106"/>
      <c r="AJ269" s="106"/>
    </row>
    <row r="270" spans="1:36" ht="47.25" hidden="1">
      <c r="A270" s="104" t="s">
        <v>145</v>
      </c>
      <c r="B270" s="105" t="s">
        <v>129</v>
      </c>
      <c r="C270" s="105">
        <v>3</v>
      </c>
      <c r="D270" s="105" t="s">
        <v>324</v>
      </c>
      <c r="E270" s="105">
        <v>327</v>
      </c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  <c r="AH270" s="106"/>
      <c r="AI270" s="106"/>
      <c r="AJ270" s="106"/>
    </row>
    <row r="271" spans="1:36" ht="47.25" hidden="1">
      <c r="A271" s="104" t="s">
        <v>325</v>
      </c>
      <c r="B271" s="105" t="s">
        <v>129</v>
      </c>
      <c r="C271" s="105">
        <v>3</v>
      </c>
      <c r="D271" s="105" t="s">
        <v>326</v>
      </c>
      <c r="E271" s="105">
        <v>0</v>
      </c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6"/>
    </row>
    <row r="272" spans="1:36" ht="47.25" hidden="1">
      <c r="A272" s="104" t="s">
        <v>145</v>
      </c>
      <c r="B272" s="105" t="s">
        <v>129</v>
      </c>
      <c r="C272" s="105">
        <v>3</v>
      </c>
      <c r="D272" s="105" t="s">
        <v>326</v>
      </c>
      <c r="E272" s="105">
        <v>327</v>
      </c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</row>
    <row r="273" spans="1:36" ht="31.5" hidden="1">
      <c r="A273" s="104" t="s">
        <v>616</v>
      </c>
      <c r="B273" s="105" t="s">
        <v>129</v>
      </c>
      <c r="C273" s="105">
        <v>4</v>
      </c>
      <c r="D273" s="105" t="s">
        <v>106</v>
      </c>
      <c r="E273" s="105">
        <v>0</v>
      </c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</row>
    <row r="274" spans="1:36" ht="31.5" hidden="1">
      <c r="A274" s="104" t="s">
        <v>327</v>
      </c>
      <c r="B274" s="105" t="s">
        <v>129</v>
      </c>
      <c r="C274" s="105">
        <v>4</v>
      </c>
      <c r="D274" s="105" t="s">
        <v>328</v>
      </c>
      <c r="E274" s="105">
        <v>0</v>
      </c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</row>
    <row r="275" spans="1:36" ht="47.25" hidden="1">
      <c r="A275" s="104" t="s">
        <v>145</v>
      </c>
      <c r="B275" s="105" t="s">
        <v>129</v>
      </c>
      <c r="C275" s="105">
        <v>4</v>
      </c>
      <c r="D275" s="105" t="s">
        <v>328</v>
      </c>
      <c r="E275" s="105">
        <v>327</v>
      </c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</row>
    <row r="276" spans="1:36" s="103" customFormat="1" ht="31.5">
      <c r="A276" s="108" t="s">
        <v>618</v>
      </c>
      <c r="B276" s="101" t="s">
        <v>129</v>
      </c>
      <c r="C276" s="101" t="s">
        <v>274</v>
      </c>
      <c r="D276" s="115" t="s">
        <v>329</v>
      </c>
      <c r="E276" s="101" t="s">
        <v>107</v>
      </c>
      <c r="F276" s="102">
        <f>SUM(F277)</f>
        <v>781</v>
      </c>
      <c r="G276" s="102">
        <f>SUM(G277)</f>
        <v>0</v>
      </c>
      <c r="H276" s="102">
        <f aca="true" t="shared" si="122" ref="H276:Q276">SUM(H277)</f>
        <v>0</v>
      </c>
      <c r="I276" s="102">
        <f t="shared" si="122"/>
        <v>0</v>
      </c>
      <c r="J276" s="102">
        <f t="shared" si="122"/>
        <v>0</v>
      </c>
      <c r="K276" s="102">
        <f t="shared" si="122"/>
        <v>0</v>
      </c>
      <c r="L276" s="102">
        <f t="shared" si="122"/>
        <v>0</v>
      </c>
      <c r="M276" s="102">
        <f t="shared" si="122"/>
        <v>0</v>
      </c>
      <c r="N276" s="102">
        <f t="shared" si="122"/>
        <v>0</v>
      </c>
      <c r="O276" s="102">
        <f t="shared" si="122"/>
        <v>0</v>
      </c>
      <c r="P276" s="102">
        <f t="shared" si="122"/>
        <v>0</v>
      </c>
      <c r="Q276" s="102">
        <f t="shared" si="122"/>
        <v>0</v>
      </c>
      <c r="R276" s="102">
        <f aca="true" t="shared" si="123" ref="R276:AJ276">SUM(R277)</f>
        <v>0</v>
      </c>
      <c r="S276" s="102">
        <f t="shared" si="123"/>
        <v>0</v>
      </c>
      <c r="T276" s="102">
        <f t="shared" si="123"/>
        <v>0</v>
      </c>
      <c r="U276" s="102">
        <f t="shared" si="123"/>
        <v>0</v>
      </c>
      <c r="V276" s="102">
        <f t="shared" si="123"/>
        <v>0</v>
      </c>
      <c r="W276" s="102">
        <f t="shared" si="123"/>
        <v>0</v>
      </c>
      <c r="X276" s="102">
        <f t="shared" si="123"/>
        <v>0</v>
      </c>
      <c r="Y276" s="102">
        <f t="shared" si="123"/>
        <v>0</v>
      </c>
      <c r="Z276" s="102">
        <f t="shared" si="123"/>
        <v>0</v>
      </c>
      <c r="AA276" s="102">
        <f t="shared" si="123"/>
        <v>0</v>
      </c>
      <c r="AB276" s="102">
        <f t="shared" si="123"/>
        <v>0</v>
      </c>
      <c r="AC276" s="102">
        <f t="shared" si="123"/>
        <v>0</v>
      </c>
      <c r="AD276" s="102">
        <f t="shared" si="123"/>
        <v>0</v>
      </c>
      <c r="AE276" s="102">
        <f t="shared" si="123"/>
        <v>0</v>
      </c>
      <c r="AF276" s="102">
        <f t="shared" si="123"/>
        <v>0</v>
      </c>
      <c r="AG276" s="102">
        <f t="shared" si="123"/>
        <v>0</v>
      </c>
      <c r="AH276" s="102">
        <f t="shared" si="123"/>
        <v>0</v>
      </c>
      <c r="AI276" s="102">
        <f t="shared" si="123"/>
        <v>0</v>
      </c>
      <c r="AJ276" s="102">
        <f t="shared" si="123"/>
        <v>781</v>
      </c>
    </row>
    <row r="277" spans="1:36" ht="31.5">
      <c r="A277" s="104" t="s">
        <v>330</v>
      </c>
      <c r="B277" s="105" t="s">
        <v>129</v>
      </c>
      <c r="C277" s="105" t="s">
        <v>274</v>
      </c>
      <c r="D277" s="105" t="s">
        <v>329</v>
      </c>
      <c r="E277" s="105">
        <v>450</v>
      </c>
      <c r="F277" s="106">
        <v>781</v>
      </c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  <c r="AJ277" s="107">
        <f>SUM(F277,G277:AI277)</f>
        <v>781</v>
      </c>
    </row>
    <row r="278" spans="1:36" s="103" customFormat="1" ht="31.5">
      <c r="A278" s="108" t="s">
        <v>620</v>
      </c>
      <c r="B278" s="101" t="s">
        <v>129</v>
      </c>
      <c r="C278" s="101" t="s">
        <v>129</v>
      </c>
      <c r="D278" s="101" t="s">
        <v>106</v>
      </c>
      <c r="E278" s="101" t="s">
        <v>107</v>
      </c>
      <c r="F278" s="102">
        <f>F279+F281+F284</f>
        <v>67994</v>
      </c>
      <c r="G278" s="102">
        <f>G279+G281+G284</f>
        <v>0</v>
      </c>
      <c r="H278" s="102">
        <f aca="true" t="shared" si="124" ref="H278:Q278">H279+H281+H284</f>
        <v>0</v>
      </c>
      <c r="I278" s="102">
        <f t="shared" si="124"/>
        <v>-169</v>
      </c>
      <c r="J278" s="102">
        <f t="shared" si="124"/>
        <v>0</v>
      </c>
      <c r="K278" s="102">
        <f t="shared" si="124"/>
        <v>0</v>
      </c>
      <c r="L278" s="102">
        <f t="shared" si="124"/>
        <v>0</v>
      </c>
      <c r="M278" s="102">
        <f t="shared" si="124"/>
        <v>0</v>
      </c>
      <c r="N278" s="102">
        <f t="shared" si="124"/>
        <v>0</v>
      </c>
      <c r="O278" s="102">
        <f t="shared" si="124"/>
        <v>153</v>
      </c>
      <c r="P278" s="102">
        <f t="shared" si="124"/>
        <v>0</v>
      </c>
      <c r="Q278" s="102">
        <f t="shared" si="124"/>
        <v>0</v>
      </c>
      <c r="R278" s="102">
        <f>R279+R281+R284</f>
        <v>538</v>
      </c>
      <c r="S278" s="102">
        <f aca="true" t="shared" si="125" ref="S278:AJ278">S279+S281+S284</f>
        <v>300</v>
      </c>
      <c r="T278" s="102">
        <f t="shared" si="125"/>
        <v>0</v>
      </c>
      <c r="U278" s="102">
        <f t="shared" si="125"/>
        <v>0</v>
      </c>
      <c r="V278" s="102">
        <f t="shared" si="125"/>
        <v>0</v>
      </c>
      <c r="W278" s="102">
        <f>W279+W281+W284</f>
        <v>0</v>
      </c>
      <c r="X278" s="102">
        <f>X279+X281+X284</f>
        <v>0</v>
      </c>
      <c r="Y278" s="102">
        <f t="shared" si="125"/>
        <v>0</v>
      </c>
      <c r="Z278" s="102">
        <f t="shared" si="125"/>
        <v>0</v>
      </c>
      <c r="AA278" s="102">
        <f t="shared" si="125"/>
        <v>0</v>
      </c>
      <c r="AB278" s="102">
        <f>AB279+AB281+AB284</f>
        <v>0</v>
      </c>
      <c r="AC278" s="102">
        <f>AC279+AC281+AC284</f>
        <v>0</v>
      </c>
      <c r="AD278" s="102">
        <f t="shared" si="125"/>
        <v>0</v>
      </c>
      <c r="AE278" s="102">
        <f t="shared" si="125"/>
        <v>0</v>
      </c>
      <c r="AF278" s="102">
        <f>AF279+AF281+AF284</f>
        <v>0</v>
      </c>
      <c r="AG278" s="102">
        <f t="shared" si="125"/>
        <v>0</v>
      </c>
      <c r="AH278" s="102">
        <f t="shared" si="125"/>
        <v>0</v>
      </c>
      <c r="AI278" s="102">
        <f t="shared" si="125"/>
        <v>0</v>
      </c>
      <c r="AJ278" s="102">
        <f t="shared" si="125"/>
        <v>68816</v>
      </c>
    </row>
    <row r="279" spans="1:36" ht="31.5">
      <c r="A279" s="104" t="s">
        <v>497</v>
      </c>
      <c r="B279" s="105" t="s">
        <v>129</v>
      </c>
      <c r="C279" s="105" t="s">
        <v>129</v>
      </c>
      <c r="D279" s="105" t="s">
        <v>113</v>
      </c>
      <c r="E279" s="105" t="s">
        <v>107</v>
      </c>
      <c r="F279" s="106">
        <f>F280</f>
        <v>2315</v>
      </c>
      <c r="G279" s="106">
        <f>G280</f>
        <v>0</v>
      </c>
      <c r="H279" s="106">
        <f aca="true" t="shared" si="126" ref="H279:Q279">H280</f>
        <v>0</v>
      </c>
      <c r="I279" s="106">
        <f t="shared" si="126"/>
        <v>0</v>
      </c>
      <c r="J279" s="106">
        <f t="shared" si="126"/>
        <v>0</v>
      </c>
      <c r="K279" s="106">
        <f t="shared" si="126"/>
        <v>0</v>
      </c>
      <c r="L279" s="106">
        <f t="shared" si="126"/>
        <v>0</v>
      </c>
      <c r="M279" s="106">
        <f t="shared" si="126"/>
        <v>0</v>
      </c>
      <c r="N279" s="106">
        <f t="shared" si="126"/>
        <v>0</v>
      </c>
      <c r="O279" s="106">
        <f t="shared" si="126"/>
        <v>0</v>
      </c>
      <c r="P279" s="106">
        <f t="shared" si="126"/>
        <v>0</v>
      </c>
      <c r="Q279" s="106">
        <f t="shared" si="126"/>
        <v>0</v>
      </c>
      <c r="R279" s="106">
        <f aca="true" t="shared" si="127" ref="R279:AJ279">R280</f>
        <v>0</v>
      </c>
      <c r="S279" s="106">
        <f t="shared" si="127"/>
        <v>0</v>
      </c>
      <c r="T279" s="106">
        <f t="shared" si="127"/>
        <v>0</v>
      </c>
      <c r="U279" s="106">
        <f t="shared" si="127"/>
        <v>0</v>
      </c>
      <c r="V279" s="106">
        <f t="shared" si="127"/>
        <v>0</v>
      </c>
      <c r="W279" s="106">
        <f t="shared" si="127"/>
        <v>0</v>
      </c>
      <c r="X279" s="106">
        <f t="shared" si="127"/>
        <v>0</v>
      </c>
      <c r="Y279" s="106">
        <f t="shared" si="127"/>
        <v>0</v>
      </c>
      <c r="Z279" s="106">
        <f t="shared" si="127"/>
        <v>0</v>
      </c>
      <c r="AA279" s="106">
        <f t="shared" si="127"/>
        <v>0</v>
      </c>
      <c r="AB279" s="106">
        <f t="shared" si="127"/>
        <v>0</v>
      </c>
      <c r="AC279" s="106">
        <f t="shared" si="127"/>
        <v>0</v>
      </c>
      <c r="AD279" s="106">
        <f t="shared" si="127"/>
        <v>0</v>
      </c>
      <c r="AE279" s="106">
        <f t="shared" si="127"/>
        <v>0</v>
      </c>
      <c r="AF279" s="106">
        <f t="shared" si="127"/>
        <v>0</v>
      </c>
      <c r="AG279" s="106">
        <f t="shared" si="127"/>
        <v>0</v>
      </c>
      <c r="AH279" s="106">
        <f t="shared" si="127"/>
        <v>0</v>
      </c>
      <c r="AI279" s="106">
        <f t="shared" si="127"/>
        <v>0</v>
      </c>
      <c r="AJ279" s="106">
        <f t="shared" si="127"/>
        <v>2315</v>
      </c>
    </row>
    <row r="280" spans="1:36" ht="15.75">
      <c r="A280" s="104" t="s">
        <v>118</v>
      </c>
      <c r="B280" s="105" t="s">
        <v>129</v>
      </c>
      <c r="C280" s="105" t="s">
        <v>129</v>
      </c>
      <c r="D280" s="105" t="s">
        <v>113</v>
      </c>
      <c r="E280" s="105" t="s">
        <v>119</v>
      </c>
      <c r="F280" s="106">
        <v>2315</v>
      </c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106"/>
      <c r="AJ280" s="107">
        <f>SUM(F280,G280:AI280)</f>
        <v>2315</v>
      </c>
    </row>
    <row r="281" spans="1:36" ht="47.25">
      <c r="A281" s="104" t="s">
        <v>331</v>
      </c>
      <c r="B281" s="105" t="s">
        <v>129</v>
      </c>
      <c r="C281" s="105" t="s">
        <v>129</v>
      </c>
      <c r="D281" s="105" t="s">
        <v>332</v>
      </c>
      <c r="E281" s="105" t="s">
        <v>107</v>
      </c>
      <c r="F281" s="106">
        <f>SUM(F282:F283)</f>
        <v>37937</v>
      </c>
      <c r="G281" s="106">
        <f>SUM(G282:G283)</f>
        <v>0</v>
      </c>
      <c r="H281" s="106">
        <f aca="true" t="shared" si="128" ref="H281:Q281">SUM(H282:H283)</f>
        <v>0</v>
      </c>
      <c r="I281" s="106">
        <f t="shared" si="128"/>
        <v>0</v>
      </c>
      <c r="J281" s="106">
        <f t="shared" si="128"/>
        <v>0</v>
      </c>
      <c r="K281" s="106">
        <f t="shared" si="128"/>
        <v>0</v>
      </c>
      <c r="L281" s="106">
        <f t="shared" si="128"/>
        <v>0</v>
      </c>
      <c r="M281" s="106">
        <f t="shared" si="128"/>
        <v>0</v>
      </c>
      <c r="N281" s="106">
        <f t="shared" si="128"/>
        <v>0</v>
      </c>
      <c r="O281" s="106">
        <f t="shared" si="128"/>
        <v>153</v>
      </c>
      <c r="P281" s="106">
        <f t="shared" si="128"/>
        <v>0</v>
      </c>
      <c r="Q281" s="106">
        <f t="shared" si="128"/>
        <v>0</v>
      </c>
      <c r="R281" s="106">
        <f>SUM(R282:R283)</f>
        <v>434</v>
      </c>
      <c r="S281" s="106">
        <f aca="true" t="shared" si="129" ref="S281:AJ281">SUM(S282:S283)</f>
        <v>300</v>
      </c>
      <c r="T281" s="106">
        <f t="shared" si="129"/>
        <v>0</v>
      </c>
      <c r="U281" s="106">
        <f t="shared" si="129"/>
        <v>0</v>
      </c>
      <c r="V281" s="106">
        <f t="shared" si="129"/>
        <v>0</v>
      </c>
      <c r="W281" s="106">
        <f>SUM(W282:W283)</f>
        <v>0</v>
      </c>
      <c r="X281" s="106">
        <f>SUM(X282:X283)</f>
        <v>0</v>
      </c>
      <c r="Y281" s="106">
        <f t="shared" si="129"/>
        <v>0</v>
      </c>
      <c r="Z281" s="106">
        <f t="shared" si="129"/>
        <v>0</v>
      </c>
      <c r="AA281" s="106">
        <f t="shared" si="129"/>
        <v>0</v>
      </c>
      <c r="AB281" s="106">
        <f>SUM(AB282:AB283)</f>
        <v>0</v>
      </c>
      <c r="AC281" s="106">
        <f t="shared" si="129"/>
        <v>0</v>
      </c>
      <c r="AD281" s="106">
        <f t="shared" si="129"/>
        <v>0</v>
      </c>
      <c r="AE281" s="106">
        <f t="shared" si="129"/>
        <v>0</v>
      </c>
      <c r="AF281" s="106">
        <f>SUM(AF282:AF283)</f>
        <v>0</v>
      </c>
      <c r="AG281" s="106">
        <f t="shared" si="129"/>
        <v>0</v>
      </c>
      <c r="AH281" s="106">
        <f t="shared" si="129"/>
        <v>0</v>
      </c>
      <c r="AI281" s="106">
        <f t="shared" si="129"/>
        <v>0</v>
      </c>
      <c r="AJ281" s="106">
        <f t="shared" si="129"/>
        <v>38824</v>
      </c>
    </row>
    <row r="282" spans="1:36" ht="47.25">
      <c r="A282" s="104" t="s">
        <v>145</v>
      </c>
      <c r="B282" s="105" t="s">
        <v>129</v>
      </c>
      <c r="C282" s="105" t="s">
        <v>129</v>
      </c>
      <c r="D282" s="105" t="s">
        <v>332</v>
      </c>
      <c r="E282" s="105">
        <v>327</v>
      </c>
      <c r="F282" s="106">
        <v>26232</v>
      </c>
      <c r="G282" s="106"/>
      <c r="H282" s="106"/>
      <c r="I282" s="106"/>
      <c r="J282" s="106"/>
      <c r="K282" s="106"/>
      <c r="L282" s="106"/>
      <c r="M282" s="106"/>
      <c r="N282" s="106"/>
      <c r="O282" s="106">
        <v>153</v>
      </c>
      <c r="P282" s="106"/>
      <c r="Q282" s="106"/>
      <c r="R282" s="106">
        <v>434</v>
      </c>
      <c r="S282" s="106">
        <v>300</v>
      </c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7">
        <f>SUM(F282,G282:AI282)</f>
        <v>27119</v>
      </c>
    </row>
    <row r="283" spans="1:36" ht="31.5">
      <c r="A283" s="104" t="s">
        <v>333</v>
      </c>
      <c r="B283" s="105" t="s">
        <v>129</v>
      </c>
      <c r="C283" s="105" t="s">
        <v>129</v>
      </c>
      <c r="D283" s="105" t="s">
        <v>332</v>
      </c>
      <c r="E283" s="105">
        <v>447</v>
      </c>
      <c r="F283" s="106">
        <v>11705</v>
      </c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H283" s="106"/>
      <c r="AI283" s="106"/>
      <c r="AJ283" s="107">
        <f>SUM(F283,G283:AI283)</f>
        <v>11705</v>
      </c>
    </row>
    <row r="284" spans="1:36" ht="47.25">
      <c r="A284" s="104" t="s">
        <v>334</v>
      </c>
      <c r="B284" s="105" t="s">
        <v>129</v>
      </c>
      <c r="C284" s="105" t="s">
        <v>129</v>
      </c>
      <c r="D284" s="105" t="s">
        <v>335</v>
      </c>
      <c r="E284" s="105" t="s">
        <v>107</v>
      </c>
      <c r="F284" s="106">
        <f>F285</f>
        <v>27742</v>
      </c>
      <c r="G284" s="106">
        <f>G285</f>
        <v>0</v>
      </c>
      <c r="H284" s="106">
        <f aca="true" t="shared" si="130" ref="H284:Q284">H285</f>
        <v>0</v>
      </c>
      <c r="I284" s="106">
        <f t="shared" si="130"/>
        <v>-169</v>
      </c>
      <c r="J284" s="106">
        <f t="shared" si="130"/>
        <v>0</v>
      </c>
      <c r="K284" s="106">
        <f t="shared" si="130"/>
        <v>0</v>
      </c>
      <c r="L284" s="106">
        <f t="shared" si="130"/>
        <v>0</v>
      </c>
      <c r="M284" s="106">
        <f t="shared" si="130"/>
        <v>0</v>
      </c>
      <c r="N284" s="106">
        <f t="shared" si="130"/>
        <v>0</v>
      </c>
      <c r="O284" s="106">
        <f t="shared" si="130"/>
        <v>0</v>
      </c>
      <c r="P284" s="106">
        <f t="shared" si="130"/>
        <v>0</v>
      </c>
      <c r="Q284" s="106">
        <f t="shared" si="130"/>
        <v>0</v>
      </c>
      <c r="R284" s="106">
        <f aca="true" t="shared" si="131" ref="R284:AJ284">R285</f>
        <v>104</v>
      </c>
      <c r="S284" s="106">
        <f t="shared" si="131"/>
        <v>0</v>
      </c>
      <c r="T284" s="106">
        <f t="shared" si="131"/>
        <v>0</v>
      </c>
      <c r="U284" s="106">
        <f t="shared" si="131"/>
        <v>0</v>
      </c>
      <c r="V284" s="106">
        <f t="shared" si="131"/>
        <v>0</v>
      </c>
      <c r="W284" s="106">
        <f t="shared" si="131"/>
        <v>0</v>
      </c>
      <c r="X284" s="106">
        <f t="shared" si="131"/>
        <v>0</v>
      </c>
      <c r="Y284" s="106">
        <f t="shared" si="131"/>
        <v>0</v>
      </c>
      <c r="Z284" s="106">
        <f t="shared" si="131"/>
        <v>0</v>
      </c>
      <c r="AA284" s="106">
        <f t="shared" si="131"/>
        <v>0</v>
      </c>
      <c r="AB284" s="106">
        <f t="shared" si="131"/>
        <v>0</v>
      </c>
      <c r="AC284" s="106">
        <f t="shared" si="131"/>
        <v>0</v>
      </c>
      <c r="AD284" s="106">
        <f t="shared" si="131"/>
        <v>0</v>
      </c>
      <c r="AE284" s="106">
        <f t="shared" si="131"/>
        <v>0</v>
      </c>
      <c r="AF284" s="106">
        <f t="shared" si="131"/>
        <v>0</v>
      </c>
      <c r="AG284" s="106">
        <f t="shared" si="131"/>
        <v>0</v>
      </c>
      <c r="AH284" s="106">
        <f t="shared" si="131"/>
        <v>0</v>
      </c>
      <c r="AI284" s="106">
        <f t="shared" si="131"/>
        <v>0</v>
      </c>
      <c r="AJ284" s="106">
        <f t="shared" si="131"/>
        <v>27677</v>
      </c>
    </row>
    <row r="285" spans="1:36" ht="31.5">
      <c r="A285" s="104" t="s">
        <v>336</v>
      </c>
      <c r="B285" s="105" t="s">
        <v>129</v>
      </c>
      <c r="C285" s="105" t="s">
        <v>129</v>
      </c>
      <c r="D285" s="105" t="s">
        <v>337</v>
      </c>
      <c r="E285" s="105">
        <v>452</v>
      </c>
      <c r="F285" s="106">
        <v>27742</v>
      </c>
      <c r="G285" s="106"/>
      <c r="H285" s="106"/>
      <c r="I285" s="106">
        <v>-169</v>
      </c>
      <c r="J285" s="106"/>
      <c r="K285" s="106"/>
      <c r="L285" s="106"/>
      <c r="M285" s="106"/>
      <c r="N285" s="106"/>
      <c r="O285" s="106"/>
      <c r="P285" s="106"/>
      <c r="Q285" s="106"/>
      <c r="R285" s="106">
        <v>104</v>
      </c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H285" s="106"/>
      <c r="AI285" s="106"/>
      <c r="AJ285" s="107">
        <f>SUM(F285,G285:AI285)</f>
        <v>27677</v>
      </c>
    </row>
    <row r="286" spans="1:36" s="103" customFormat="1" ht="31.5">
      <c r="A286" s="108" t="s">
        <v>623</v>
      </c>
      <c r="B286" s="101" t="s">
        <v>129</v>
      </c>
      <c r="C286" s="101" t="s">
        <v>172</v>
      </c>
      <c r="D286" s="101" t="s">
        <v>106</v>
      </c>
      <c r="E286" s="101" t="s">
        <v>107</v>
      </c>
      <c r="F286" s="102">
        <f>F287+F289+F291+F293+F295</f>
        <v>68025</v>
      </c>
      <c r="G286" s="102">
        <f>G287+G289+G291+G293+G295</f>
        <v>0</v>
      </c>
      <c r="H286" s="102">
        <f aca="true" t="shared" si="132" ref="H286:Q286">H287+H289+H291+H293+H295</f>
        <v>0</v>
      </c>
      <c r="I286" s="102">
        <f t="shared" si="132"/>
        <v>-97</v>
      </c>
      <c r="J286" s="102">
        <f t="shared" si="132"/>
        <v>0</v>
      </c>
      <c r="K286" s="102">
        <f t="shared" si="132"/>
        <v>0</v>
      </c>
      <c r="L286" s="102">
        <f t="shared" si="132"/>
        <v>-39</v>
      </c>
      <c r="M286" s="102">
        <f t="shared" si="132"/>
        <v>0</v>
      </c>
      <c r="N286" s="102">
        <f t="shared" si="132"/>
        <v>0</v>
      </c>
      <c r="O286" s="102">
        <f t="shared" si="132"/>
        <v>485</v>
      </c>
      <c r="P286" s="102">
        <f t="shared" si="132"/>
        <v>0</v>
      </c>
      <c r="Q286" s="102">
        <f t="shared" si="132"/>
        <v>0</v>
      </c>
      <c r="R286" s="102">
        <f>R287+R289+R291+R293+R295</f>
        <v>35</v>
      </c>
      <c r="S286" s="102">
        <f>S287+S289+S291+S293+S295</f>
        <v>0</v>
      </c>
      <c r="T286" s="102">
        <f aca="true" t="shared" si="133" ref="T286:AJ286">T287+T289+T291+T293+T295</f>
        <v>0</v>
      </c>
      <c r="U286" s="102">
        <f t="shared" si="133"/>
        <v>0</v>
      </c>
      <c r="V286" s="102">
        <f t="shared" si="133"/>
        <v>0</v>
      </c>
      <c r="W286" s="102">
        <f>W287+W289+W291+W293+W295</f>
        <v>0</v>
      </c>
      <c r="X286" s="102">
        <f>X287+X289+X291+X293+X295</f>
        <v>0</v>
      </c>
      <c r="Y286" s="102">
        <f t="shared" si="133"/>
        <v>0</v>
      </c>
      <c r="Z286" s="102">
        <f t="shared" si="133"/>
        <v>0</v>
      </c>
      <c r="AA286" s="102">
        <f t="shared" si="133"/>
        <v>100</v>
      </c>
      <c r="AB286" s="102">
        <f>AB287+AB289+AB291+AB293+AB295</f>
        <v>0</v>
      </c>
      <c r="AC286" s="102">
        <f t="shared" si="133"/>
        <v>0</v>
      </c>
      <c r="AD286" s="102">
        <f t="shared" si="133"/>
        <v>0</v>
      </c>
      <c r="AE286" s="102">
        <f t="shared" si="133"/>
        <v>0</v>
      </c>
      <c r="AF286" s="102">
        <f t="shared" si="133"/>
        <v>0</v>
      </c>
      <c r="AG286" s="102">
        <f t="shared" si="133"/>
        <v>0</v>
      </c>
      <c r="AH286" s="102">
        <f t="shared" si="133"/>
        <v>0</v>
      </c>
      <c r="AI286" s="102">
        <f t="shared" si="133"/>
        <v>0</v>
      </c>
      <c r="AJ286" s="102">
        <f t="shared" si="133"/>
        <v>68509</v>
      </c>
    </row>
    <row r="287" spans="1:36" ht="31.5">
      <c r="A287" s="104" t="s">
        <v>497</v>
      </c>
      <c r="B287" s="105" t="s">
        <v>129</v>
      </c>
      <c r="C287" s="105" t="s">
        <v>172</v>
      </c>
      <c r="D287" s="105" t="s">
        <v>113</v>
      </c>
      <c r="E287" s="105" t="s">
        <v>107</v>
      </c>
      <c r="F287" s="106">
        <f>F288</f>
        <v>19255</v>
      </c>
      <c r="G287" s="106">
        <f>G288</f>
        <v>0</v>
      </c>
      <c r="H287" s="106">
        <f aca="true" t="shared" si="134" ref="H287:Q287">H288</f>
        <v>0</v>
      </c>
      <c r="I287" s="106">
        <f t="shared" si="134"/>
        <v>0</v>
      </c>
      <c r="J287" s="106">
        <f t="shared" si="134"/>
        <v>0</v>
      </c>
      <c r="K287" s="106">
        <f t="shared" si="134"/>
        <v>0</v>
      </c>
      <c r="L287" s="106">
        <f t="shared" si="134"/>
        <v>0</v>
      </c>
      <c r="M287" s="106">
        <f t="shared" si="134"/>
        <v>0</v>
      </c>
      <c r="N287" s="106">
        <f t="shared" si="134"/>
        <v>0</v>
      </c>
      <c r="O287" s="106">
        <f t="shared" si="134"/>
        <v>0</v>
      </c>
      <c r="P287" s="106">
        <f t="shared" si="134"/>
        <v>0</v>
      </c>
      <c r="Q287" s="106">
        <f t="shared" si="134"/>
        <v>0</v>
      </c>
      <c r="R287" s="106">
        <f aca="true" t="shared" si="135" ref="R287:AJ287">R288</f>
        <v>0</v>
      </c>
      <c r="S287" s="106">
        <f t="shared" si="135"/>
        <v>0</v>
      </c>
      <c r="T287" s="106">
        <f t="shared" si="135"/>
        <v>0</v>
      </c>
      <c r="U287" s="106">
        <f t="shared" si="135"/>
        <v>0</v>
      </c>
      <c r="V287" s="106">
        <f t="shared" si="135"/>
        <v>0</v>
      </c>
      <c r="W287" s="106">
        <f t="shared" si="135"/>
        <v>0</v>
      </c>
      <c r="X287" s="106">
        <f t="shared" si="135"/>
        <v>0</v>
      </c>
      <c r="Y287" s="106">
        <f t="shared" si="135"/>
        <v>0</v>
      </c>
      <c r="Z287" s="106">
        <f t="shared" si="135"/>
        <v>0</v>
      </c>
      <c r="AA287" s="106">
        <f t="shared" si="135"/>
        <v>0</v>
      </c>
      <c r="AB287" s="106">
        <f t="shared" si="135"/>
        <v>0</v>
      </c>
      <c r="AC287" s="106">
        <f t="shared" si="135"/>
        <v>0</v>
      </c>
      <c r="AD287" s="106">
        <f t="shared" si="135"/>
        <v>0</v>
      </c>
      <c r="AE287" s="106">
        <f t="shared" si="135"/>
        <v>0</v>
      </c>
      <c r="AF287" s="106">
        <f t="shared" si="135"/>
        <v>0</v>
      </c>
      <c r="AG287" s="106">
        <f t="shared" si="135"/>
        <v>0</v>
      </c>
      <c r="AH287" s="106">
        <f t="shared" si="135"/>
        <v>0</v>
      </c>
      <c r="AI287" s="106">
        <f t="shared" si="135"/>
        <v>0</v>
      </c>
      <c r="AJ287" s="106">
        <f t="shared" si="135"/>
        <v>19255</v>
      </c>
    </row>
    <row r="288" spans="1:36" ht="15.75">
      <c r="A288" s="104" t="s">
        <v>118</v>
      </c>
      <c r="B288" s="105" t="s">
        <v>129</v>
      </c>
      <c r="C288" s="105" t="s">
        <v>172</v>
      </c>
      <c r="D288" s="105" t="s">
        <v>113</v>
      </c>
      <c r="E288" s="105" t="s">
        <v>119</v>
      </c>
      <c r="F288" s="106">
        <v>19255</v>
      </c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106"/>
      <c r="AJ288" s="107">
        <f>SUM(F288,G288:AI288)</f>
        <v>19255</v>
      </c>
    </row>
    <row r="289" spans="1:36" ht="47.25">
      <c r="A289" s="104" t="s">
        <v>338</v>
      </c>
      <c r="B289" s="105" t="s">
        <v>129</v>
      </c>
      <c r="C289" s="105" t="s">
        <v>172</v>
      </c>
      <c r="D289" s="105" t="s">
        <v>339</v>
      </c>
      <c r="E289" s="105" t="s">
        <v>107</v>
      </c>
      <c r="F289" s="106">
        <f>F290</f>
        <v>23274</v>
      </c>
      <c r="G289" s="106">
        <f>G290</f>
        <v>0</v>
      </c>
      <c r="H289" s="106">
        <f aca="true" t="shared" si="136" ref="H289:Q289">H290</f>
        <v>0</v>
      </c>
      <c r="I289" s="106">
        <f t="shared" si="136"/>
        <v>0</v>
      </c>
      <c r="J289" s="106">
        <f t="shared" si="136"/>
        <v>0</v>
      </c>
      <c r="K289" s="106">
        <f t="shared" si="136"/>
        <v>0</v>
      </c>
      <c r="L289" s="106">
        <f t="shared" si="136"/>
        <v>-39</v>
      </c>
      <c r="M289" s="106">
        <f t="shared" si="136"/>
        <v>0</v>
      </c>
      <c r="N289" s="106">
        <f t="shared" si="136"/>
        <v>0</v>
      </c>
      <c r="O289" s="106">
        <f t="shared" si="136"/>
        <v>0</v>
      </c>
      <c r="P289" s="106">
        <f t="shared" si="136"/>
        <v>0</v>
      </c>
      <c r="Q289" s="106">
        <f t="shared" si="136"/>
        <v>0</v>
      </c>
      <c r="R289" s="106">
        <f aca="true" t="shared" si="137" ref="R289:AJ289">R290</f>
        <v>9</v>
      </c>
      <c r="S289" s="106">
        <f t="shared" si="137"/>
        <v>0</v>
      </c>
      <c r="T289" s="106">
        <f t="shared" si="137"/>
        <v>0</v>
      </c>
      <c r="U289" s="106">
        <f t="shared" si="137"/>
        <v>0</v>
      </c>
      <c r="V289" s="106">
        <f t="shared" si="137"/>
        <v>0</v>
      </c>
      <c r="W289" s="106">
        <f t="shared" si="137"/>
        <v>0</v>
      </c>
      <c r="X289" s="106">
        <f t="shared" si="137"/>
        <v>0</v>
      </c>
      <c r="Y289" s="106">
        <f t="shared" si="137"/>
        <v>0</v>
      </c>
      <c r="Z289" s="106">
        <f t="shared" si="137"/>
        <v>0</v>
      </c>
      <c r="AA289" s="106">
        <f t="shared" si="137"/>
        <v>0</v>
      </c>
      <c r="AB289" s="106">
        <f t="shared" si="137"/>
        <v>0</v>
      </c>
      <c r="AC289" s="106">
        <f t="shared" si="137"/>
        <v>0</v>
      </c>
      <c r="AD289" s="106">
        <f t="shared" si="137"/>
        <v>0</v>
      </c>
      <c r="AE289" s="106">
        <f t="shared" si="137"/>
        <v>0</v>
      </c>
      <c r="AF289" s="106">
        <f t="shared" si="137"/>
        <v>0</v>
      </c>
      <c r="AG289" s="106">
        <f t="shared" si="137"/>
        <v>0</v>
      </c>
      <c r="AH289" s="106">
        <f t="shared" si="137"/>
        <v>0</v>
      </c>
      <c r="AI289" s="106">
        <f t="shared" si="137"/>
        <v>0</v>
      </c>
      <c r="AJ289" s="106">
        <f t="shared" si="137"/>
        <v>23244</v>
      </c>
    </row>
    <row r="290" spans="1:36" ht="47.25">
      <c r="A290" s="104" t="s">
        <v>145</v>
      </c>
      <c r="B290" s="105" t="s">
        <v>129</v>
      </c>
      <c r="C290" s="105" t="s">
        <v>172</v>
      </c>
      <c r="D290" s="105" t="s">
        <v>339</v>
      </c>
      <c r="E290" s="105">
        <v>327</v>
      </c>
      <c r="F290" s="106">
        <v>23274</v>
      </c>
      <c r="G290" s="106"/>
      <c r="H290" s="106"/>
      <c r="I290" s="106"/>
      <c r="J290" s="106"/>
      <c r="K290" s="106"/>
      <c r="L290" s="106">
        <v>-39</v>
      </c>
      <c r="M290" s="106"/>
      <c r="N290" s="106"/>
      <c r="O290" s="106"/>
      <c r="P290" s="106"/>
      <c r="Q290" s="106"/>
      <c r="R290" s="106">
        <v>9</v>
      </c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7">
        <f>SUM(F290,G290:AI290)</f>
        <v>23244</v>
      </c>
    </row>
    <row r="291" spans="1:36" ht="31.5">
      <c r="A291" s="104" t="s">
        <v>340</v>
      </c>
      <c r="B291" s="105" t="s">
        <v>129</v>
      </c>
      <c r="C291" s="105" t="s">
        <v>172</v>
      </c>
      <c r="D291" s="105" t="s">
        <v>341</v>
      </c>
      <c r="E291" s="105" t="s">
        <v>107</v>
      </c>
      <c r="F291" s="106">
        <f>F292</f>
        <v>4875</v>
      </c>
      <c r="G291" s="106">
        <f>G292</f>
        <v>0</v>
      </c>
      <c r="H291" s="106">
        <f aca="true" t="shared" si="138" ref="H291:Q291">H292</f>
        <v>0</v>
      </c>
      <c r="I291" s="106">
        <f t="shared" si="138"/>
        <v>0</v>
      </c>
      <c r="J291" s="106">
        <f t="shared" si="138"/>
        <v>0</v>
      </c>
      <c r="K291" s="106">
        <f t="shared" si="138"/>
        <v>0</v>
      </c>
      <c r="L291" s="106">
        <f t="shared" si="138"/>
        <v>0</v>
      </c>
      <c r="M291" s="106">
        <f t="shared" si="138"/>
        <v>0</v>
      </c>
      <c r="N291" s="106">
        <f t="shared" si="138"/>
        <v>0</v>
      </c>
      <c r="O291" s="106">
        <f t="shared" si="138"/>
        <v>0</v>
      </c>
      <c r="P291" s="106">
        <f t="shared" si="138"/>
        <v>0</v>
      </c>
      <c r="Q291" s="106">
        <f t="shared" si="138"/>
        <v>0</v>
      </c>
      <c r="R291" s="106">
        <f aca="true" t="shared" si="139" ref="R291:AJ291">R292</f>
        <v>0</v>
      </c>
      <c r="S291" s="106">
        <f t="shared" si="139"/>
        <v>0</v>
      </c>
      <c r="T291" s="106">
        <f t="shared" si="139"/>
        <v>0</v>
      </c>
      <c r="U291" s="106">
        <f t="shared" si="139"/>
        <v>0</v>
      </c>
      <c r="V291" s="106">
        <f t="shared" si="139"/>
        <v>0</v>
      </c>
      <c r="W291" s="106">
        <f t="shared" si="139"/>
        <v>0</v>
      </c>
      <c r="X291" s="106">
        <f t="shared" si="139"/>
        <v>0</v>
      </c>
      <c r="Y291" s="106">
        <f t="shared" si="139"/>
        <v>0</v>
      </c>
      <c r="Z291" s="106">
        <f t="shared" si="139"/>
        <v>0</v>
      </c>
      <c r="AA291" s="106">
        <f t="shared" si="139"/>
        <v>0</v>
      </c>
      <c r="AB291" s="106">
        <f t="shared" si="139"/>
        <v>0</v>
      </c>
      <c r="AC291" s="106">
        <f t="shared" si="139"/>
        <v>0</v>
      </c>
      <c r="AD291" s="106">
        <f t="shared" si="139"/>
        <v>0</v>
      </c>
      <c r="AE291" s="106">
        <f t="shared" si="139"/>
        <v>0</v>
      </c>
      <c r="AF291" s="106">
        <f t="shared" si="139"/>
        <v>0</v>
      </c>
      <c r="AG291" s="106">
        <f t="shared" si="139"/>
        <v>0</v>
      </c>
      <c r="AH291" s="106">
        <f t="shared" si="139"/>
        <v>0</v>
      </c>
      <c r="AI291" s="106">
        <f t="shared" si="139"/>
        <v>0</v>
      </c>
      <c r="AJ291" s="106">
        <f t="shared" si="139"/>
        <v>4875</v>
      </c>
    </row>
    <row r="292" spans="1:36" ht="31.5">
      <c r="A292" s="104" t="s">
        <v>333</v>
      </c>
      <c r="B292" s="105" t="s">
        <v>129</v>
      </c>
      <c r="C292" s="105" t="s">
        <v>172</v>
      </c>
      <c r="D292" s="105" t="s">
        <v>341</v>
      </c>
      <c r="E292" s="105">
        <v>447</v>
      </c>
      <c r="F292" s="106">
        <v>4875</v>
      </c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106"/>
      <c r="AJ292" s="107">
        <f>SUM(F292,G292:AI292)</f>
        <v>4875</v>
      </c>
    </row>
    <row r="293" spans="1:36" ht="141.75">
      <c r="A293" s="104" t="s">
        <v>342</v>
      </c>
      <c r="B293" s="105" t="s">
        <v>129</v>
      </c>
      <c r="C293" s="105" t="s">
        <v>172</v>
      </c>
      <c r="D293" s="105" t="s">
        <v>343</v>
      </c>
      <c r="E293" s="105" t="s">
        <v>107</v>
      </c>
      <c r="F293" s="106">
        <f>F294</f>
        <v>17093</v>
      </c>
      <c r="G293" s="106">
        <f>G294</f>
        <v>0</v>
      </c>
      <c r="H293" s="106">
        <f aca="true" t="shared" si="140" ref="H293:Q293">H294</f>
        <v>0</v>
      </c>
      <c r="I293" s="106">
        <f t="shared" si="140"/>
        <v>-97</v>
      </c>
      <c r="J293" s="106">
        <f t="shared" si="140"/>
        <v>0</v>
      </c>
      <c r="K293" s="106">
        <f t="shared" si="140"/>
        <v>0</v>
      </c>
      <c r="L293" s="106">
        <f t="shared" si="140"/>
        <v>0</v>
      </c>
      <c r="M293" s="106">
        <f t="shared" si="140"/>
        <v>0</v>
      </c>
      <c r="N293" s="106">
        <f t="shared" si="140"/>
        <v>0</v>
      </c>
      <c r="O293" s="106">
        <f t="shared" si="140"/>
        <v>0</v>
      </c>
      <c r="P293" s="106">
        <f t="shared" si="140"/>
        <v>0</v>
      </c>
      <c r="Q293" s="106">
        <f t="shared" si="140"/>
        <v>0</v>
      </c>
      <c r="R293" s="106">
        <f aca="true" t="shared" si="141" ref="R293:AJ295">R294</f>
        <v>26</v>
      </c>
      <c r="S293" s="106">
        <f t="shared" si="141"/>
        <v>0</v>
      </c>
      <c r="T293" s="106">
        <f t="shared" si="141"/>
        <v>0</v>
      </c>
      <c r="U293" s="106">
        <f t="shared" si="141"/>
        <v>0</v>
      </c>
      <c r="V293" s="106">
        <f t="shared" si="141"/>
        <v>0</v>
      </c>
      <c r="W293" s="106">
        <f t="shared" si="141"/>
        <v>0</v>
      </c>
      <c r="X293" s="106">
        <f t="shared" si="141"/>
        <v>0</v>
      </c>
      <c r="Y293" s="106">
        <f t="shared" si="141"/>
        <v>0</v>
      </c>
      <c r="Z293" s="106">
        <f t="shared" si="141"/>
        <v>0</v>
      </c>
      <c r="AA293" s="106">
        <f t="shared" si="141"/>
        <v>100</v>
      </c>
      <c r="AB293" s="106">
        <f t="shared" si="141"/>
        <v>0</v>
      </c>
      <c r="AC293" s="106">
        <f t="shared" si="141"/>
        <v>0</v>
      </c>
      <c r="AD293" s="106">
        <f t="shared" si="141"/>
        <v>0</v>
      </c>
      <c r="AE293" s="106">
        <f t="shared" si="141"/>
        <v>0</v>
      </c>
      <c r="AF293" s="106">
        <f t="shared" si="141"/>
        <v>0</v>
      </c>
      <c r="AG293" s="106">
        <f t="shared" si="141"/>
        <v>0</v>
      </c>
      <c r="AH293" s="106">
        <f t="shared" si="141"/>
        <v>0</v>
      </c>
      <c r="AI293" s="106">
        <f t="shared" si="141"/>
        <v>0</v>
      </c>
      <c r="AJ293" s="106">
        <f t="shared" si="141"/>
        <v>17122</v>
      </c>
    </row>
    <row r="294" spans="1:36" ht="47.25">
      <c r="A294" s="104" t="s">
        <v>145</v>
      </c>
      <c r="B294" s="105" t="s">
        <v>129</v>
      </c>
      <c r="C294" s="105" t="s">
        <v>172</v>
      </c>
      <c r="D294" s="105" t="s">
        <v>343</v>
      </c>
      <c r="E294" s="105">
        <v>327</v>
      </c>
      <c r="F294" s="106">
        <v>17093</v>
      </c>
      <c r="G294" s="106"/>
      <c r="H294" s="106"/>
      <c r="I294" s="106">
        <v>-97</v>
      </c>
      <c r="J294" s="106"/>
      <c r="K294" s="106"/>
      <c r="L294" s="106"/>
      <c r="M294" s="106"/>
      <c r="N294" s="106"/>
      <c r="O294" s="106"/>
      <c r="P294" s="106"/>
      <c r="Q294" s="106"/>
      <c r="R294" s="106">
        <v>26</v>
      </c>
      <c r="S294" s="106"/>
      <c r="T294" s="106"/>
      <c r="U294" s="106"/>
      <c r="V294" s="106"/>
      <c r="W294" s="106"/>
      <c r="X294" s="106"/>
      <c r="Y294" s="106"/>
      <c r="Z294" s="106"/>
      <c r="AA294" s="106">
        <v>100</v>
      </c>
      <c r="AB294" s="106"/>
      <c r="AC294" s="106"/>
      <c r="AD294" s="106"/>
      <c r="AE294" s="106"/>
      <c r="AF294" s="106"/>
      <c r="AG294" s="106"/>
      <c r="AH294" s="106"/>
      <c r="AI294" s="106"/>
      <c r="AJ294" s="107">
        <f>SUM(F294,G294:AI294)</f>
        <v>17122</v>
      </c>
    </row>
    <row r="295" spans="1:36" ht="31.5">
      <c r="A295" s="113" t="s">
        <v>190</v>
      </c>
      <c r="B295" s="105" t="s">
        <v>129</v>
      </c>
      <c r="C295" s="105" t="s">
        <v>172</v>
      </c>
      <c r="D295" s="105" t="s">
        <v>191</v>
      </c>
      <c r="E295" s="105" t="s">
        <v>107</v>
      </c>
      <c r="F295" s="106">
        <f>F296</f>
        <v>3528</v>
      </c>
      <c r="G295" s="106">
        <f>G296</f>
        <v>0</v>
      </c>
      <c r="H295" s="106">
        <f aca="true" t="shared" si="142" ref="H295:Q295">H296</f>
        <v>0</v>
      </c>
      <c r="I295" s="106">
        <f t="shared" si="142"/>
        <v>0</v>
      </c>
      <c r="J295" s="106">
        <f t="shared" si="142"/>
        <v>0</v>
      </c>
      <c r="K295" s="106">
        <f t="shared" si="142"/>
        <v>0</v>
      </c>
      <c r="L295" s="106">
        <f t="shared" si="142"/>
        <v>0</v>
      </c>
      <c r="M295" s="106">
        <f t="shared" si="142"/>
        <v>0</v>
      </c>
      <c r="N295" s="106">
        <f t="shared" si="142"/>
        <v>0</v>
      </c>
      <c r="O295" s="106">
        <f t="shared" si="142"/>
        <v>485</v>
      </c>
      <c r="P295" s="106">
        <f t="shared" si="142"/>
        <v>0</v>
      </c>
      <c r="Q295" s="106">
        <f t="shared" si="142"/>
        <v>0</v>
      </c>
      <c r="R295" s="106">
        <f t="shared" si="141"/>
        <v>0</v>
      </c>
      <c r="S295" s="106">
        <f t="shared" si="141"/>
        <v>0</v>
      </c>
      <c r="T295" s="106">
        <f t="shared" si="141"/>
        <v>0</v>
      </c>
      <c r="U295" s="106">
        <f t="shared" si="141"/>
        <v>0</v>
      </c>
      <c r="V295" s="106">
        <f t="shared" si="141"/>
        <v>0</v>
      </c>
      <c r="W295" s="106">
        <f t="shared" si="141"/>
        <v>0</v>
      </c>
      <c r="X295" s="106">
        <f t="shared" si="141"/>
        <v>0</v>
      </c>
      <c r="Y295" s="106">
        <f t="shared" si="141"/>
        <v>0</v>
      </c>
      <c r="Z295" s="106">
        <f t="shared" si="141"/>
        <v>0</v>
      </c>
      <c r="AA295" s="106">
        <f t="shared" si="141"/>
        <v>0</v>
      </c>
      <c r="AB295" s="106">
        <f t="shared" si="141"/>
        <v>0</v>
      </c>
      <c r="AC295" s="106">
        <f t="shared" si="141"/>
        <v>0</v>
      </c>
      <c r="AD295" s="106">
        <f t="shared" si="141"/>
        <v>0</v>
      </c>
      <c r="AE295" s="106">
        <f t="shared" si="141"/>
        <v>0</v>
      </c>
      <c r="AF295" s="106">
        <f t="shared" si="141"/>
        <v>0</v>
      </c>
      <c r="AG295" s="106">
        <f t="shared" si="141"/>
        <v>0</v>
      </c>
      <c r="AH295" s="106">
        <f t="shared" si="141"/>
        <v>0</v>
      </c>
      <c r="AI295" s="106">
        <f t="shared" si="141"/>
        <v>0</v>
      </c>
      <c r="AJ295" s="106">
        <f t="shared" si="141"/>
        <v>4013</v>
      </c>
    </row>
    <row r="296" spans="1:36" ht="31.5">
      <c r="A296" s="113" t="s">
        <v>344</v>
      </c>
      <c r="B296" s="105" t="s">
        <v>129</v>
      </c>
      <c r="C296" s="105" t="s">
        <v>172</v>
      </c>
      <c r="D296" s="105" t="s">
        <v>191</v>
      </c>
      <c r="E296" s="105" t="s">
        <v>345</v>
      </c>
      <c r="F296" s="106">
        <v>3528</v>
      </c>
      <c r="G296" s="106"/>
      <c r="H296" s="106"/>
      <c r="I296" s="106"/>
      <c r="J296" s="106"/>
      <c r="K296" s="106"/>
      <c r="L296" s="106"/>
      <c r="M296" s="106"/>
      <c r="N296" s="106"/>
      <c r="O296" s="106">
        <v>485</v>
      </c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  <c r="AD296" s="106"/>
      <c r="AE296" s="106"/>
      <c r="AF296" s="106"/>
      <c r="AG296" s="106"/>
      <c r="AH296" s="106"/>
      <c r="AI296" s="106"/>
      <c r="AJ296" s="107">
        <f>SUM(F296,G296:AI296)</f>
        <v>4013</v>
      </c>
    </row>
    <row r="297" spans="1:36" s="99" customFormat="1" ht="47.25">
      <c r="A297" s="110" t="s">
        <v>346</v>
      </c>
      <c r="B297" s="97" t="s">
        <v>158</v>
      </c>
      <c r="C297" s="97" t="s">
        <v>105</v>
      </c>
      <c r="D297" s="97" t="s">
        <v>106</v>
      </c>
      <c r="E297" s="97" t="s">
        <v>107</v>
      </c>
      <c r="F297" s="98">
        <f>F298+F312+F316+F325</f>
        <v>186456</v>
      </c>
      <c r="G297" s="98">
        <f>G298+G312+G316+G325</f>
        <v>0</v>
      </c>
      <c r="H297" s="98">
        <f aca="true" t="shared" si="143" ref="H297:Q297">H298+H312+H316+H325</f>
        <v>0</v>
      </c>
      <c r="I297" s="98">
        <f t="shared" si="143"/>
        <v>0</v>
      </c>
      <c r="J297" s="98">
        <f t="shared" si="143"/>
        <v>0</v>
      </c>
      <c r="K297" s="98">
        <f t="shared" si="143"/>
        <v>0</v>
      </c>
      <c r="L297" s="98">
        <f t="shared" si="143"/>
        <v>0</v>
      </c>
      <c r="M297" s="98">
        <f t="shared" si="143"/>
        <v>0</v>
      </c>
      <c r="N297" s="98">
        <f t="shared" si="143"/>
        <v>0</v>
      </c>
      <c r="O297" s="98">
        <f t="shared" si="143"/>
        <v>0</v>
      </c>
      <c r="P297" s="98">
        <f t="shared" si="143"/>
        <v>0</v>
      </c>
      <c r="Q297" s="98">
        <f t="shared" si="143"/>
        <v>0</v>
      </c>
      <c r="R297" s="98">
        <f>R298+R312+R316+R325</f>
        <v>787</v>
      </c>
      <c r="S297" s="98">
        <f aca="true" t="shared" si="144" ref="S297:AJ297">S298+S312+S316+S325</f>
        <v>0</v>
      </c>
      <c r="T297" s="98">
        <f t="shared" si="144"/>
        <v>1000</v>
      </c>
      <c r="U297" s="98">
        <f t="shared" si="144"/>
        <v>0</v>
      </c>
      <c r="V297" s="98">
        <f t="shared" si="144"/>
        <v>0</v>
      </c>
      <c r="W297" s="98">
        <f>W298+W312+W316+W325</f>
        <v>0</v>
      </c>
      <c r="X297" s="98">
        <f>X298+X312+X316+X325</f>
        <v>0</v>
      </c>
      <c r="Y297" s="98">
        <f t="shared" si="144"/>
        <v>0</v>
      </c>
      <c r="Z297" s="98">
        <f t="shared" si="144"/>
        <v>0</v>
      </c>
      <c r="AA297" s="98">
        <f t="shared" si="144"/>
        <v>-694</v>
      </c>
      <c r="AB297" s="98">
        <f>AB298+AB312+AB316+AB325</f>
        <v>2000</v>
      </c>
      <c r="AC297" s="98">
        <f t="shared" si="144"/>
        <v>0</v>
      </c>
      <c r="AD297" s="98">
        <f>AD298+AD312+AD316+AD325</f>
        <v>0</v>
      </c>
      <c r="AE297" s="98">
        <f t="shared" si="144"/>
        <v>0</v>
      </c>
      <c r="AF297" s="98">
        <f>AF298+AF312+AF316+AF325</f>
        <v>0</v>
      </c>
      <c r="AG297" s="98">
        <f t="shared" si="144"/>
        <v>0</v>
      </c>
      <c r="AH297" s="98">
        <f t="shared" si="144"/>
        <v>0</v>
      </c>
      <c r="AI297" s="98">
        <f t="shared" si="144"/>
        <v>0</v>
      </c>
      <c r="AJ297" s="98">
        <f t="shared" si="144"/>
        <v>189549</v>
      </c>
    </row>
    <row r="298" spans="1:36" s="103" customFormat="1" ht="15.75">
      <c r="A298" s="108" t="s">
        <v>347</v>
      </c>
      <c r="B298" s="101" t="s">
        <v>158</v>
      </c>
      <c r="C298" s="101" t="s">
        <v>104</v>
      </c>
      <c r="D298" s="101" t="s">
        <v>106</v>
      </c>
      <c r="E298" s="101" t="s">
        <v>107</v>
      </c>
      <c r="F298" s="102">
        <f aca="true" t="shared" si="145" ref="F298:AC298">F299+F305+F301+F303</f>
        <v>167019</v>
      </c>
      <c r="G298" s="102">
        <f t="shared" si="145"/>
        <v>0</v>
      </c>
      <c r="H298" s="102">
        <f aca="true" t="shared" si="146" ref="H298:Q298">H299+H305+H301+H303</f>
        <v>0</v>
      </c>
      <c r="I298" s="102">
        <f t="shared" si="146"/>
        <v>0</v>
      </c>
      <c r="J298" s="102">
        <f t="shared" si="146"/>
        <v>0</v>
      </c>
      <c r="K298" s="102">
        <f t="shared" si="146"/>
        <v>0</v>
      </c>
      <c r="L298" s="102">
        <f t="shared" si="146"/>
        <v>0</v>
      </c>
      <c r="M298" s="102">
        <f t="shared" si="146"/>
        <v>0</v>
      </c>
      <c r="N298" s="102">
        <f t="shared" si="146"/>
        <v>0</v>
      </c>
      <c r="O298" s="102">
        <f t="shared" si="146"/>
        <v>0</v>
      </c>
      <c r="P298" s="102">
        <f t="shared" si="146"/>
        <v>0</v>
      </c>
      <c r="Q298" s="102">
        <f t="shared" si="146"/>
        <v>0</v>
      </c>
      <c r="R298" s="102">
        <f t="shared" si="145"/>
        <v>787</v>
      </c>
      <c r="S298" s="102">
        <f t="shared" si="145"/>
        <v>0</v>
      </c>
      <c r="T298" s="102">
        <f t="shared" si="145"/>
        <v>1000</v>
      </c>
      <c r="U298" s="102">
        <f t="shared" si="145"/>
        <v>0</v>
      </c>
      <c r="V298" s="102">
        <f t="shared" si="145"/>
        <v>0</v>
      </c>
      <c r="W298" s="102">
        <f>W299+W305+W301+W303</f>
        <v>0</v>
      </c>
      <c r="X298" s="102">
        <f>X299+X305+X301+X303</f>
        <v>0</v>
      </c>
      <c r="Y298" s="102">
        <f t="shared" si="145"/>
        <v>0</v>
      </c>
      <c r="Z298" s="102">
        <f t="shared" si="145"/>
        <v>0</v>
      </c>
      <c r="AA298" s="102">
        <f t="shared" si="145"/>
        <v>-694</v>
      </c>
      <c r="AB298" s="102">
        <f t="shared" si="145"/>
        <v>2000</v>
      </c>
      <c r="AC298" s="102">
        <f t="shared" si="145"/>
        <v>0</v>
      </c>
      <c r="AD298" s="102">
        <f>AD299+AD305+AD301+AD303</f>
        <v>0</v>
      </c>
      <c r="AE298" s="102">
        <f aca="true" t="shared" si="147" ref="AE298:AJ298">AE299+AE305+AE301+AE303</f>
        <v>0</v>
      </c>
      <c r="AF298" s="102">
        <f t="shared" si="147"/>
        <v>0</v>
      </c>
      <c r="AG298" s="102">
        <f t="shared" si="147"/>
        <v>0</v>
      </c>
      <c r="AH298" s="102">
        <f t="shared" si="147"/>
        <v>0</v>
      </c>
      <c r="AI298" s="102">
        <f t="shared" si="147"/>
        <v>0</v>
      </c>
      <c r="AJ298" s="102">
        <f t="shared" si="147"/>
        <v>170112</v>
      </c>
    </row>
    <row r="299" spans="1:36" ht="63">
      <c r="A299" s="104" t="s">
        <v>348</v>
      </c>
      <c r="B299" s="105" t="s">
        <v>158</v>
      </c>
      <c r="C299" s="105" t="s">
        <v>104</v>
      </c>
      <c r="D299" s="105" t="s">
        <v>349</v>
      </c>
      <c r="E299" s="105" t="s">
        <v>107</v>
      </c>
      <c r="F299" s="106">
        <f>F300</f>
        <v>39745</v>
      </c>
      <c r="G299" s="106">
        <f>G300</f>
        <v>0</v>
      </c>
      <c r="H299" s="106">
        <f aca="true" t="shared" si="148" ref="H299:Q299">H300</f>
        <v>0</v>
      </c>
      <c r="I299" s="106">
        <f t="shared" si="148"/>
        <v>0</v>
      </c>
      <c r="J299" s="106">
        <f t="shared" si="148"/>
        <v>0</v>
      </c>
      <c r="K299" s="106">
        <f t="shared" si="148"/>
        <v>0</v>
      </c>
      <c r="L299" s="106">
        <f t="shared" si="148"/>
        <v>0</v>
      </c>
      <c r="M299" s="106">
        <f t="shared" si="148"/>
        <v>0</v>
      </c>
      <c r="N299" s="106">
        <f t="shared" si="148"/>
        <v>0</v>
      </c>
      <c r="O299" s="106">
        <f t="shared" si="148"/>
        <v>0</v>
      </c>
      <c r="P299" s="106">
        <f t="shared" si="148"/>
        <v>0</v>
      </c>
      <c r="Q299" s="106">
        <f t="shared" si="148"/>
        <v>0</v>
      </c>
      <c r="R299" s="106">
        <f aca="true" t="shared" si="149" ref="R299:AJ299">R300</f>
        <v>320</v>
      </c>
      <c r="S299" s="106">
        <f t="shared" si="149"/>
        <v>0</v>
      </c>
      <c r="T299" s="106">
        <f t="shared" si="149"/>
        <v>1000</v>
      </c>
      <c r="U299" s="106">
        <f t="shared" si="149"/>
        <v>0</v>
      </c>
      <c r="V299" s="106">
        <f t="shared" si="149"/>
        <v>0</v>
      </c>
      <c r="W299" s="106">
        <f t="shared" si="149"/>
        <v>0</v>
      </c>
      <c r="X299" s="106">
        <f t="shared" si="149"/>
        <v>0</v>
      </c>
      <c r="Y299" s="106">
        <f t="shared" si="149"/>
        <v>0</v>
      </c>
      <c r="Z299" s="106">
        <f t="shared" si="149"/>
        <v>0</v>
      </c>
      <c r="AA299" s="106">
        <f t="shared" si="149"/>
        <v>-752</v>
      </c>
      <c r="AB299" s="106">
        <f t="shared" si="149"/>
        <v>2000</v>
      </c>
      <c r="AC299" s="106">
        <f t="shared" si="149"/>
        <v>0</v>
      </c>
      <c r="AD299" s="106">
        <f>AD300</f>
        <v>0</v>
      </c>
      <c r="AE299" s="106">
        <f t="shared" si="149"/>
        <v>0</v>
      </c>
      <c r="AF299" s="106">
        <f t="shared" si="149"/>
        <v>0</v>
      </c>
      <c r="AG299" s="106">
        <f t="shared" si="149"/>
        <v>0</v>
      </c>
      <c r="AH299" s="106">
        <f t="shared" si="149"/>
        <v>0</v>
      </c>
      <c r="AI299" s="106">
        <f t="shared" si="149"/>
        <v>0</v>
      </c>
      <c r="AJ299" s="106">
        <f t="shared" si="149"/>
        <v>42313</v>
      </c>
    </row>
    <row r="300" spans="1:36" ht="47.25">
      <c r="A300" s="104" t="s">
        <v>145</v>
      </c>
      <c r="B300" s="105" t="s">
        <v>158</v>
      </c>
      <c r="C300" s="105" t="s">
        <v>104</v>
      </c>
      <c r="D300" s="105" t="s">
        <v>349</v>
      </c>
      <c r="E300" s="105">
        <v>327</v>
      </c>
      <c r="F300" s="106">
        <v>39745</v>
      </c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>
        <v>320</v>
      </c>
      <c r="S300" s="106"/>
      <c r="T300" s="106">
        <v>1000</v>
      </c>
      <c r="U300" s="106"/>
      <c r="V300" s="106"/>
      <c r="W300" s="106"/>
      <c r="X300" s="106"/>
      <c r="Y300" s="106"/>
      <c r="Z300" s="106"/>
      <c r="AA300" s="106">
        <v>-752</v>
      </c>
      <c r="AB300" s="106">
        <v>2000</v>
      </c>
      <c r="AC300" s="106"/>
      <c r="AD300" s="106"/>
      <c r="AE300" s="106"/>
      <c r="AF300" s="106"/>
      <c r="AG300" s="106"/>
      <c r="AH300" s="106"/>
      <c r="AI300" s="106"/>
      <c r="AJ300" s="107">
        <f>SUM(F300,G300:AI300)</f>
        <v>42313</v>
      </c>
    </row>
    <row r="301" spans="1:36" ht="15.75">
      <c r="A301" s="104" t="s">
        <v>350</v>
      </c>
      <c r="B301" s="105" t="s">
        <v>158</v>
      </c>
      <c r="C301" s="105" t="s">
        <v>104</v>
      </c>
      <c r="D301" s="105" t="s">
        <v>351</v>
      </c>
      <c r="E301" s="105" t="s">
        <v>107</v>
      </c>
      <c r="F301" s="106">
        <f>F302</f>
        <v>16551</v>
      </c>
      <c r="G301" s="106">
        <f>G302</f>
        <v>0</v>
      </c>
      <c r="H301" s="106">
        <f aca="true" t="shared" si="150" ref="H301:Q301">H302</f>
        <v>0</v>
      </c>
      <c r="I301" s="106">
        <f t="shared" si="150"/>
        <v>0</v>
      </c>
      <c r="J301" s="106">
        <f t="shared" si="150"/>
        <v>0</v>
      </c>
      <c r="K301" s="106">
        <f t="shared" si="150"/>
        <v>0</v>
      </c>
      <c r="L301" s="106">
        <f t="shared" si="150"/>
        <v>0</v>
      </c>
      <c r="M301" s="106">
        <f t="shared" si="150"/>
        <v>0</v>
      </c>
      <c r="N301" s="106">
        <f t="shared" si="150"/>
        <v>0</v>
      </c>
      <c r="O301" s="106">
        <f t="shared" si="150"/>
        <v>0</v>
      </c>
      <c r="P301" s="106">
        <f t="shared" si="150"/>
        <v>0</v>
      </c>
      <c r="Q301" s="106">
        <f t="shared" si="150"/>
        <v>0</v>
      </c>
      <c r="R301" s="106">
        <f aca="true" t="shared" si="151" ref="R301:AJ305">R302</f>
        <v>270</v>
      </c>
      <c r="S301" s="106">
        <f t="shared" si="151"/>
        <v>0</v>
      </c>
      <c r="T301" s="106">
        <f t="shared" si="151"/>
        <v>0</v>
      </c>
      <c r="U301" s="106">
        <f t="shared" si="151"/>
        <v>0</v>
      </c>
      <c r="V301" s="106">
        <f t="shared" si="151"/>
        <v>0</v>
      </c>
      <c r="W301" s="106">
        <f t="shared" si="151"/>
        <v>0</v>
      </c>
      <c r="X301" s="106">
        <f t="shared" si="151"/>
        <v>0</v>
      </c>
      <c r="Y301" s="106">
        <f t="shared" si="151"/>
        <v>0</v>
      </c>
      <c r="Z301" s="106">
        <f t="shared" si="151"/>
        <v>0</v>
      </c>
      <c r="AA301" s="106">
        <f t="shared" si="151"/>
        <v>58</v>
      </c>
      <c r="AB301" s="106">
        <f t="shared" si="151"/>
        <v>0</v>
      </c>
      <c r="AC301" s="106">
        <f t="shared" si="151"/>
        <v>0</v>
      </c>
      <c r="AD301" s="106">
        <f t="shared" si="151"/>
        <v>0</v>
      </c>
      <c r="AE301" s="106">
        <f t="shared" si="151"/>
        <v>0</v>
      </c>
      <c r="AF301" s="106">
        <f t="shared" si="151"/>
        <v>0</v>
      </c>
      <c r="AG301" s="106">
        <f t="shared" si="151"/>
        <v>0</v>
      </c>
      <c r="AH301" s="106">
        <f t="shared" si="151"/>
        <v>0</v>
      </c>
      <c r="AI301" s="106">
        <f t="shared" si="151"/>
        <v>0</v>
      </c>
      <c r="AJ301" s="106">
        <f t="shared" si="151"/>
        <v>16879</v>
      </c>
    </row>
    <row r="302" spans="1:36" ht="47.25">
      <c r="A302" s="104" t="s">
        <v>145</v>
      </c>
      <c r="B302" s="105" t="s">
        <v>158</v>
      </c>
      <c r="C302" s="105" t="s">
        <v>104</v>
      </c>
      <c r="D302" s="105" t="s">
        <v>351</v>
      </c>
      <c r="E302" s="105">
        <v>327</v>
      </c>
      <c r="F302" s="106">
        <v>16551</v>
      </c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>
        <v>270</v>
      </c>
      <c r="S302" s="106"/>
      <c r="T302" s="106"/>
      <c r="U302" s="106"/>
      <c r="V302" s="106"/>
      <c r="W302" s="106"/>
      <c r="X302" s="106"/>
      <c r="Y302" s="106"/>
      <c r="Z302" s="106"/>
      <c r="AA302" s="106">
        <v>58</v>
      </c>
      <c r="AB302" s="106"/>
      <c r="AC302" s="106"/>
      <c r="AD302" s="106"/>
      <c r="AE302" s="106"/>
      <c r="AF302" s="106"/>
      <c r="AG302" s="106"/>
      <c r="AH302" s="106"/>
      <c r="AI302" s="106"/>
      <c r="AJ302" s="107">
        <f>SUM(F302,G302:AI302)</f>
        <v>16879</v>
      </c>
    </row>
    <row r="303" spans="1:36" ht="51.75" customHeight="1">
      <c r="A303" s="104" t="s">
        <v>352</v>
      </c>
      <c r="B303" s="105" t="s">
        <v>158</v>
      </c>
      <c r="C303" s="105" t="s">
        <v>104</v>
      </c>
      <c r="D303" s="105" t="s">
        <v>353</v>
      </c>
      <c r="E303" s="105" t="s">
        <v>107</v>
      </c>
      <c r="F303" s="106">
        <f>F304</f>
        <v>109674</v>
      </c>
      <c r="G303" s="106">
        <f>G304</f>
        <v>0</v>
      </c>
      <c r="H303" s="106">
        <f aca="true" t="shared" si="152" ref="H303:Q303">H304</f>
        <v>0</v>
      </c>
      <c r="I303" s="106">
        <f t="shared" si="152"/>
        <v>0</v>
      </c>
      <c r="J303" s="106">
        <f t="shared" si="152"/>
        <v>0</v>
      </c>
      <c r="K303" s="106">
        <f t="shared" si="152"/>
        <v>0</v>
      </c>
      <c r="L303" s="106">
        <f t="shared" si="152"/>
        <v>0</v>
      </c>
      <c r="M303" s="106">
        <f t="shared" si="152"/>
        <v>0</v>
      </c>
      <c r="N303" s="106">
        <f t="shared" si="152"/>
        <v>0</v>
      </c>
      <c r="O303" s="106">
        <f t="shared" si="152"/>
        <v>0</v>
      </c>
      <c r="P303" s="106">
        <f t="shared" si="152"/>
        <v>0</v>
      </c>
      <c r="Q303" s="106">
        <f t="shared" si="152"/>
        <v>0</v>
      </c>
      <c r="R303" s="106">
        <f t="shared" si="151"/>
        <v>134</v>
      </c>
      <c r="S303" s="106">
        <f t="shared" si="151"/>
        <v>0</v>
      </c>
      <c r="T303" s="106">
        <f t="shared" si="151"/>
        <v>0</v>
      </c>
      <c r="U303" s="106">
        <f t="shared" si="151"/>
        <v>0</v>
      </c>
      <c r="V303" s="106">
        <f t="shared" si="151"/>
        <v>0</v>
      </c>
      <c r="W303" s="106">
        <f t="shared" si="151"/>
        <v>0</v>
      </c>
      <c r="X303" s="106">
        <f t="shared" si="151"/>
        <v>0</v>
      </c>
      <c r="Y303" s="106">
        <f t="shared" si="151"/>
        <v>0</v>
      </c>
      <c r="Z303" s="106">
        <f t="shared" si="151"/>
        <v>0</v>
      </c>
      <c r="AA303" s="106">
        <f t="shared" si="151"/>
        <v>0</v>
      </c>
      <c r="AB303" s="106">
        <f t="shared" si="151"/>
        <v>0</v>
      </c>
      <c r="AC303" s="106">
        <f t="shared" si="151"/>
        <v>0</v>
      </c>
      <c r="AD303" s="106">
        <f t="shared" si="151"/>
        <v>0</v>
      </c>
      <c r="AE303" s="106">
        <f t="shared" si="151"/>
        <v>0</v>
      </c>
      <c r="AF303" s="106">
        <f t="shared" si="151"/>
        <v>0</v>
      </c>
      <c r="AG303" s="106">
        <f t="shared" si="151"/>
        <v>0</v>
      </c>
      <c r="AH303" s="106">
        <f t="shared" si="151"/>
        <v>0</v>
      </c>
      <c r="AI303" s="106">
        <f t="shared" si="151"/>
        <v>0</v>
      </c>
      <c r="AJ303" s="106">
        <f t="shared" si="151"/>
        <v>109808</v>
      </c>
    </row>
    <row r="304" spans="1:36" ht="63">
      <c r="A304" s="104" t="s">
        <v>354</v>
      </c>
      <c r="B304" s="105" t="s">
        <v>158</v>
      </c>
      <c r="C304" s="105" t="s">
        <v>104</v>
      </c>
      <c r="D304" s="105" t="s">
        <v>353</v>
      </c>
      <c r="E304" s="105" t="s">
        <v>355</v>
      </c>
      <c r="F304" s="106">
        <v>109674</v>
      </c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>
        <v>134</v>
      </c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H304" s="106"/>
      <c r="AI304" s="106"/>
      <c r="AJ304" s="107">
        <f>SUM(F304,G304:AI304)</f>
        <v>109808</v>
      </c>
    </row>
    <row r="305" spans="1:36" ht="31.5">
      <c r="A305" s="104" t="s">
        <v>356</v>
      </c>
      <c r="B305" s="105" t="s">
        <v>158</v>
      </c>
      <c r="C305" s="105" t="s">
        <v>104</v>
      </c>
      <c r="D305" s="105" t="s">
        <v>343</v>
      </c>
      <c r="E305" s="105" t="s">
        <v>107</v>
      </c>
      <c r="F305" s="106">
        <f>F306</f>
        <v>1049</v>
      </c>
      <c r="G305" s="106">
        <f>G306</f>
        <v>0</v>
      </c>
      <c r="H305" s="106">
        <f aca="true" t="shared" si="153" ref="H305:Q305">H306</f>
        <v>0</v>
      </c>
      <c r="I305" s="106">
        <f t="shared" si="153"/>
        <v>0</v>
      </c>
      <c r="J305" s="106">
        <f t="shared" si="153"/>
        <v>0</v>
      </c>
      <c r="K305" s="106">
        <f t="shared" si="153"/>
        <v>0</v>
      </c>
      <c r="L305" s="106">
        <f t="shared" si="153"/>
        <v>0</v>
      </c>
      <c r="M305" s="106">
        <f t="shared" si="153"/>
        <v>0</v>
      </c>
      <c r="N305" s="106">
        <f t="shared" si="153"/>
        <v>0</v>
      </c>
      <c r="O305" s="106">
        <f t="shared" si="153"/>
        <v>0</v>
      </c>
      <c r="P305" s="106">
        <f t="shared" si="153"/>
        <v>0</v>
      </c>
      <c r="Q305" s="106">
        <f t="shared" si="153"/>
        <v>0</v>
      </c>
      <c r="R305" s="106">
        <f t="shared" si="151"/>
        <v>63</v>
      </c>
      <c r="S305" s="106">
        <f t="shared" si="151"/>
        <v>0</v>
      </c>
      <c r="T305" s="106">
        <f t="shared" si="151"/>
        <v>0</v>
      </c>
      <c r="U305" s="106">
        <f t="shared" si="151"/>
        <v>0</v>
      </c>
      <c r="V305" s="106">
        <f t="shared" si="151"/>
        <v>0</v>
      </c>
      <c r="W305" s="106">
        <f t="shared" si="151"/>
        <v>0</v>
      </c>
      <c r="X305" s="106">
        <f t="shared" si="151"/>
        <v>0</v>
      </c>
      <c r="Y305" s="106">
        <f t="shared" si="151"/>
        <v>0</v>
      </c>
      <c r="Z305" s="106">
        <f t="shared" si="151"/>
        <v>0</v>
      </c>
      <c r="AA305" s="106">
        <f t="shared" si="151"/>
        <v>0</v>
      </c>
      <c r="AB305" s="106">
        <f t="shared" si="151"/>
        <v>0</v>
      </c>
      <c r="AC305" s="106">
        <f t="shared" si="151"/>
        <v>0</v>
      </c>
      <c r="AD305" s="106">
        <f t="shared" si="151"/>
        <v>0</v>
      </c>
      <c r="AE305" s="106">
        <f t="shared" si="151"/>
        <v>0</v>
      </c>
      <c r="AF305" s="106">
        <f t="shared" si="151"/>
        <v>0</v>
      </c>
      <c r="AG305" s="106">
        <f t="shared" si="151"/>
        <v>0</v>
      </c>
      <c r="AH305" s="106">
        <f t="shared" si="151"/>
        <v>0</v>
      </c>
      <c r="AI305" s="106">
        <f t="shared" si="151"/>
        <v>0</v>
      </c>
      <c r="AJ305" s="106">
        <f t="shared" si="151"/>
        <v>1112</v>
      </c>
    </row>
    <row r="306" spans="1:36" ht="47.25">
      <c r="A306" s="104" t="s">
        <v>145</v>
      </c>
      <c r="B306" s="105" t="s">
        <v>158</v>
      </c>
      <c r="C306" s="105" t="s">
        <v>104</v>
      </c>
      <c r="D306" s="105" t="s">
        <v>343</v>
      </c>
      <c r="E306" s="105" t="s">
        <v>146</v>
      </c>
      <c r="F306" s="106">
        <v>1049</v>
      </c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>
        <v>63</v>
      </c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  <c r="AD306" s="106"/>
      <c r="AE306" s="106"/>
      <c r="AF306" s="106"/>
      <c r="AG306" s="106"/>
      <c r="AH306" s="106"/>
      <c r="AI306" s="106"/>
      <c r="AJ306" s="107">
        <f>SUM(F306,G306:AI306)</f>
        <v>1112</v>
      </c>
    </row>
    <row r="307" spans="1:36" ht="47.25" hidden="1">
      <c r="A307" s="104" t="s">
        <v>357</v>
      </c>
      <c r="B307" s="105" t="s">
        <v>158</v>
      </c>
      <c r="C307" s="105" t="s">
        <v>104</v>
      </c>
      <c r="D307" s="105" t="s">
        <v>358</v>
      </c>
      <c r="E307" s="105" t="s">
        <v>107</v>
      </c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106"/>
      <c r="AJ307" s="106"/>
    </row>
    <row r="308" spans="1:36" ht="47.25" hidden="1">
      <c r="A308" s="104" t="s">
        <v>145</v>
      </c>
      <c r="B308" s="105" t="s">
        <v>158</v>
      </c>
      <c r="C308" s="105" t="s">
        <v>104</v>
      </c>
      <c r="D308" s="105" t="s">
        <v>358</v>
      </c>
      <c r="E308" s="105">
        <v>327</v>
      </c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  <c r="AD308" s="106"/>
      <c r="AE308" s="106"/>
      <c r="AF308" s="106"/>
      <c r="AG308" s="106"/>
      <c r="AH308" s="106"/>
      <c r="AI308" s="106"/>
      <c r="AJ308" s="106"/>
    </row>
    <row r="309" spans="1:36" ht="15.75" hidden="1">
      <c r="A309" s="104" t="s">
        <v>359</v>
      </c>
      <c r="B309" s="105" t="s">
        <v>158</v>
      </c>
      <c r="C309" s="105">
        <v>2</v>
      </c>
      <c r="D309" s="105" t="s">
        <v>106</v>
      </c>
      <c r="E309" s="105" t="s">
        <v>107</v>
      </c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  <c r="AD309" s="106"/>
      <c r="AE309" s="106"/>
      <c r="AF309" s="106"/>
      <c r="AG309" s="106"/>
      <c r="AH309" s="106"/>
      <c r="AI309" s="106"/>
      <c r="AJ309" s="106"/>
    </row>
    <row r="310" spans="1:36" ht="63" hidden="1">
      <c r="A310" s="104" t="s">
        <v>360</v>
      </c>
      <c r="B310" s="105" t="s">
        <v>158</v>
      </c>
      <c r="C310" s="105">
        <v>2</v>
      </c>
      <c r="D310" s="105" t="s">
        <v>353</v>
      </c>
      <c r="E310" s="105" t="s">
        <v>107</v>
      </c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  <c r="AD310" s="106"/>
      <c r="AE310" s="106"/>
      <c r="AF310" s="106"/>
      <c r="AG310" s="106"/>
      <c r="AH310" s="106"/>
      <c r="AI310" s="106"/>
      <c r="AJ310" s="106"/>
    </row>
    <row r="311" spans="1:36" ht="63" hidden="1">
      <c r="A311" s="104" t="s">
        <v>354</v>
      </c>
      <c r="B311" s="105" t="s">
        <v>158</v>
      </c>
      <c r="C311" s="105">
        <v>2</v>
      </c>
      <c r="D311" s="105" t="s">
        <v>353</v>
      </c>
      <c r="E311" s="105">
        <v>453</v>
      </c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  <c r="AD311" s="106"/>
      <c r="AE311" s="106"/>
      <c r="AF311" s="106"/>
      <c r="AG311" s="106"/>
      <c r="AH311" s="106"/>
      <c r="AI311" s="106"/>
      <c r="AJ311" s="106"/>
    </row>
    <row r="312" spans="1:36" s="103" customFormat="1" ht="15.75" hidden="1">
      <c r="A312" s="108" t="s">
        <v>361</v>
      </c>
      <c r="B312" s="101" t="s">
        <v>158</v>
      </c>
      <c r="C312" s="101" t="s">
        <v>121</v>
      </c>
      <c r="D312" s="101" t="s">
        <v>362</v>
      </c>
      <c r="E312" s="101" t="s">
        <v>107</v>
      </c>
      <c r="F312" s="102">
        <f>F313</f>
        <v>0</v>
      </c>
      <c r="G312" s="102">
        <f>G313</f>
        <v>0</v>
      </c>
      <c r="H312" s="102">
        <f aca="true" t="shared" si="154" ref="H312:Q312">H313</f>
        <v>0</v>
      </c>
      <c r="I312" s="102">
        <f t="shared" si="154"/>
        <v>0</v>
      </c>
      <c r="J312" s="102">
        <f t="shared" si="154"/>
        <v>0</v>
      </c>
      <c r="K312" s="102">
        <f t="shared" si="154"/>
        <v>0</v>
      </c>
      <c r="L312" s="102">
        <f t="shared" si="154"/>
        <v>0</v>
      </c>
      <c r="M312" s="102">
        <f t="shared" si="154"/>
        <v>0</v>
      </c>
      <c r="N312" s="102">
        <f t="shared" si="154"/>
        <v>0</v>
      </c>
      <c r="O312" s="102">
        <f t="shared" si="154"/>
        <v>0</v>
      </c>
      <c r="P312" s="102">
        <f t="shared" si="154"/>
        <v>0</v>
      </c>
      <c r="Q312" s="102">
        <f t="shared" si="154"/>
        <v>0</v>
      </c>
      <c r="R312" s="102">
        <f aca="true" t="shared" si="155" ref="R312:AJ312">R313</f>
        <v>0</v>
      </c>
      <c r="S312" s="102">
        <f t="shared" si="155"/>
        <v>0</v>
      </c>
      <c r="T312" s="102">
        <f t="shared" si="155"/>
        <v>0</v>
      </c>
      <c r="U312" s="102">
        <f t="shared" si="155"/>
        <v>0</v>
      </c>
      <c r="V312" s="102">
        <f t="shared" si="155"/>
        <v>0</v>
      </c>
      <c r="W312" s="102">
        <f t="shared" si="155"/>
        <v>0</v>
      </c>
      <c r="X312" s="102">
        <f t="shared" si="155"/>
        <v>0</v>
      </c>
      <c r="Y312" s="102">
        <f t="shared" si="155"/>
        <v>0</v>
      </c>
      <c r="Z312" s="102">
        <f t="shared" si="155"/>
        <v>0</v>
      </c>
      <c r="AA312" s="102">
        <f t="shared" si="155"/>
        <v>0</v>
      </c>
      <c r="AB312" s="102">
        <f t="shared" si="155"/>
        <v>0</v>
      </c>
      <c r="AC312" s="102">
        <f t="shared" si="155"/>
        <v>0</v>
      </c>
      <c r="AD312" s="102">
        <f t="shared" si="155"/>
        <v>0</v>
      </c>
      <c r="AE312" s="102">
        <f t="shared" si="155"/>
        <v>0</v>
      </c>
      <c r="AF312" s="102">
        <f t="shared" si="155"/>
        <v>0</v>
      </c>
      <c r="AG312" s="102">
        <f t="shared" si="155"/>
        <v>0</v>
      </c>
      <c r="AH312" s="102">
        <f t="shared" si="155"/>
        <v>0</v>
      </c>
      <c r="AI312" s="102">
        <f t="shared" si="155"/>
        <v>0</v>
      </c>
      <c r="AJ312" s="102">
        <f t="shared" si="155"/>
        <v>0</v>
      </c>
    </row>
    <row r="313" spans="1:36" ht="15.75" hidden="1">
      <c r="A313" s="104" t="s">
        <v>363</v>
      </c>
      <c r="B313" s="105" t="s">
        <v>158</v>
      </c>
      <c r="C313" s="105" t="s">
        <v>121</v>
      </c>
      <c r="D313" s="105" t="s">
        <v>364</v>
      </c>
      <c r="E313" s="105" t="s">
        <v>107</v>
      </c>
      <c r="F313" s="106">
        <f>F315</f>
        <v>0</v>
      </c>
      <c r="G313" s="106">
        <f>G315</f>
        <v>0</v>
      </c>
      <c r="H313" s="106">
        <f aca="true" t="shared" si="156" ref="H313:Q313">H315</f>
        <v>0</v>
      </c>
      <c r="I313" s="106">
        <f t="shared" si="156"/>
        <v>0</v>
      </c>
      <c r="J313" s="106">
        <f t="shared" si="156"/>
        <v>0</v>
      </c>
      <c r="K313" s="106">
        <f t="shared" si="156"/>
        <v>0</v>
      </c>
      <c r="L313" s="106">
        <f t="shared" si="156"/>
        <v>0</v>
      </c>
      <c r="M313" s="106">
        <f t="shared" si="156"/>
        <v>0</v>
      </c>
      <c r="N313" s="106">
        <f t="shared" si="156"/>
        <v>0</v>
      </c>
      <c r="O313" s="106">
        <f t="shared" si="156"/>
        <v>0</v>
      </c>
      <c r="P313" s="106">
        <f t="shared" si="156"/>
        <v>0</v>
      </c>
      <c r="Q313" s="106">
        <f t="shared" si="156"/>
        <v>0</v>
      </c>
      <c r="R313" s="106">
        <f>R315</f>
        <v>0</v>
      </c>
      <c r="S313" s="106">
        <f aca="true" t="shared" si="157" ref="S313:AJ313">S315</f>
        <v>0</v>
      </c>
      <c r="T313" s="106">
        <f t="shared" si="157"/>
        <v>0</v>
      </c>
      <c r="U313" s="106">
        <f t="shared" si="157"/>
        <v>0</v>
      </c>
      <c r="V313" s="106">
        <f t="shared" si="157"/>
        <v>0</v>
      </c>
      <c r="W313" s="106">
        <f>W315</f>
        <v>0</v>
      </c>
      <c r="X313" s="106">
        <f>X315</f>
        <v>0</v>
      </c>
      <c r="Y313" s="106">
        <f t="shared" si="157"/>
        <v>0</v>
      </c>
      <c r="Z313" s="106">
        <f t="shared" si="157"/>
        <v>0</v>
      </c>
      <c r="AA313" s="106">
        <f t="shared" si="157"/>
        <v>0</v>
      </c>
      <c r="AB313" s="106">
        <f>AB315</f>
        <v>0</v>
      </c>
      <c r="AC313" s="106">
        <f t="shared" si="157"/>
        <v>0</v>
      </c>
      <c r="AD313" s="106">
        <f t="shared" si="157"/>
        <v>0</v>
      </c>
      <c r="AE313" s="106">
        <f t="shared" si="157"/>
        <v>0</v>
      </c>
      <c r="AF313" s="106">
        <f>AF315</f>
        <v>0</v>
      </c>
      <c r="AG313" s="106">
        <f t="shared" si="157"/>
        <v>0</v>
      </c>
      <c r="AH313" s="106">
        <f t="shared" si="157"/>
        <v>0</v>
      </c>
      <c r="AI313" s="106">
        <f t="shared" si="157"/>
        <v>0</v>
      </c>
      <c r="AJ313" s="106">
        <f t="shared" si="157"/>
        <v>0</v>
      </c>
    </row>
    <row r="314" spans="1:36" ht="47.25" hidden="1">
      <c r="A314" s="104" t="s">
        <v>145</v>
      </c>
      <c r="B314" s="105" t="s">
        <v>158</v>
      </c>
      <c r="C314" s="105">
        <v>3</v>
      </c>
      <c r="D314" s="105" t="s">
        <v>364</v>
      </c>
      <c r="E314" s="105">
        <v>327</v>
      </c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  <c r="AD314" s="106"/>
      <c r="AE314" s="106"/>
      <c r="AF314" s="106"/>
      <c r="AG314" s="106"/>
      <c r="AH314" s="106"/>
      <c r="AI314" s="106"/>
      <c r="AJ314" s="106"/>
    </row>
    <row r="315" spans="1:36" ht="63" hidden="1">
      <c r="A315" s="104" t="s">
        <v>354</v>
      </c>
      <c r="B315" s="105" t="s">
        <v>158</v>
      </c>
      <c r="C315" s="105" t="s">
        <v>121</v>
      </c>
      <c r="D315" s="105" t="s">
        <v>364</v>
      </c>
      <c r="E315" s="105">
        <v>453</v>
      </c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  <c r="AD315" s="106"/>
      <c r="AE315" s="106"/>
      <c r="AF315" s="106"/>
      <c r="AG315" s="106"/>
      <c r="AH315" s="106"/>
      <c r="AI315" s="106"/>
      <c r="AJ315" s="107">
        <f>SUM(F315,G315:AI315)</f>
        <v>0</v>
      </c>
    </row>
    <row r="316" spans="1:36" s="103" customFormat="1" ht="31.5">
      <c r="A316" s="108" t="s">
        <v>634</v>
      </c>
      <c r="B316" s="101" t="s">
        <v>158</v>
      </c>
      <c r="C316" s="101" t="s">
        <v>127</v>
      </c>
      <c r="D316" s="101" t="s">
        <v>106</v>
      </c>
      <c r="E316" s="101" t="s">
        <v>107</v>
      </c>
      <c r="F316" s="102">
        <f>F319+F323+F321</f>
        <v>6842</v>
      </c>
      <c r="G316" s="102">
        <f aca="true" t="shared" si="158" ref="G316:AJ316">G319+G323+G321</f>
        <v>0</v>
      </c>
      <c r="H316" s="102">
        <f aca="true" t="shared" si="159" ref="H316:Q316">H319+H323+H321</f>
        <v>0</v>
      </c>
      <c r="I316" s="102">
        <f t="shared" si="159"/>
        <v>0</v>
      </c>
      <c r="J316" s="102">
        <f t="shared" si="159"/>
        <v>0</v>
      </c>
      <c r="K316" s="102">
        <f t="shared" si="159"/>
        <v>0</v>
      </c>
      <c r="L316" s="102">
        <f t="shared" si="159"/>
        <v>0</v>
      </c>
      <c r="M316" s="102">
        <f t="shared" si="159"/>
        <v>0</v>
      </c>
      <c r="N316" s="102">
        <f t="shared" si="159"/>
        <v>0</v>
      </c>
      <c r="O316" s="102">
        <f t="shared" si="159"/>
        <v>0</v>
      </c>
      <c r="P316" s="102">
        <f t="shared" si="159"/>
        <v>0</v>
      </c>
      <c r="Q316" s="102">
        <f t="shared" si="159"/>
        <v>0</v>
      </c>
      <c r="R316" s="102">
        <f t="shared" si="158"/>
        <v>0</v>
      </c>
      <c r="S316" s="102">
        <f t="shared" si="158"/>
        <v>0</v>
      </c>
      <c r="T316" s="102">
        <f t="shared" si="158"/>
        <v>0</v>
      </c>
      <c r="U316" s="102">
        <f t="shared" si="158"/>
        <v>0</v>
      </c>
      <c r="V316" s="102">
        <f t="shared" si="158"/>
        <v>0</v>
      </c>
      <c r="W316" s="102">
        <f>W319+W323+W321</f>
        <v>0</v>
      </c>
      <c r="X316" s="102">
        <f>X319+X323+X321</f>
        <v>0</v>
      </c>
      <c r="Y316" s="102">
        <f t="shared" si="158"/>
        <v>0</v>
      </c>
      <c r="Z316" s="102">
        <f t="shared" si="158"/>
        <v>0</v>
      </c>
      <c r="AA316" s="102">
        <f t="shared" si="158"/>
        <v>0</v>
      </c>
      <c r="AB316" s="102">
        <f t="shared" si="158"/>
        <v>0</v>
      </c>
      <c r="AC316" s="102">
        <f t="shared" si="158"/>
        <v>0</v>
      </c>
      <c r="AD316" s="102">
        <f t="shared" si="158"/>
        <v>0</v>
      </c>
      <c r="AE316" s="102">
        <f t="shared" si="158"/>
        <v>0</v>
      </c>
      <c r="AF316" s="102">
        <f t="shared" si="158"/>
        <v>0</v>
      </c>
      <c r="AG316" s="102">
        <f t="shared" si="158"/>
        <v>0</v>
      </c>
      <c r="AH316" s="102">
        <f t="shared" si="158"/>
        <v>0</v>
      </c>
      <c r="AI316" s="102">
        <f t="shared" si="158"/>
        <v>0</v>
      </c>
      <c r="AJ316" s="102">
        <f t="shared" si="158"/>
        <v>6842</v>
      </c>
    </row>
    <row r="317" spans="1:36" ht="15.75" hidden="1">
      <c r="A317" s="104" t="s">
        <v>365</v>
      </c>
      <c r="B317" s="105" t="s">
        <v>158</v>
      </c>
      <c r="C317" s="105" t="s">
        <v>127</v>
      </c>
      <c r="D317" s="105" t="s">
        <v>366</v>
      </c>
      <c r="E317" s="105" t="s">
        <v>107</v>
      </c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  <c r="AD317" s="106"/>
      <c r="AE317" s="106"/>
      <c r="AF317" s="106"/>
      <c r="AG317" s="106"/>
      <c r="AH317" s="106"/>
      <c r="AI317" s="106"/>
      <c r="AJ317" s="106"/>
    </row>
    <row r="318" spans="1:36" ht="63" hidden="1">
      <c r="A318" s="104" t="s">
        <v>354</v>
      </c>
      <c r="B318" s="105" t="s">
        <v>158</v>
      </c>
      <c r="C318" s="105" t="s">
        <v>127</v>
      </c>
      <c r="D318" s="105" t="s">
        <v>366</v>
      </c>
      <c r="E318" s="105">
        <v>453</v>
      </c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  <c r="AD318" s="106"/>
      <c r="AE318" s="106"/>
      <c r="AF318" s="106"/>
      <c r="AG318" s="106"/>
      <c r="AH318" s="106"/>
      <c r="AI318" s="106"/>
      <c r="AJ318" s="106"/>
    </row>
    <row r="319" spans="1:36" ht="39" customHeight="1">
      <c r="A319" s="104" t="s">
        <v>367</v>
      </c>
      <c r="B319" s="105" t="s">
        <v>158</v>
      </c>
      <c r="C319" s="105" t="s">
        <v>127</v>
      </c>
      <c r="D319" s="105" t="s">
        <v>353</v>
      </c>
      <c r="E319" s="105" t="s">
        <v>107</v>
      </c>
      <c r="F319" s="106">
        <f>F320</f>
        <v>1742</v>
      </c>
      <c r="G319" s="106">
        <f>G320</f>
        <v>0</v>
      </c>
      <c r="H319" s="106">
        <f aca="true" t="shared" si="160" ref="H319:Q319">H320</f>
        <v>0</v>
      </c>
      <c r="I319" s="106">
        <f t="shared" si="160"/>
        <v>0</v>
      </c>
      <c r="J319" s="106">
        <f t="shared" si="160"/>
        <v>0</v>
      </c>
      <c r="K319" s="106">
        <f t="shared" si="160"/>
        <v>0</v>
      </c>
      <c r="L319" s="106">
        <f t="shared" si="160"/>
        <v>0</v>
      </c>
      <c r="M319" s="106">
        <f t="shared" si="160"/>
        <v>0</v>
      </c>
      <c r="N319" s="106">
        <f t="shared" si="160"/>
        <v>0</v>
      </c>
      <c r="O319" s="106">
        <f t="shared" si="160"/>
        <v>0</v>
      </c>
      <c r="P319" s="106">
        <f t="shared" si="160"/>
        <v>0</v>
      </c>
      <c r="Q319" s="106">
        <f t="shared" si="160"/>
        <v>0</v>
      </c>
      <c r="R319" s="106">
        <f aca="true" t="shared" si="161" ref="R319:AJ321">R320</f>
        <v>0</v>
      </c>
      <c r="S319" s="106">
        <f t="shared" si="161"/>
        <v>0</v>
      </c>
      <c r="T319" s="106">
        <f t="shared" si="161"/>
        <v>0</v>
      </c>
      <c r="U319" s="106">
        <f t="shared" si="161"/>
        <v>0</v>
      </c>
      <c r="V319" s="106">
        <f t="shared" si="161"/>
        <v>0</v>
      </c>
      <c r="W319" s="106">
        <f t="shared" si="161"/>
        <v>0</v>
      </c>
      <c r="X319" s="106">
        <f t="shared" si="161"/>
        <v>0</v>
      </c>
      <c r="Y319" s="106">
        <f t="shared" si="161"/>
        <v>0</v>
      </c>
      <c r="Z319" s="106">
        <f t="shared" si="161"/>
        <v>0</v>
      </c>
      <c r="AA319" s="106">
        <f t="shared" si="161"/>
        <v>0</v>
      </c>
      <c r="AB319" s="106">
        <f t="shared" si="161"/>
        <v>0</v>
      </c>
      <c r="AC319" s="106">
        <f t="shared" si="161"/>
        <v>0</v>
      </c>
      <c r="AD319" s="106">
        <f t="shared" si="161"/>
        <v>0</v>
      </c>
      <c r="AE319" s="106">
        <f t="shared" si="161"/>
        <v>0</v>
      </c>
      <c r="AF319" s="106">
        <f t="shared" si="161"/>
        <v>0</v>
      </c>
      <c r="AG319" s="106">
        <f t="shared" si="161"/>
        <v>0</v>
      </c>
      <c r="AH319" s="106">
        <f t="shared" si="161"/>
        <v>0</v>
      </c>
      <c r="AI319" s="106">
        <f t="shared" si="161"/>
        <v>0</v>
      </c>
      <c r="AJ319" s="106">
        <f t="shared" si="161"/>
        <v>1742</v>
      </c>
    </row>
    <row r="320" spans="1:36" ht="63">
      <c r="A320" s="104" t="s">
        <v>354</v>
      </c>
      <c r="B320" s="105" t="s">
        <v>158</v>
      </c>
      <c r="C320" s="105" t="s">
        <v>127</v>
      </c>
      <c r="D320" s="105" t="s">
        <v>353</v>
      </c>
      <c r="E320" s="105">
        <v>453</v>
      </c>
      <c r="F320" s="106">
        <v>1742</v>
      </c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  <c r="AD320" s="106"/>
      <c r="AE320" s="106"/>
      <c r="AF320" s="106"/>
      <c r="AG320" s="106"/>
      <c r="AH320" s="106"/>
      <c r="AI320" s="106"/>
      <c r="AJ320" s="107">
        <f>SUM(F320,G320:AI320)</f>
        <v>1742</v>
      </c>
    </row>
    <row r="321" spans="1:36" ht="15.75" hidden="1">
      <c r="A321" s="104" t="s">
        <v>635</v>
      </c>
      <c r="B321" s="105" t="s">
        <v>158</v>
      </c>
      <c r="C321" s="105" t="s">
        <v>127</v>
      </c>
      <c r="D321" s="105" t="s">
        <v>368</v>
      </c>
      <c r="E321" s="105" t="s">
        <v>107</v>
      </c>
      <c r="F321" s="106">
        <f>F322</f>
        <v>0</v>
      </c>
      <c r="G321" s="106">
        <f>G322</f>
        <v>0</v>
      </c>
      <c r="H321" s="106">
        <f aca="true" t="shared" si="162" ref="H321:Q321">H322</f>
        <v>0</v>
      </c>
      <c r="I321" s="106">
        <f t="shared" si="162"/>
        <v>0</v>
      </c>
      <c r="J321" s="106">
        <f t="shared" si="162"/>
        <v>0</v>
      </c>
      <c r="K321" s="106">
        <f t="shared" si="162"/>
        <v>0</v>
      </c>
      <c r="L321" s="106">
        <f t="shared" si="162"/>
        <v>0</v>
      </c>
      <c r="M321" s="106">
        <f t="shared" si="162"/>
        <v>0</v>
      </c>
      <c r="N321" s="106">
        <f t="shared" si="162"/>
        <v>0</v>
      </c>
      <c r="O321" s="106">
        <f t="shared" si="162"/>
        <v>0</v>
      </c>
      <c r="P321" s="106">
        <f t="shared" si="162"/>
        <v>0</v>
      </c>
      <c r="Q321" s="106">
        <f t="shared" si="162"/>
        <v>0</v>
      </c>
      <c r="R321" s="106">
        <f t="shared" si="161"/>
        <v>0</v>
      </c>
      <c r="S321" s="106">
        <f t="shared" si="161"/>
        <v>0</v>
      </c>
      <c r="T321" s="106">
        <f t="shared" si="161"/>
        <v>0</v>
      </c>
      <c r="U321" s="106">
        <f t="shared" si="161"/>
        <v>0</v>
      </c>
      <c r="V321" s="106">
        <f t="shared" si="161"/>
        <v>0</v>
      </c>
      <c r="W321" s="106">
        <f t="shared" si="161"/>
        <v>0</v>
      </c>
      <c r="X321" s="106">
        <f t="shared" si="161"/>
        <v>0</v>
      </c>
      <c r="Y321" s="106">
        <f t="shared" si="161"/>
        <v>0</v>
      </c>
      <c r="Z321" s="106">
        <f t="shared" si="161"/>
        <v>0</v>
      </c>
      <c r="AA321" s="106">
        <f t="shared" si="161"/>
        <v>0</v>
      </c>
      <c r="AB321" s="106">
        <f t="shared" si="161"/>
        <v>0</v>
      </c>
      <c r="AC321" s="106">
        <f t="shared" si="161"/>
        <v>0</v>
      </c>
      <c r="AD321" s="106">
        <f t="shared" si="161"/>
        <v>0</v>
      </c>
      <c r="AE321" s="106">
        <f t="shared" si="161"/>
        <v>0</v>
      </c>
      <c r="AF321" s="106">
        <f t="shared" si="161"/>
        <v>0</v>
      </c>
      <c r="AG321" s="106">
        <f t="shared" si="161"/>
        <v>0</v>
      </c>
      <c r="AH321" s="106">
        <f t="shared" si="161"/>
        <v>0</v>
      </c>
      <c r="AI321" s="106">
        <f t="shared" si="161"/>
        <v>0</v>
      </c>
      <c r="AJ321" s="106">
        <f t="shared" si="161"/>
        <v>0</v>
      </c>
    </row>
    <row r="322" spans="1:36" ht="63" hidden="1">
      <c r="A322" s="104" t="s">
        <v>354</v>
      </c>
      <c r="B322" s="105" t="s">
        <v>158</v>
      </c>
      <c r="C322" s="105" t="s">
        <v>127</v>
      </c>
      <c r="D322" s="105" t="s">
        <v>368</v>
      </c>
      <c r="E322" s="105">
        <v>453</v>
      </c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  <c r="AD322" s="106"/>
      <c r="AE322" s="106"/>
      <c r="AF322" s="106"/>
      <c r="AG322" s="106"/>
      <c r="AH322" s="106"/>
      <c r="AI322" s="106"/>
      <c r="AJ322" s="107">
        <f>SUM(F322,G322:AI322)</f>
        <v>0</v>
      </c>
    </row>
    <row r="323" spans="1:36" ht="63">
      <c r="A323" s="104" t="s">
        <v>369</v>
      </c>
      <c r="B323" s="105" t="s">
        <v>158</v>
      </c>
      <c r="C323" s="105" t="s">
        <v>127</v>
      </c>
      <c r="D323" s="105" t="s">
        <v>370</v>
      </c>
      <c r="E323" s="105" t="s">
        <v>107</v>
      </c>
      <c r="F323" s="106">
        <f>F324</f>
        <v>5100</v>
      </c>
      <c r="G323" s="106">
        <f>G324</f>
        <v>0</v>
      </c>
      <c r="H323" s="106">
        <f aca="true" t="shared" si="163" ref="H323:Q323">H324</f>
        <v>0</v>
      </c>
      <c r="I323" s="106">
        <f t="shared" si="163"/>
        <v>0</v>
      </c>
      <c r="J323" s="106">
        <f t="shared" si="163"/>
        <v>0</v>
      </c>
      <c r="K323" s="106">
        <f t="shared" si="163"/>
        <v>0</v>
      </c>
      <c r="L323" s="106">
        <f t="shared" si="163"/>
        <v>0</v>
      </c>
      <c r="M323" s="106">
        <f t="shared" si="163"/>
        <v>0</v>
      </c>
      <c r="N323" s="106">
        <f t="shared" si="163"/>
        <v>0</v>
      </c>
      <c r="O323" s="106">
        <f t="shared" si="163"/>
        <v>0</v>
      </c>
      <c r="P323" s="106">
        <f t="shared" si="163"/>
        <v>0</v>
      </c>
      <c r="Q323" s="106">
        <f t="shared" si="163"/>
        <v>0</v>
      </c>
      <c r="R323" s="106">
        <f aca="true" t="shared" si="164" ref="R323:AJ323">R324</f>
        <v>0</v>
      </c>
      <c r="S323" s="106">
        <f t="shared" si="164"/>
        <v>0</v>
      </c>
      <c r="T323" s="106">
        <f t="shared" si="164"/>
        <v>0</v>
      </c>
      <c r="U323" s="106">
        <f t="shared" si="164"/>
        <v>0</v>
      </c>
      <c r="V323" s="106">
        <f t="shared" si="164"/>
        <v>0</v>
      </c>
      <c r="W323" s="106">
        <f t="shared" si="164"/>
        <v>0</v>
      </c>
      <c r="X323" s="106">
        <f t="shared" si="164"/>
        <v>0</v>
      </c>
      <c r="Y323" s="106">
        <f t="shared" si="164"/>
        <v>0</v>
      </c>
      <c r="Z323" s="106">
        <f t="shared" si="164"/>
        <v>0</v>
      </c>
      <c r="AA323" s="106">
        <f t="shared" si="164"/>
        <v>0</v>
      </c>
      <c r="AB323" s="106">
        <f t="shared" si="164"/>
        <v>0</v>
      </c>
      <c r="AC323" s="106">
        <f t="shared" si="164"/>
        <v>0</v>
      </c>
      <c r="AD323" s="106">
        <f t="shared" si="164"/>
        <v>0</v>
      </c>
      <c r="AE323" s="106">
        <f t="shared" si="164"/>
        <v>0</v>
      </c>
      <c r="AF323" s="106">
        <f t="shared" si="164"/>
        <v>0</v>
      </c>
      <c r="AG323" s="106">
        <f t="shared" si="164"/>
        <v>0</v>
      </c>
      <c r="AH323" s="106">
        <f t="shared" si="164"/>
        <v>0</v>
      </c>
      <c r="AI323" s="106">
        <f t="shared" si="164"/>
        <v>0</v>
      </c>
      <c r="AJ323" s="106">
        <f t="shared" si="164"/>
        <v>5100</v>
      </c>
    </row>
    <row r="324" spans="1:36" ht="63">
      <c r="A324" s="104" t="s">
        <v>354</v>
      </c>
      <c r="B324" s="105" t="s">
        <v>158</v>
      </c>
      <c r="C324" s="105" t="s">
        <v>127</v>
      </c>
      <c r="D324" s="105" t="s">
        <v>370</v>
      </c>
      <c r="E324" s="105">
        <v>453</v>
      </c>
      <c r="F324" s="106">
        <v>5100</v>
      </c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7">
        <f>SUM(F324,G324:AI324)</f>
        <v>5100</v>
      </c>
    </row>
    <row r="325" spans="1:36" s="103" customFormat="1" ht="63">
      <c r="A325" s="108" t="s">
        <v>637</v>
      </c>
      <c r="B325" s="101" t="s">
        <v>158</v>
      </c>
      <c r="C325" s="101" t="s">
        <v>290</v>
      </c>
      <c r="D325" s="101" t="s">
        <v>106</v>
      </c>
      <c r="E325" s="101" t="s">
        <v>107</v>
      </c>
      <c r="F325" s="102">
        <f aca="true" t="shared" si="165" ref="F325:AC325">F326+F362+F360</f>
        <v>12595</v>
      </c>
      <c r="G325" s="102">
        <f t="shared" si="165"/>
        <v>0</v>
      </c>
      <c r="H325" s="102">
        <f aca="true" t="shared" si="166" ref="H325:Q325">H326+H362+H360</f>
        <v>0</v>
      </c>
      <c r="I325" s="102">
        <f t="shared" si="166"/>
        <v>0</v>
      </c>
      <c r="J325" s="102">
        <f t="shared" si="166"/>
        <v>0</v>
      </c>
      <c r="K325" s="102">
        <f t="shared" si="166"/>
        <v>0</v>
      </c>
      <c r="L325" s="102">
        <f t="shared" si="166"/>
        <v>0</v>
      </c>
      <c r="M325" s="102">
        <f t="shared" si="166"/>
        <v>0</v>
      </c>
      <c r="N325" s="102">
        <f t="shared" si="166"/>
        <v>0</v>
      </c>
      <c r="O325" s="102">
        <f t="shared" si="166"/>
        <v>0</v>
      </c>
      <c r="P325" s="102">
        <f t="shared" si="166"/>
        <v>0</v>
      </c>
      <c r="Q325" s="102">
        <f t="shared" si="166"/>
        <v>0</v>
      </c>
      <c r="R325" s="102">
        <f t="shared" si="165"/>
        <v>0</v>
      </c>
      <c r="S325" s="102">
        <f t="shared" si="165"/>
        <v>0</v>
      </c>
      <c r="T325" s="102">
        <f t="shared" si="165"/>
        <v>0</v>
      </c>
      <c r="U325" s="102">
        <f t="shared" si="165"/>
        <v>0</v>
      </c>
      <c r="V325" s="102">
        <f t="shared" si="165"/>
        <v>0</v>
      </c>
      <c r="W325" s="102">
        <f>W326+W362+W360</f>
        <v>0</v>
      </c>
      <c r="X325" s="102">
        <f>X326+X362+X360</f>
        <v>0</v>
      </c>
      <c r="Y325" s="102">
        <f t="shared" si="165"/>
        <v>0</v>
      </c>
      <c r="Z325" s="102">
        <f t="shared" si="165"/>
        <v>0</v>
      </c>
      <c r="AA325" s="102">
        <f t="shared" si="165"/>
        <v>0</v>
      </c>
      <c r="AB325" s="102">
        <f t="shared" si="165"/>
        <v>0</v>
      </c>
      <c r="AC325" s="102">
        <f t="shared" si="165"/>
        <v>0</v>
      </c>
      <c r="AD325" s="102">
        <f>AD326+AD362+AD360</f>
        <v>0</v>
      </c>
      <c r="AE325" s="102">
        <f aca="true" t="shared" si="167" ref="AE325:AJ325">AE326+AE362+AE360</f>
        <v>0</v>
      </c>
      <c r="AF325" s="102">
        <f t="shared" si="167"/>
        <v>0</v>
      </c>
      <c r="AG325" s="102">
        <f t="shared" si="167"/>
        <v>0</v>
      </c>
      <c r="AH325" s="102">
        <f t="shared" si="167"/>
        <v>0</v>
      </c>
      <c r="AI325" s="102">
        <f t="shared" si="167"/>
        <v>0</v>
      </c>
      <c r="AJ325" s="102">
        <f t="shared" si="167"/>
        <v>12595</v>
      </c>
    </row>
    <row r="326" spans="1:36" ht="31.5">
      <c r="A326" s="104" t="s">
        <v>497</v>
      </c>
      <c r="B326" s="105" t="s">
        <v>158</v>
      </c>
      <c r="C326" s="105" t="s">
        <v>290</v>
      </c>
      <c r="D326" s="105" t="s">
        <v>113</v>
      </c>
      <c r="E326" s="105" t="s">
        <v>107</v>
      </c>
      <c r="F326" s="106">
        <f>F327</f>
        <v>2209</v>
      </c>
      <c r="G326" s="106">
        <f>G327</f>
        <v>0</v>
      </c>
      <c r="H326" s="106">
        <f aca="true" t="shared" si="168" ref="H326:Q326">H327</f>
        <v>0</v>
      </c>
      <c r="I326" s="106">
        <f t="shared" si="168"/>
        <v>0</v>
      </c>
      <c r="J326" s="106">
        <f t="shared" si="168"/>
        <v>0</v>
      </c>
      <c r="K326" s="106">
        <f t="shared" si="168"/>
        <v>0</v>
      </c>
      <c r="L326" s="106">
        <f t="shared" si="168"/>
        <v>0</v>
      </c>
      <c r="M326" s="106">
        <f t="shared" si="168"/>
        <v>0</v>
      </c>
      <c r="N326" s="106">
        <f t="shared" si="168"/>
        <v>0</v>
      </c>
      <c r="O326" s="106">
        <f t="shared" si="168"/>
        <v>0</v>
      </c>
      <c r="P326" s="106">
        <f t="shared" si="168"/>
        <v>0</v>
      </c>
      <c r="Q326" s="106">
        <f t="shared" si="168"/>
        <v>0</v>
      </c>
      <c r="R326" s="106">
        <f aca="true" t="shared" si="169" ref="R326:AJ326">R327</f>
        <v>0</v>
      </c>
      <c r="S326" s="106">
        <f t="shared" si="169"/>
        <v>0</v>
      </c>
      <c r="T326" s="106">
        <f t="shared" si="169"/>
        <v>0</v>
      </c>
      <c r="U326" s="106">
        <f t="shared" si="169"/>
        <v>0</v>
      </c>
      <c r="V326" s="106">
        <f t="shared" si="169"/>
        <v>0</v>
      </c>
      <c r="W326" s="106">
        <f t="shared" si="169"/>
        <v>0</v>
      </c>
      <c r="X326" s="106">
        <f t="shared" si="169"/>
        <v>0</v>
      </c>
      <c r="Y326" s="106">
        <f t="shared" si="169"/>
        <v>0</v>
      </c>
      <c r="Z326" s="106">
        <f t="shared" si="169"/>
        <v>0</v>
      </c>
      <c r="AA326" s="106">
        <f t="shared" si="169"/>
        <v>0</v>
      </c>
      <c r="AB326" s="106">
        <f t="shared" si="169"/>
        <v>0</v>
      </c>
      <c r="AC326" s="106">
        <f t="shared" si="169"/>
        <v>0</v>
      </c>
      <c r="AD326" s="106">
        <f t="shared" si="169"/>
        <v>0</v>
      </c>
      <c r="AE326" s="106">
        <f t="shared" si="169"/>
        <v>0</v>
      </c>
      <c r="AF326" s="106">
        <f t="shared" si="169"/>
        <v>0</v>
      </c>
      <c r="AG326" s="106">
        <f t="shared" si="169"/>
        <v>0</v>
      </c>
      <c r="AH326" s="106">
        <f t="shared" si="169"/>
        <v>0</v>
      </c>
      <c r="AI326" s="106">
        <f t="shared" si="169"/>
        <v>0</v>
      </c>
      <c r="AJ326" s="106">
        <f t="shared" si="169"/>
        <v>2209</v>
      </c>
    </row>
    <row r="327" spans="1:36" ht="15.75">
      <c r="A327" s="104" t="s">
        <v>118</v>
      </c>
      <c r="B327" s="105" t="s">
        <v>158</v>
      </c>
      <c r="C327" s="105" t="s">
        <v>290</v>
      </c>
      <c r="D327" s="105" t="s">
        <v>113</v>
      </c>
      <c r="E327" s="105" t="s">
        <v>119</v>
      </c>
      <c r="F327" s="106">
        <v>2209</v>
      </c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  <c r="AD327" s="106"/>
      <c r="AE327" s="106"/>
      <c r="AF327" s="106"/>
      <c r="AG327" s="106"/>
      <c r="AH327" s="106"/>
      <c r="AI327" s="106"/>
      <c r="AJ327" s="107">
        <f>SUM(F327,G327:AI327)</f>
        <v>2209</v>
      </c>
    </row>
    <row r="328" spans="1:36" ht="47.25" hidden="1">
      <c r="A328" s="104" t="s">
        <v>371</v>
      </c>
      <c r="B328" s="105" t="s">
        <v>158</v>
      </c>
      <c r="C328" s="105" t="s">
        <v>290</v>
      </c>
      <c r="D328" s="105" t="s">
        <v>372</v>
      </c>
      <c r="E328" s="105">
        <v>0</v>
      </c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106"/>
      <c r="AJ328" s="106"/>
    </row>
    <row r="329" spans="1:36" ht="47.25" hidden="1">
      <c r="A329" s="104" t="s">
        <v>373</v>
      </c>
      <c r="B329" s="105" t="s">
        <v>158</v>
      </c>
      <c r="C329" s="105" t="s">
        <v>290</v>
      </c>
      <c r="D329" s="105" t="s">
        <v>374</v>
      </c>
      <c r="E329" s="105">
        <v>0</v>
      </c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</row>
    <row r="330" spans="1:36" ht="31.5" hidden="1">
      <c r="A330" s="104" t="s">
        <v>192</v>
      </c>
      <c r="B330" s="105" t="s">
        <v>158</v>
      </c>
      <c r="C330" s="105" t="s">
        <v>290</v>
      </c>
      <c r="D330" s="105" t="s">
        <v>374</v>
      </c>
      <c r="E330" s="105">
        <v>213</v>
      </c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  <c r="AD330" s="106"/>
      <c r="AE330" s="106"/>
      <c r="AF330" s="106"/>
      <c r="AG330" s="106"/>
      <c r="AH330" s="106"/>
      <c r="AI330" s="106"/>
      <c r="AJ330" s="106"/>
    </row>
    <row r="331" spans="1:36" ht="31.5" hidden="1">
      <c r="A331" s="104" t="s">
        <v>375</v>
      </c>
      <c r="B331" s="105" t="s">
        <v>158</v>
      </c>
      <c r="C331" s="105" t="s">
        <v>290</v>
      </c>
      <c r="D331" s="105" t="s">
        <v>376</v>
      </c>
      <c r="E331" s="105">
        <v>0</v>
      </c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  <c r="AD331" s="106"/>
      <c r="AE331" s="106"/>
      <c r="AF331" s="106"/>
      <c r="AG331" s="106"/>
      <c r="AH331" s="106"/>
      <c r="AI331" s="106"/>
      <c r="AJ331" s="106"/>
    </row>
    <row r="332" spans="1:36" ht="31.5" hidden="1">
      <c r="A332" s="104" t="s">
        <v>192</v>
      </c>
      <c r="B332" s="105" t="s">
        <v>158</v>
      </c>
      <c r="C332" s="105" t="s">
        <v>290</v>
      </c>
      <c r="D332" s="105" t="s">
        <v>376</v>
      </c>
      <c r="E332" s="105">
        <v>213</v>
      </c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106"/>
      <c r="AJ332" s="106"/>
    </row>
    <row r="333" spans="1:36" ht="78.75" hidden="1">
      <c r="A333" s="104" t="s">
        <v>238</v>
      </c>
      <c r="B333" s="105" t="s">
        <v>158</v>
      </c>
      <c r="C333" s="105" t="s">
        <v>290</v>
      </c>
      <c r="D333" s="105" t="s">
        <v>239</v>
      </c>
      <c r="E333" s="105">
        <v>0</v>
      </c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  <c r="AJ333" s="106"/>
    </row>
    <row r="334" spans="1:36" ht="31.5" hidden="1">
      <c r="A334" s="104" t="s">
        <v>192</v>
      </c>
      <c r="B334" s="105" t="s">
        <v>158</v>
      </c>
      <c r="C334" s="105" t="s">
        <v>290</v>
      </c>
      <c r="D334" s="105" t="s">
        <v>239</v>
      </c>
      <c r="E334" s="105">
        <v>213</v>
      </c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06"/>
      <c r="AD334" s="106"/>
      <c r="AE334" s="106"/>
      <c r="AF334" s="106"/>
      <c r="AG334" s="106"/>
      <c r="AH334" s="106"/>
      <c r="AI334" s="106"/>
      <c r="AJ334" s="106"/>
    </row>
    <row r="335" spans="1:36" ht="78.75" hidden="1">
      <c r="A335" s="104" t="s">
        <v>240</v>
      </c>
      <c r="B335" s="105" t="s">
        <v>158</v>
      </c>
      <c r="C335" s="105" t="s">
        <v>290</v>
      </c>
      <c r="D335" s="105" t="s">
        <v>241</v>
      </c>
      <c r="E335" s="105">
        <v>0</v>
      </c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  <c r="AD335" s="106"/>
      <c r="AE335" s="106"/>
      <c r="AF335" s="106"/>
      <c r="AG335" s="106"/>
      <c r="AH335" s="106"/>
      <c r="AI335" s="106"/>
      <c r="AJ335" s="106"/>
    </row>
    <row r="336" spans="1:36" ht="31.5" hidden="1">
      <c r="A336" s="104" t="s">
        <v>192</v>
      </c>
      <c r="B336" s="105" t="s">
        <v>158</v>
      </c>
      <c r="C336" s="105" t="s">
        <v>290</v>
      </c>
      <c r="D336" s="105" t="s">
        <v>241</v>
      </c>
      <c r="E336" s="105">
        <v>213</v>
      </c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  <c r="AD336" s="106"/>
      <c r="AE336" s="106"/>
      <c r="AF336" s="106"/>
      <c r="AG336" s="106"/>
      <c r="AH336" s="106"/>
      <c r="AI336" s="106"/>
      <c r="AJ336" s="106"/>
    </row>
    <row r="337" spans="1:36" ht="78.75" hidden="1">
      <c r="A337" s="104" t="s">
        <v>377</v>
      </c>
      <c r="B337" s="105" t="s">
        <v>158</v>
      </c>
      <c r="C337" s="105" t="s">
        <v>290</v>
      </c>
      <c r="D337" s="105" t="s">
        <v>378</v>
      </c>
      <c r="E337" s="105">
        <v>0</v>
      </c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  <c r="AD337" s="106"/>
      <c r="AE337" s="106"/>
      <c r="AF337" s="106"/>
      <c r="AG337" s="106"/>
      <c r="AH337" s="106"/>
      <c r="AI337" s="106"/>
      <c r="AJ337" s="106"/>
    </row>
    <row r="338" spans="1:36" ht="47.25" hidden="1">
      <c r="A338" s="104" t="s">
        <v>379</v>
      </c>
      <c r="B338" s="105" t="s">
        <v>158</v>
      </c>
      <c r="C338" s="105" t="s">
        <v>290</v>
      </c>
      <c r="D338" s="105" t="s">
        <v>380</v>
      </c>
      <c r="E338" s="105">
        <v>0</v>
      </c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  <c r="AD338" s="106"/>
      <c r="AE338" s="106"/>
      <c r="AF338" s="106"/>
      <c r="AG338" s="106"/>
      <c r="AH338" s="106"/>
      <c r="AI338" s="106"/>
      <c r="AJ338" s="106"/>
    </row>
    <row r="339" spans="1:36" ht="31.5" hidden="1">
      <c r="A339" s="104" t="s">
        <v>192</v>
      </c>
      <c r="B339" s="105" t="s">
        <v>158</v>
      </c>
      <c r="C339" s="105" t="s">
        <v>290</v>
      </c>
      <c r="D339" s="105" t="s">
        <v>380</v>
      </c>
      <c r="E339" s="105">
        <v>213</v>
      </c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  <c r="AD339" s="106"/>
      <c r="AE339" s="106"/>
      <c r="AF339" s="106"/>
      <c r="AG339" s="106"/>
      <c r="AH339" s="106"/>
      <c r="AI339" s="106"/>
      <c r="AJ339" s="106"/>
    </row>
    <row r="340" spans="1:36" ht="94.5" hidden="1">
      <c r="A340" s="104" t="s">
        <v>381</v>
      </c>
      <c r="B340" s="105" t="s">
        <v>158</v>
      </c>
      <c r="C340" s="105" t="s">
        <v>290</v>
      </c>
      <c r="D340" s="105" t="s">
        <v>382</v>
      </c>
      <c r="E340" s="105">
        <v>0</v>
      </c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106"/>
      <c r="AJ340" s="106"/>
    </row>
    <row r="341" spans="1:36" ht="31.5" hidden="1">
      <c r="A341" s="104" t="s">
        <v>192</v>
      </c>
      <c r="B341" s="105" t="s">
        <v>158</v>
      </c>
      <c r="C341" s="105" t="s">
        <v>290</v>
      </c>
      <c r="D341" s="105" t="s">
        <v>382</v>
      </c>
      <c r="E341" s="105">
        <v>213</v>
      </c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106"/>
      <c r="AJ341" s="106"/>
    </row>
    <row r="342" spans="1:36" ht="47.25" hidden="1">
      <c r="A342" s="104" t="s">
        <v>383</v>
      </c>
      <c r="B342" s="105" t="s">
        <v>158</v>
      </c>
      <c r="C342" s="105" t="s">
        <v>290</v>
      </c>
      <c r="D342" s="105" t="s">
        <v>384</v>
      </c>
      <c r="E342" s="105">
        <v>0</v>
      </c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  <c r="AD342" s="106"/>
      <c r="AE342" s="106"/>
      <c r="AF342" s="106"/>
      <c r="AG342" s="106"/>
      <c r="AH342" s="106"/>
      <c r="AI342" s="106"/>
      <c r="AJ342" s="106"/>
    </row>
    <row r="343" spans="1:36" ht="31.5" hidden="1">
      <c r="A343" s="104" t="s">
        <v>192</v>
      </c>
      <c r="B343" s="105" t="s">
        <v>158</v>
      </c>
      <c r="C343" s="105" t="s">
        <v>290</v>
      </c>
      <c r="D343" s="105" t="s">
        <v>384</v>
      </c>
      <c r="E343" s="105">
        <v>213</v>
      </c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  <c r="AD343" s="106"/>
      <c r="AE343" s="106"/>
      <c r="AF343" s="106"/>
      <c r="AG343" s="106"/>
      <c r="AH343" s="106"/>
      <c r="AI343" s="106"/>
      <c r="AJ343" s="106"/>
    </row>
    <row r="344" spans="1:36" ht="63" hidden="1">
      <c r="A344" s="104" t="s">
        <v>242</v>
      </c>
      <c r="B344" s="105" t="s">
        <v>158</v>
      </c>
      <c r="C344" s="105" t="s">
        <v>290</v>
      </c>
      <c r="D344" s="105" t="s">
        <v>243</v>
      </c>
      <c r="E344" s="105">
        <v>0</v>
      </c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  <c r="AD344" s="106"/>
      <c r="AE344" s="106"/>
      <c r="AF344" s="106"/>
      <c r="AG344" s="106"/>
      <c r="AH344" s="106"/>
      <c r="AI344" s="106"/>
      <c r="AJ344" s="106"/>
    </row>
    <row r="345" spans="1:36" ht="15.75" hidden="1">
      <c r="A345" s="104" t="s">
        <v>182</v>
      </c>
      <c r="B345" s="105" t="s">
        <v>158</v>
      </c>
      <c r="C345" s="105" t="s">
        <v>290</v>
      </c>
      <c r="D345" s="105" t="s">
        <v>243</v>
      </c>
      <c r="E345" s="105">
        <v>197</v>
      </c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  <c r="AD345" s="106"/>
      <c r="AE345" s="106"/>
      <c r="AF345" s="106"/>
      <c r="AG345" s="106"/>
      <c r="AH345" s="106"/>
      <c r="AI345" s="106"/>
      <c r="AJ345" s="106"/>
    </row>
    <row r="346" spans="1:36" ht="31.5" hidden="1">
      <c r="A346" s="104" t="s">
        <v>248</v>
      </c>
      <c r="B346" s="105" t="s">
        <v>158</v>
      </c>
      <c r="C346" s="105" t="s">
        <v>290</v>
      </c>
      <c r="D346" s="105" t="s">
        <v>249</v>
      </c>
      <c r="E346" s="105">
        <v>0</v>
      </c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  <c r="AD346" s="106"/>
      <c r="AE346" s="106"/>
      <c r="AF346" s="106"/>
      <c r="AG346" s="106"/>
      <c r="AH346" s="106"/>
      <c r="AI346" s="106"/>
      <c r="AJ346" s="106"/>
    </row>
    <row r="347" spans="1:36" ht="15.75" hidden="1">
      <c r="A347" s="104" t="s">
        <v>182</v>
      </c>
      <c r="B347" s="105" t="s">
        <v>158</v>
      </c>
      <c r="C347" s="105" t="s">
        <v>290</v>
      </c>
      <c r="D347" s="105" t="s">
        <v>249</v>
      </c>
      <c r="E347" s="105">
        <v>197</v>
      </c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  <c r="AD347" s="106"/>
      <c r="AE347" s="106"/>
      <c r="AF347" s="106"/>
      <c r="AG347" s="106"/>
      <c r="AH347" s="106"/>
      <c r="AI347" s="106"/>
      <c r="AJ347" s="106"/>
    </row>
    <row r="348" spans="1:36" ht="31.5" hidden="1">
      <c r="A348" s="104" t="s">
        <v>192</v>
      </c>
      <c r="B348" s="105" t="s">
        <v>158</v>
      </c>
      <c r="C348" s="105" t="s">
        <v>290</v>
      </c>
      <c r="D348" s="105" t="s">
        <v>249</v>
      </c>
      <c r="E348" s="105">
        <v>213</v>
      </c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  <c r="AD348" s="106"/>
      <c r="AE348" s="106"/>
      <c r="AF348" s="106"/>
      <c r="AG348" s="106"/>
      <c r="AH348" s="106"/>
      <c r="AI348" s="106"/>
      <c r="AJ348" s="106"/>
    </row>
    <row r="349" spans="1:36" ht="78.75" hidden="1">
      <c r="A349" s="104" t="s">
        <v>250</v>
      </c>
      <c r="B349" s="105" t="s">
        <v>158</v>
      </c>
      <c r="C349" s="105" t="s">
        <v>290</v>
      </c>
      <c r="D349" s="105" t="s">
        <v>251</v>
      </c>
      <c r="E349" s="105">
        <v>0</v>
      </c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06"/>
      <c r="Z349" s="106"/>
      <c r="AA349" s="106"/>
      <c r="AB349" s="106"/>
      <c r="AC349" s="106"/>
      <c r="AD349" s="106"/>
      <c r="AE349" s="106"/>
      <c r="AF349" s="106"/>
      <c r="AG349" s="106"/>
      <c r="AH349" s="106"/>
      <c r="AI349" s="106"/>
      <c r="AJ349" s="106"/>
    </row>
    <row r="350" spans="1:36" ht="47.25" hidden="1">
      <c r="A350" s="104" t="s">
        <v>252</v>
      </c>
      <c r="B350" s="105" t="s">
        <v>158</v>
      </c>
      <c r="C350" s="105" t="s">
        <v>290</v>
      </c>
      <c r="D350" s="105" t="s">
        <v>253</v>
      </c>
      <c r="E350" s="105">
        <v>0</v>
      </c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6"/>
      <c r="AB350" s="106"/>
      <c r="AC350" s="106"/>
      <c r="AD350" s="106"/>
      <c r="AE350" s="106"/>
      <c r="AF350" s="106"/>
      <c r="AG350" s="106"/>
      <c r="AH350" s="106"/>
      <c r="AI350" s="106"/>
      <c r="AJ350" s="106"/>
    </row>
    <row r="351" spans="1:36" ht="15.75" hidden="1">
      <c r="A351" s="104" t="s">
        <v>182</v>
      </c>
      <c r="B351" s="105" t="s">
        <v>158</v>
      </c>
      <c r="C351" s="105" t="s">
        <v>290</v>
      </c>
      <c r="D351" s="105" t="s">
        <v>253</v>
      </c>
      <c r="E351" s="105">
        <v>197</v>
      </c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06"/>
      <c r="Z351" s="106"/>
      <c r="AA351" s="106"/>
      <c r="AB351" s="106"/>
      <c r="AC351" s="106"/>
      <c r="AD351" s="106"/>
      <c r="AE351" s="106"/>
      <c r="AF351" s="106"/>
      <c r="AG351" s="106"/>
      <c r="AH351" s="106"/>
      <c r="AI351" s="106"/>
      <c r="AJ351" s="106"/>
    </row>
    <row r="352" spans="1:36" ht="94.5" hidden="1">
      <c r="A352" s="104" t="s">
        <v>254</v>
      </c>
      <c r="B352" s="105" t="s">
        <v>158</v>
      </c>
      <c r="C352" s="105" t="s">
        <v>290</v>
      </c>
      <c r="D352" s="105" t="s">
        <v>255</v>
      </c>
      <c r="E352" s="105">
        <v>0</v>
      </c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6"/>
    </row>
    <row r="353" spans="1:36" ht="15.75" hidden="1">
      <c r="A353" s="104" t="s">
        <v>182</v>
      </c>
      <c r="B353" s="105" t="s">
        <v>158</v>
      </c>
      <c r="C353" s="105" t="s">
        <v>290</v>
      </c>
      <c r="D353" s="105" t="s">
        <v>255</v>
      </c>
      <c r="E353" s="105">
        <v>197</v>
      </c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  <c r="Z353" s="106"/>
      <c r="AA353" s="106"/>
      <c r="AB353" s="106"/>
      <c r="AC353" s="106"/>
      <c r="AD353" s="106"/>
      <c r="AE353" s="106"/>
      <c r="AF353" s="106"/>
      <c r="AG353" s="106"/>
      <c r="AH353" s="106"/>
      <c r="AI353" s="106"/>
      <c r="AJ353" s="106"/>
    </row>
    <row r="354" spans="1:36" ht="63" hidden="1">
      <c r="A354" s="104" t="s">
        <v>256</v>
      </c>
      <c r="B354" s="105" t="s">
        <v>158</v>
      </c>
      <c r="C354" s="105" t="s">
        <v>290</v>
      </c>
      <c r="D354" s="105" t="s">
        <v>255</v>
      </c>
      <c r="E354" s="105">
        <v>567</v>
      </c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  <c r="AA354" s="106"/>
      <c r="AB354" s="106"/>
      <c r="AC354" s="106"/>
      <c r="AD354" s="106"/>
      <c r="AE354" s="106"/>
      <c r="AF354" s="106"/>
      <c r="AG354" s="106"/>
      <c r="AH354" s="106"/>
      <c r="AI354" s="106"/>
      <c r="AJ354" s="106"/>
    </row>
    <row r="355" spans="1:36" ht="78.75" hidden="1">
      <c r="A355" s="104" t="s">
        <v>180</v>
      </c>
      <c r="B355" s="105" t="s">
        <v>158</v>
      </c>
      <c r="C355" s="105" t="s">
        <v>290</v>
      </c>
      <c r="D355" s="105" t="s">
        <v>181</v>
      </c>
      <c r="E355" s="105">
        <v>0</v>
      </c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  <c r="Z355" s="106"/>
      <c r="AA355" s="106"/>
      <c r="AB355" s="106"/>
      <c r="AC355" s="106"/>
      <c r="AD355" s="106"/>
      <c r="AE355" s="106"/>
      <c r="AF355" s="106"/>
      <c r="AG355" s="106"/>
      <c r="AH355" s="106"/>
      <c r="AI355" s="106"/>
      <c r="AJ355" s="106"/>
    </row>
    <row r="356" spans="1:36" ht="15.75" hidden="1">
      <c r="A356" s="104" t="s">
        <v>182</v>
      </c>
      <c r="B356" s="105" t="s">
        <v>158</v>
      </c>
      <c r="C356" s="105" t="s">
        <v>290</v>
      </c>
      <c r="D356" s="105" t="s">
        <v>181</v>
      </c>
      <c r="E356" s="105">
        <v>197</v>
      </c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  <c r="Z356" s="106"/>
      <c r="AA356" s="106"/>
      <c r="AB356" s="106"/>
      <c r="AC356" s="106"/>
      <c r="AD356" s="106"/>
      <c r="AE356" s="106"/>
      <c r="AF356" s="106"/>
      <c r="AG356" s="106"/>
      <c r="AH356" s="106"/>
      <c r="AI356" s="106"/>
      <c r="AJ356" s="106"/>
    </row>
    <row r="357" spans="1:36" ht="63" hidden="1">
      <c r="A357" s="104" t="s">
        <v>256</v>
      </c>
      <c r="B357" s="105" t="s">
        <v>158</v>
      </c>
      <c r="C357" s="105" t="s">
        <v>290</v>
      </c>
      <c r="D357" s="105" t="s">
        <v>181</v>
      </c>
      <c r="E357" s="105">
        <v>567</v>
      </c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  <c r="Z357" s="106"/>
      <c r="AA357" s="106"/>
      <c r="AB357" s="106"/>
      <c r="AC357" s="106"/>
      <c r="AD357" s="106"/>
      <c r="AE357" s="106"/>
      <c r="AF357" s="106"/>
      <c r="AG357" s="106"/>
      <c r="AH357" s="106"/>
      <c r="AI357" s="106"/>
      <c r="AJ357" s="106"/>
    </row>
    <row r="358" spans="1:36" ht="31.5" hidden="1">
      <c r="A358" s="104" t="s">
        <v>200</v>
      </c>
      <c r="B358" s="105" t="s">
        <v>158</v>
      </c>
      <c r="C358" s="105" t="s">
        <v>290</v>
      </c>
      <c r="D358" s="105" t="s">
        <v>201</v>
      </c>
      <c r="E358" s="105">
        <v>0</v>
      </c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  <c r="Z358" s="106"/>
      <c r="AA358" s="106"/>
      <c r="AB358" s="106"/>
      <c r="AC358" s="106"/>
      <c r="AD358" s="106"/>
      <c r="AE358" s="106"/>
      <c r="AF358" s="106"/>
      <c r="AG358" s="106"/>
      <c r="AH358" s="106"/>
      <c r="AI358" s="106"/>
      <c r="AJ358" s="106"/>
    </row>
    <row r="359" spans="1:36" ht="31.5" hidden="1">
      <c r="A359" s="104" t="s">
        <v>202</v>
      </c>
      <c r="B359" s="105" t="s">
        <v>158</v>
      </c>
      <c r="C359" s="105" t="s">
        <v>290</v>
      </c>
      <c r="D359" s="105" t="s">
        <v>203</v>
      </c>
      <c r="E359" s="105">
        <v>214</v>
      </c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  <c r="AA359" s="106"/>
      <c r="AB359" s="106"/>
      <c r="AC359" s="106"/>
      <c r="AD359" s="106"/>
      <c r="AE359" s="106"/>
      <c r="AF359" s="106"/>
      <c r="AG359" s="106"/>
      <c r="AH359" s="106"/>
      <c r="AI359" s="106"/>
      <c r="AJ359" s="106"/>
    </row>
    <row r="360" spans="1:36" ht="31.5">
      <c r="A360" s="104" t="s">
        <v>200</v>
      </c>
      <c r="B360" s="105" t="s">
        <v>158</v>
      </c>
      <c r="C360" s="105" t="s">
        <v>290</v>
      </c>
      <c r="D360" s="105" t="s">
        <v>201</v>
      </c>
      <c r="E360" s="105" t="s">
        <v>107</v>
      </c>
      <c r="F360" s="106">
        <f>F361</f>
        <v>5000</v>
      </c>
      <c r="G360" s="106">
        <f>G361</f>
        <v>0</v>
      </c>
      <c r="H360" s="106">
        <f aca="true" t="shared" si="170" ref="H360:Q360">H361</f>
        <v>0</v>
      </c>
      <c r="I360" s="106">
        <f t="shared" si="170"/>
        <v>0</v>
      </c>
      <c r="J360" s="106">
        <f t="shared" si="170"/>
        <v>0</v>
      </c>
      <c r="K360" s="106">
        <f t="shared" si="170"/>
        <v>0</v>
      </c>
      <c r="L360" s="106">
        <f t="shared" si="170"/>
        <v>0</v>
      </c>
      <c r="M360" s="106">
        <f t="shared" si="170"/>
        <v>0</v>
      </c>
      <c r="N360" s="106">
        <f t="shared" si="170"/>
        <v>0</v>
      </c>
      <c r="O360" s="106">
        <f t="shared" si="170"/>
        <v>0</v>
      </c>
      <c r="P360" s="106">
        <f t="shared" si="170"/>
        <v>0</v>
      </c>
      <c r="Q360" s="106">
        <f t="shared" si="170"/>
        <v>0</v>
      </c>
      <c r="R360" s="106">
        <f aca="true" t="shared" si="171" ref="R360:AJ362">R361</f>
        <v>0</v>
      </c>
      <c r="S360" s="106">
        <f t="shared" si="171"/>
        <v>0</v>
      </c>
      <c r="T360" s="106">
        <f t="shared" si="171"/>
        <v>0</v>
      </c>
      <c r="U360" s="106">
        <f t="shared" si="171"/>
        <v>0</v>
      </c>
      <c r="V360" s="106">
        <f t="shared" si="171"/>
        <v>0</v>
      </c>
      <c r="W360" s="106">
        <f t="shared" si="171"/>
        <v>0</v>
      </c>
      <c r="X360" s="106">
        <f t="shared" si="171"/>
        <v>0</v>
      </c>
      <c r="Y360" s="106">
        <f t="shared" si="171"/>
        <v>0</v>
      </c>
      <c r="Z360" s="106">
        <f t="shared" si="171"/>
        <v>0</v>
      </c>
      <c r="AA360" s="106">
        <f t="shared" si="171"/>
        <v>0</v>
      </c>
      <c r="AB360" s="106">
        <f t="shared" si="171"/>
        <v>0</v>
      </c>
      <c r="AC360" s="106">
        <f t="shared" si="171"/>
        <v>0</v>
      </c>
      <c r="AD360" s="106">
        <f t="shared" si="171"/>
        <v>0</v>
      </c>
      <c r="AE360" s="106">
        <f t="shared" si="171"/>
        <v>0</v>
      </c>
      <c r="AF360" s="106">
        <f t="shared" si="171"/>
        <v>0</v>
      </c>
      <c r="AG360" s="106">
        <f t="shared" si="171"/>
        <v>0</v>
      </c>
      <c r="AH360" s="106">
        <f t="shared" si="171"/>
        <v>0</v>
      </c>
      <c r="AI360" s="106">
        <f t="shared" si="171"/>
        <v>0</v>
      </c>
      <c r="AJ360" s="106">
        <f t="shared" si="171"/>
        <v>5000</v>
      </c>
    </row>
    <row r="361" spans="1:36" ht="31.5">
      <c r="A361" s="104" t="s">
        <v>202</v>
      </c>
      <c r="B361" s="105" t="s">
        <v>158</v>
      </c>
      <c r="C361" s="105" t="s">
        <v>290</v>
      </c>
      <c r="D361" s="105" t="s">
        <v>203</v>
      </c>
      <c r="E361" s="105" t="s">
        <v>261</v>
      </c>
      <c r="F361" s="106">
        <v>5000</v>
      </c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  <c r="AA361" s="106"/>
      <c r="AB361" s="106"/>
      <c r="AC361" s="106"/>
      <c r="AD361" s="106"/>
      <c r="AE361" s="106"/>
      <c r="AF361" s="106"/>
      <c r="AG361" s="106"/>
      <c r="AH361" s="106"/>
      <c r="AI361" s="106"/>
      <c r="AJ361" s="107">
        <f>SUM(F361,G361:AI361)</f>
        <v>5000</v>
      </c>
    </row>
    <row r="362" spans="1:36" ht="56.25" customHeight="1">
      <c r="A362" s="104" t="s">
        <v>360</v>
      </c>
      <c r="B362" s="105" t="s">
        <v>158</v>
      </c>
      <c r="C362" s="105" t="s">
        <v>290</v>
      </c>
      <c r="D362" s="105" t="s">
        <v>385</v>
      </c>
      <c r="E362" s="105" t="s">
        <v>107</v>
      </c>
      <c r="F362" s="106">
        <f>F363</f>
        <v>5386</v>
      </c>
      <c r="G362" s="106">
        <f>G363</f>
        <v>0</v>
      </c>
      <c r="H362" s="106">
        <f aca="true" t="shared" si="172" ref="H362:Q362">H363</f>
        <v>0</v>
      </c>
      <c r="I362" s="106">
        <f t="shared" si="172"/>
        <v>0</v>
      </c>
      <c r="J362" s="106">
        <f t="shared" si="172"/>
        <v>0</v>
      </c>
      <c r="K362" s="106">
        <f t="shared" si="172"/>
        <v>0</v>
      </c>
      <c r="L362" s="106">
        <f t="shared" si="172"/>
        <v>0</v>
      </c>
      <c r="M362" s="106">
        <f t="shared" si="172"/>
        <v>0</v>
      </c>
      <c r="N362" s="106">
        <f t="shared" si="172"/>
        <v>0</v>
      </c>
      <c r="O362" s="106">
        <f t="shared" si="172"/>
        <v>0</v>
      </c>
      <c r="P362" s="106">
        <f t="shared" si="172"/>
        <v>0</v>
      </c>
      <c r="Q362" s="106">
        <f t="shared" si="172"/>
        <v>0</v>
      </c>
      <c r="R362" s="106">
        <f t="shared" si="171"/>
        <v>0</v>
      </c>
      <c r="S362" s="106">
        <f t="shared" si="171"/>
        <v>0</v>
      </c>
      <c r="T362" s="106">
        <f t="shared" si="171"/>
        <v>0</v>
      </c>
      <c r="U362" s="106">
        <f t="shared" si="171"/>
        <v>0</v>
      </c>
      <c r="V362" s="106">
        <f t="shared" si="171"/>
        <v>0</v>
      </c>
      <c r="W362" s="106">
        <f t="shared" si="171"/>
        <v>0</v>
      </c>
      <c r="X362" s="106">
        <f t="shared" si="171"/>
        <v>0</v>
      </c>
      <c r="Y362" s="106">
        <f t="shared" si="171"/>
        <v>0</v>
      </c>
      <c r="Z362" s="106">
        <f t="shared" si="171"/>
        <v>0</v>
      </c>
      <c r="AA362" s="106">
        <f t="shared" si="171"/>
        <v>0</v>
      </c>
      <c r="AB362" s="106">
        <f t="shared" si="171"/>
        <v>0</v>
      </c>
      <c r="AC362" s="106">
        <f t="shared" si="171"/>
        <v>0</v>
      </c>
      <c r="AD362" s="106">
        <f t="shared" si="171"/>
        <v>0</v>
      </c>
      <c r="AE362" s="106">
        <f t="shared" si="171"/>
        <v>0</v>
      </c>
      <c r="AF362" s="106">
        <f t="shared" si="171"/>
        <v>0</v>
      </c>
      <c r="AG362" s="106">
        <f t="shared" si="171"/>
        <v>0</v>
      </c>
      <c r="AH362" s="106">
        <f t="shared" si="171"/>
        <v>0</v>
      </c>
      <c r="AI362" s="106">
        <f t="shared" si="171"/>
        <v>0</v>
      </c>
      <c r="AJ362" s="106">
        <f t="shared" si="171"/>
        <v>5386</v>
      </c>
    </row>
    <row r="363" spans="1:36" ht="63">
      <c r="A363" s="104" t="s">
        <v>354</v>
      </c>
      <c r="B363" s="105" t="s">
        <v>158</v>
      </c>
      <c r="C363" s="105" t="s">
        <v>290</v>
      </c>
      <c r="D363" s="105" t="s">
        <v>353</v>
      </c>
      <c r="E363" s="105">
        <v>453</v>
      </c>
      <c r="F363" s="106">
        <v>5386</v>
      </c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  <c r="Z363" s="106"/>
      <c r="AA363" s="106"/>
      <c r="AB363" s="106"/>
      <c r="AC363" s="106"/>
      <c r="AD363" s="106"/>
      <c r="AE363" s="106"/>
      <c r="AF363" s="106"/>
      <c r="AG363" s="106"/>
      <c r="AH363" s="106"/>
      <c r="AI363" s="106"/>
      <c r="AJ363" s="107">
        <f>SUM(F363,G363:AI363)</f>
        <v>5386</v>
      </c>
    </row>
    <row r="364" spans="1:36" ht="47.25" hidden="1">
      <c r="A364" s="104" t="s">
        <v>187</v>
      </c>
      <c r="B364" s="105">
        <v>8</v>
      </c>
      <c r="C364" s="105" t="s">
        <v>290</v>
      </c>
      <c r="D364" s="105" t="s">
        <v>188</v>
      </c>
      <c r="E364" s="105">
        <v>0</v>
      </c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  <c r="X364" s="106"/>
      <c r="Y364" s="106"/>
      <c r="Z364" s="106"/>
      <c r="AA364" s="106"/>
      <c r="AB364" s="106"/>
      <c r="AC364" s="106"/>
      <c r="AD364" s="106"/>
      <c r="AE364" s="106"/>
      <c r="AF364" s="106"/>
      <c r="AG364" s="106"/>
      <c r="AH364" s="106"/>
      <c r="AI364" s="106"/>
      <c r="AJ364" s="106"/>
    </row>
    <row r="365" spans="1:36" ht="126" hidden="1">
      <c r="A365" s="104" t="s">
        <v>189</v>
      </c>
      <c r="B365" s="105">
        <v>8</v>
      </c>
      <c r="C365" s="105" t="s">
        <v>290</v>
      </c>
      <c r="D365" s="105" t="s">
        <v>188</v>
      </c>
      <c r="E365" s="105">
        <v>515</v>
      </c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  <c r="X365" s="106"/>
      <c r="Y365" s="106"/>
      <c r="Z365" s="106"/>
      <c r="AA365" s="106"/>
      <c r="AB365" s="106"/>
      <c r="AC365" s="106"/>
      <c r="AD365" s="106"/>
      <c r="AE365" s="106"/>
      <c r="AF365" s="106"/>
      <c r="AG365" s="106"/>
      <c r="AH365" s="106"/>
      <c r="AI365" s="106"/>
      <c r="AJ365" s="106"/>
    </row>
    <row r="366" spans="1:36" ht="31.5" hidden="1">
      <c r="A366" s="104" t="s">
        <v>190</v>
      </c>
      <c r="B366" s="105">
        <v>8</v>
      </c>
      <c r="C366" s="105" t="s">
        <v>290</v>
      </c>
      <c r="D366" s="105" t="s">
        <v>191</v>
      </c>
      <c r="E366" s="105">
        <v>0</v>
      </c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  <c r="Z366" s="106"/>
      <c r="AA366" s="106"/>
      <c r="AB366" s="106"/>
      <c r="AC366" s="106"/>
      <c r="AD366" s="106"/>
      <c r="AE366" s="106"/>
      <c r="AF366" s="106"/>
      <c r="AG366" s="106"/>
      <c r="AH366" s="106"/>
      <c r="AI366" s="106"/>
      <c r="AJ366" s="106"/>
    </row>
    <row r="367" spans="1:36" ht="31.5" hidden="1">
      <c r="A367" s="104" t="s">
        <v>192</v>
      </c>
      <c r="B367" s="105">
        <v>8</v>
      </c>
      <c r="C367" s="105" t="s">
        <v>290</v>
      </c>
      <c r="D367" s="105" t="s">
        <v>191</v>
      </c>
      <c r="E367" s="105">
        <v>213</v>
      </c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  <c r="AA367" s="106"/>
      <c r="AB367" s="106"/>
      <c r="AC367" s="106"/>
      <c r="AD367" s="106"/>
      <c r="AE367" s="106"/>
      <c r="AF367" s="106"/>
      <c r="AG367" s="106"/>
      <c r="AH367" s="106"/>
      <c r="AI367" s="106"/>
      <c r="AJ367" s="106"/>
    </row>
    <row r="368" spans="1:36" ht="63" hidden="1">
      <c r="A368" s="104" t="s">
        <v>354</v>
      </c>
      <c r="B368" s="105">
        <v>8</v>
      </c>
      <c r="C368" s="105" t="s">
        <v>290</v>
      </c>
      <c r="D368" s="105" t="s">
        <v>191</v>
      </c>
      <c r="E368" s="105">
        <v>453</v>
      </c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  <c r="AA368" s="106"/>
      <c r="AB368" s="106"/>
      <c r="AC368" s="106"/>
      <c r="AD368" s="106"/>
      <c r="AE368" s="106"/>
      <c r="AF368" s="106"/>
      <c r="AG368" s="106"/>
      <c r="AH368" s="106"/>
      <c r="AI368" s="106"/>
      <c r="AJ368" s="106"/>
    </row>
    <row r="369" spans="1:36" s="99" customFormat="1" ht="15.75">
      <c r="A369" s="96" t="s">
        <v>640</v>
      </c>
      <c r="B369" s="97" t="s">
        <v>172</v>
      </c>
      <c r="C369" s="97" t="s">
        <v>105</v>
      </c>
      <c r="D369" s="97" t="s">
        <v>106</v>
      </c>
      <c r="E369" s="97" t="s">
        <v>107</v>
      </c>
      <c r="F369" s="98">
        <f>F370+F391+F397</f>
        <v>421887</v>
      </c>
      <c r="G369" s="98">
        <f>G370+G391+G397</f>
        <v>0</v>
      </c>
      <c r="H369" s="98">
        <f aca="true" t="shared" si="173" ref="H369:Q369">H370+H391+H397</f>
        <v>0</v>
      </c>
      <c r="I369" s="98">
        <f t="shared" si="173"/>
        <v>0</v>
      </c>
      <c r="J369" s="98">
        <f t="shared" si="173"/>
        <v>0</v>
      </c>
      <c r="K369" s="98">
        <f t="shared" si="173"/>
        <v>0</v>
      </c>
      <c r="L369" s="98">
        <f t="shared" si="173"/>
        <v>0</v>
      </c>
      <c r="M369" s="98">
        <f t="shared" si="173"/>
        <v>0</v>
      </c>
      <c r="N369" s="98">
        <f t="shared" si="173"/>
        <v>0</v>
      </c>
      <c r="O369" s="98">
        <f t="shared" si="173"/>
        <v>298</v>
      </c>
      <c r="P369" s="98">
        <f t="shared" si="173"/>
        <v>0</v>
      </c>
      <c r="Q369" s="98">
        <f t="shared" si="173"/>
        <v>0</v>
      </c>
      <c r="R369" s="98">
        <f>R370+R391+R397</f>
        <v>2860</v>
      </c>
      <c r="S369" s="98">
        <f aca="true" t="shared" si="174" ref="S369:AJ369">S370+S391+S397</f>
        <v>0</v>
      </c>
      <c r="T369" s="98">
        <f t="shared" si="174"/>
        <v>0</v>
      </c>
      <c r="U369" s="98">
        <f t="shared" si="174"/>
        <v>0</v>
      </c>
      <c r="V369" s="98">
        <f t="shared" si="174"/>
        <v>0</v>
      </c>
      <c r="W369" s="98">
        <f>W370+W391+W397</f>
        <v>0</v>
      </c>
      <c r="X369" s="98">
        <f>X370+X391+X397</f>
        <v>0</v>
      </c>
      <c r="Y369" s="98">
        <f t="shared" si="174"/>
        <v>0</v>
      </c>
      <c r="Z369" s="98">
        <f t="shared" si="174"/>
        <v>0</v>
      </c>
      <c r="AA369" s="98">
        <f t="shared" si="174"/>
        <v>206</v>
      </c>
      <c r="AB369" s="98">
        <f>AB370+AB391+AB397</f>
        <v>-1465</v>
      </c>
      <c r="AC369" s="98">
        <f t="shared" si="174"/>
        <v>0</v>
      </c>
      <c r="AD369" s="98">
        <f t="shared" si="174"/>
        <v>0</v>
      </c>
      <c r="AE369" s="98">
        <f t="shared" si="174"/>
        <v>0</v>
      </c>
      <c r="AF369" s="98">
        <f>AF370+AF391+AF397</f>
        <v>0</v>
      </c>
      <c r="AG369" s="98">
        <f t="shared" si="174"/>
        <v>0</v>
      </c>
      <c r="AH369" s="98">
        <f t="shared" si="174"/>
        <v>0</v>
      </c>
      <c r="AI369" s="98">
        <f t="shared" si="174"/>
        <v>0</v>
      </c>
      <c r="AJ369" s="98">
        <f t="shared" si="174"/>
        <v>423786</v>
      </c>
    </row>
    <row r="370" spans="1:36" s="103" customFormat="1" ht="15.75">
      <c r="A370" s="108" t="s">
        <v>386</v>
      </c>
      <c r="B370" s="101" t="s">
        <v>172</v>
      </c>
      <c r="C370" s="101" t="s">
        <v>104</v>
      </c>
      <c r="D370" s="101" t="s">
        <v>106</v>
      </c>
      <c r="E370" s="101" t="s">
        <v>107</v>
      </c>
      <c r="F370" s="102">
        <f aca="true" t="shared" si="175" ref="F370:AJ370">F373+F375+F377+F379+F381+F383+F389+F371+F385+F387</f>
        <v>382787</v>
      </c>
      <c r="G370" s="102">
        <f t="shared" si="175"/>
        <v>0</v>
      </c>
      <c r="H370" s="102">
        <f aca="true" t="shared" si="176" ref="H370:Q370">H373+H375+H377+H379+H381+H383+H389+H371+H385+H387</f>
        <v>0</v>
      </c>
      <c r="I370" s="102">
        <f t="shared" si="176"/>
        <v>0</v>
      </c>
      <c r="J370" s="102">
        <f t="shared" si="176"/>
        <v>0</v>
      </c>
      <c r="K370" s="102">
        <f t="shared" si="176"/>
        <v>0</v>
      </c>
      <c r="L370" s="102">
        <f t="shared" si="176"/>
        <v>0</v>
      </c>
      <c r="M370" s="102">
        <f t="shared" si="176"/>
        <v>0</v>
      </c>
      <c r="N370" s="102">
        <f t="shared" si="176"/>
        <v>0</v>
      </c>
      <c r="O370" s="102">
        <f t="shared" si="176"/>
        <v>298</v>
      </c>
      <c r="P370" s="102">
        <f t="shared" si="176"/>
        <v>0</v>
      </c>
      <c r="Q370" s="102">
        <f t="shared" si="176"/>
        <v>0</v>
      </c>
      <c r="R370" s="102">
        <f t="shared" si="175"/>
        <v>2844</v>
      </c>
      <c r="S370" s="102">
        <f t="shared" si="175"/>
        <v>0</v>
      </c>
      <c r="T370" s="102">
        <f t="shared" si="175"/>
        <v>0</v>
      </c>
      <c r="U370" s="102">
        <f t="shared" si="175"/>
        <v>0</v>
      </c>
      <c r="V370" s="102">
        <f t="shared" si="175"/>
        <v>0</v>
      </c>
      <c r="W370" s="102">
        <f>W373+W375+W377+W379+W381+W383+W389+W371+W385+W387</f>
        <v>0</v>
      </c>
      <c r="X370" s="102">
        <f>X373+X375+X377+X379+X381+X383+X389+X371+X385+X387</f>
        <v>0</v>
      </c>
      <c r="Y370" s="102">
        <f t="shared" si="175"/>
        <v>0</v>
      </c>
      <c r="Z370" s="102">
        <f t="shared" si="175"/>
        <v>0</v>
      </c>
      <c r="AA370" s="102">
        <f t="shared" si="175"/>
        <v>206</v>
      </c>
      <c r="AB370" s="102">
        <f t="shared" si="175"/>
        <v>-1465</v>
      </c>
      <c r="AC370" s="102">
        <f t="shared" si="175"/>
        <v>0</v>
      </c>
      <c r="AD370" s="102">
        <f t="shared" si="175"/>
        <v>0</v>
      </c>
      <c r="AE370" s="102">
        <f t="shared" si="175"/>
        <v>0</v>
      </c>
      <c r="AF370" s="102">
        <f t="shared" si="175"/>
        <v>0</v>
      </c>
      <c r="AG370" s="102">
        <f t="shared" si="175"/>
        <v>0</v>
      </c>
      <c r="AH370" s="102">
        <f t="shared" si="175"/>
        <v>0</v>
      </c>
      <c r="AI370" s="102">
        <f t="shared" si="175"/>
        <v>0</v>
      </c>
      <c r="AJ370" s="102">
        <f t="shared" si="175"/>
        <v>384670</v>
      </c>
    </row>
    <row r="371" spans="1:36" ht="31.5">
      <c r="A371" s="104" t="s">
        <v>387</v>
      </c>
      <c r="B371" s="105" t="s">
        <v>172</v>
      </c>
      <c r="C371" s="105" t="s">
        <v>104</v>
      </c>
      <c r="D371" s="105" t="s">
        <v>343</v>
      </c>
      <c r="E371" s="105" t="s">
        <v>107</v>
      </c>
      <c r="F371" s="106">
        <f>F372</f>
        <v>1738</v>
      </c>
      <c r="G371" s="106">
        <f>G372</f>
        <v>0</v>
      </c>
      <c r="H371" s="106">
        <f aca="true" t="shared" si="177" ref="H371:Q371">H372</f>
        <v>0</v>
      </c>
      <c r="I371" s="106">
        <f t="shared" si="177"/>
        <v>0</v>
      </c>
      <c r="J371" s="106">
        <f t="shared" si="177"/>
        <v>0</v>
      </c>
      <c r="K371" s="106">
        <f t="shared" si="177"/>
        <v>0</v>
      </c>
      <c r="L371" s="106">
        <f t="shared" si="177"/>
        <v>0</v>
      </c>
      <c r="M371" s="106">
        <f t="shared" si="177"/>
        <v>0</v>
      </c>
      <c r="N371" s="106">
        <f t="shared" si="177"/>
        <v>0</v>
      </c>
      <c r="O371" s="106">
        <f t="shared" si="177"/>
        <v>0</v>
      </c>
      <c r="P371" s="106">
        <f t="shared" si="177"/>
        <v>0</v>
      </c>
      <c r="Q371" s="106">
        <f t="shared" si="177"/>
        <v>0</v>
      </c>
      <c r="R371" s="106">
        <f aca="true" t="shared" si="178" ref="R371:AJ373">R372</f>
        <v>30</v>
      </c>
      <c r="S371" s="106">
        <f t="shared" si="178"/>
        <v>0</v>
      </c>
      <c r="T371" s="106">
        <f t="shared" si="178"/>
        <v>0</v>
      </c>
      <c r="U371" s="106">
        <f t="shared" si="178"/>
        <v>0</v>
      </c>
      <c r="V371" s="106">
        <f t="shared" si="178"/>
        <v>0</v>
      </c>
      <c r="W371" s="106">
        <f t="shared" si="178"/>
        <v>0</v>
      </c>
      <c r="X371" s="106">
        <f t="shared" si="178"/>
        <v>0</v>
      </c>
      <c r="Y371" s="106">
        <f t="shared" si="178"/>
        <v>0</v>
      </c>
      <c r="Z371" s="106">
        <f t="shared" si="178"/>
        <v>0</v>
      </c>
      <c r="AA371" s="106">
        <f t="shared" si="178"/>
        <v>0</v>
      </c>
      <c r="AB371" s="106">
        <f t="shared" si="178"/>
        <v>0</v>
      </c>
      <c r="AC371" s="106">
        <f t="shared" si="178"/>
        <v>0</v>
      </c>
      <c r="AD371" s="106">
        <f t="shared" si="178"/>
        <v>0</v>
      </c>
      <c r="AE371" s="106">
        <f t="shared" si="178"/>
        <v>0</v>
      </c>
      <c r="AF371" s="106">
        <f t="shared" si="178"/>
        <v>0</v>
      </c>
      <c r="AG371" s="106">
        <f t="shared" si="178"/>
        <v>0</v>
      </c>
      <c r="AH371" s="106">
        <f t="shared" si="178"/>
        <v>0</v>
      </c>
      <c r="AI371" s="106">
        <f t="shared" si="178"/>
        <v>0</v>
      </c>
      <c r="AJ371" s="106">
        <f t="shared" si="178"/>
        <v>1768</v>
      </c>
    </row>
    <row r="372" spans="1:36" ht="47.25">
      <c r="A372" s="104" t="s">
        <v>145</v>
      </c>
      <c r="B372" s="105" t="s">
        <v>172</v>
      </c>
      <c r="C372" s="105" t="s">
        <v>104</v>
      </c>
      <c r="D372" s="105" t="s">
        <v>343</v>
      </c>
      <c r="E372" s="105">
        <v>327</v>
      </c>
      <c r="F372" s="106">
        <v>1738</v>
      </c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>
        <v>30</v>
      </c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7">
        <f>SUM(F372,G372:AI372)</f>
        <v>1768</v>
      </c>
    </row>
    <row r="373" spans="1:36" ht="47.25">
      <c r="A373" s="104" t="s">
        <v>388</v>
      </c>
      <c r="B373" s="105" t="s">
        <v>172</v>
      </c>
      <c r="C373" s="105" t="s">
        <v>104</v>
      </c>
      <c r="D373" s="105" t="s">
        <v>389</v>
      </c>
      <c r="E373" s="105" t="s">
        <v>107</v>
      </c>
      <c r="F373" s="106">
        <f>F374</f>
        <v>7342</v>
      </c>
      <c r="G373" s="106">
        <f>G374</f>
        <v>0</v>
      </c>
      <c r="H373" s="106">
        <f aca="true" t="shared" si="179" ref="H373:Q373">H374</f>
        <v>0</v>
      </c>
      <c r="I373" s="106">
        <f t="shared" si="179"/>
        <v>0</v>
      </c>
      <c r="J373" s="106">
        <f t="shared" si="179"/>
        <v>0</v>
      </c>
      <c r="K373" s="106">
        <f t="shared" si="179"/>
        <v>0</v>
      </c>
      <c r="L373" s="106">
        <f t="shared" si="179"/>
        <v>0</v>
      </c>
      <c r="M373" s="106">
        <f t="shared" si="179"/>
        <v>0</v>
      </c>
      <c r="N373" s="106">
        <f t="shared" si="179"/>
        <v>0</v>
      </c>
      <c r="O373" s="106">
        <f t="shared" si="179"/>
        <v>0</v>
      </c>
      <c r="P373" s="106">
        <f t="shared" si="179"/>
        <v>0</v>
      </c>
      <c r="Q373" s="106">
        <f t="shared" si="179"/>
        <v>0</v>
      </c>
      <c r="R373" s="106">
        <f t="shared" si="178"/>
        <v>159</v>
      </c>
      <c r="S373" s="106">
        <f t="shared" si="178"/>
        <v>0</v>
      </c>
      <c r="T373" s="106">
        <f t="shared" si="178"/>
        <v>0</v>
      </c>
      <c r="U373" s="106">
        <f t="shared" si="178"/>
        <v>0</v>
      </c>
      <c r="V373" s="106">
        <f t="shared" si="178"/>
        <v>0</v>
      </c>
      <c r="W373" s="106">
        <f t="shared" si="178"/>
        <v>0</v>
      </c>
      <c r="X373" s="106">
        <f t="shared" si="178"/>
        <v>0</v>
      </c>
      <c r="Y373" s="106">
        <f t="shared" si="178"/>
        <v>0</v>
      </c>
      <c r="Z373" s="106">
        <f t="shared" si="178"/>
        <v>0</v>
      </c>
      <c r="AA373" s="106">
        <f t="shared" si="178"/>
        <v>90</v>
      </c>
      <c r="AB373" s="106">
        <f t="shared" si="178"/>
        <v>0</v>
      </c>
      <c r="AC373" s="106">
        <f t="shared" si="178"/>
        <v>0</v>
      </c>
      <c r="AD373" s="106">
        <f t="shared" si="178"/>
        <v>0</v>
      </c>
      <c r="AE373" s="106">
        <f t="shared" si="178"/>
        <v>0</v>
      </c>
      <c r="AF373" s="106">
        <f t="shared" si="178"/>
        <v>0</v>
      </c>
      <c r="AG373" s="106">
        <f t="shared" si="178"/>
        <v>0</v>
      </c>
      <c r="AH373" s="106">
        <f t="shared" si="178"/>
        <v>0</v>
      </c>
      <c r="AI373" s="106">
        <f t="shared" si="178"/>
        <v>0</v>
      </c>
      <c r="AJ373" s="106">
        <f t="shared" si="178"/>
        <v>7591</v>
      </c>
    </row>
    <row r="374" spans="1:36" ht="47.25">
      <c r="A374" s="104" t="s">
        <v>145</v>
      </c>
      <c r="B374" s="105" t="s">
        <v>172</v>
      </c>
      <c r="C374" s="105" t="s">
        <v>104</v>
      </c>
      <c r="D374" s="105" t="s">
        <v>389</v>
      </c>
      <c r="E374" s="105">
        <v>327</v>
      </c>
      <c r="F374" s="106">
        <v>7342</v>
      </c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>
        <v>159</v>
      </c>
      <c r="S374" s="106"/>
      <c r="T374" s="106"/>
      <c r="U374" s="106"/>
      <c r="V374" s="106"/>
      <c r="W374" s="106"/>
      <c r="X374" s="106"/>
      <c r="Y374" s="106"/>
      <c r="Z374" s="106"/>
      <c r="AA374" s="106">
        <v>90</v>
      </c>
      <c r="AB374" s="106"/>
      <c r="AC374" s="106"/>
      <c r="AD374" s="106"/>
      <c r="AE374" s="106"/>
      <c r="AF374" s="106"/>
      <c r="AG374" s="106"/>
      <c r="AH374" s="106"/>
      <c r="AI374" s="106"/>
      <c r="AJ374" s="107">
        <f>SUM(F374,G374:AI374)</f>
        <v>7591</v>
      </c>
    </row>
    <row r="375" spans="1:36" ht="47.25">
      <c r="A375" s="104" t="s">
        <v>390</v>
      </c>
      <c r="B375" s="105" t="s">
        <v>172</v>
      </c>
      <c r="C375" s="105" t="s">
        <v>104</v>
      </c>
      <c r="D375" s="105" t="s">
        <v>391</v>
      </c>
      <c r="E375" s="105" t="s">
        <v>107</v>
      </c>
      <c r="F375" s="106">
        <f>F376</f>
        <v>171315</v>
      </c>
      <c r="G375" s="106">
        <f>G376</f>
        <v>0</v>
      </c>
      <c r="H375" s="106">
        <f aca="true" t="shared" si="180" ref="H375:Q375">H376</f>
        <v>0</v>
      </c>
      <c r="I375" s="106">
        <f t="shared" si="180"/>
        <v>0</v>
      </c>
      <c r="J375" s="106">
        <f t="shared" si="180"/>
        <v>0</v>
      </c>
      <c r="K375" s="106">
        <f t="shared" si="180"/>
        <v>0</v>
      </c>
      <c r="L375" s="106">
        <f t="shared" si="180"/>
        <v>0</v>
      </c>
      <c r="M375" s="106">
        <f t="shared" si="180"/>
        <v>0</v>
      </c>
      <c r="N375" s="106">
        <f t="shared" si="180"/>
        <v>0</v>
      </c>
      <c r="O375" s="106">
        <f t="shared" si="180"/>
        <v>298</v>
      </c>
      <c r="P375" s="106">
        <f t="shared" si="180"/>
        <v>0</v>
      </c>
      <c r="Q375" s="106">
        <f t="shared" si="180"/>
        <v>0</v>
      </c>
      <c r="R375" s="106">
        <f aca="true" t="shared" si="181" ref="R375:AJ375">R376</f>
        <v>461</v>
      </c>
      <c r="S375" s="106">
        <f t="shared" si="181"/>
        <v>0</v>
      </c>
      <c r="T375" s="106">
        <f t="shared" si="181"/>
        <v>0</v>
      </c>
      <c r="U375" s="106">
        <f t="shared" si="181"/>
        <v>0</v>
      </c>
      <c r="V375" s="106">
        <f t="shared" si="181"/>
        <v>0</v>
      </c>
      <c r="W375" s="106">
        <f t="shared" si="181"/>
        <v>0</v>
      </c>
      <c r="X375" s="106">
        <f t="shared" si="181"/>
        <v>0</v>
      </c>
      <c r="Y375" s="106">
        <f t="shared" si="181"/>
        <v>0</v>
      </c>
      <c r="Z375" s="106">
        <f t="shared" si="181"/>
        <v>0</v>
      </c>
      <c r="AA375" s="106">
        <f t="shared" si="181"/>
        <v>68</v>
      </c>
      <c r="AB375" s="106">
        <f t="shared" si="181"/>
        <v>0</v>
      </c>
      <c r="AC375" s="106">
        <f t="shared" si="181"/>
        <v>0</v>
      </c>
      <c r="AD375" s="106">
        <f t="shared" si="181"/>
        <v>0</v>
      </c>
      <c r="AE375" s="106">
        <f t="shared" si="181"/>
        <v>0</v>
      </c>
      <c r="AF375" s="106">
        <f t="shared" si="181"/>
        <v>0</v>
      </c>
      <c r="AG375" s="106">
        <f t="shared" si="181"/>
        <v>0</v>
      </c>
      <c r="AH375" s="106">
        <f t="shared" si="181"/>
        <v>0</v>
      </c>
      <c r="AI375" s="106">
        <f t="shared" si="181"/>
        <v>0</v>
      </c>
      <c r="AJ375" s="106">
        <f t="shared" si="181"/>
        <v>172142</v>
      </c>
    </row>
    <row r="376" spans="1:36" ht="47.25">
      <c r="A376" s="104" t="s">
        <v>145</v>
      </c>
      <c r="B376" s="105" t="s">
        <v>172</v>
      </c>
      <c r="C376" s="105" t="s">
        <v>104</v>
      </c>
      <c r="D376" s="105" t="s">
        <v>391</v>
      </c>
      <c r="E376" s="105">
        <v>327</v>
      </c>
      <c r="F376" s="106">
        <v>171315</v>
      </c>
      <c r="G376" s="106"/>
      <c r="H376" s="106"/>
      <c r="I376" s="106"/>
      <c r="J376" s="106"/>
      <c r="K376" s="106"/>
      <c r="L376" s="106"/>
      <c r="M376" s="106"/>
      <c r="N376" s="106"/>
      <c r="O376" s="106">
        <v>298</v>
      </c>
      <c r="P376" s="106"/>
      <c r="Q376" s="106"/>
      <c r="R376" s="106">
        <v>461</v>
      </c>
      <c r="S376" s="106"/>
      <c r="T376" s="106"/>
      <c r="U376" s="106"/>
      <c r="V376" s="106"/>
      <c r="W376" s="106"/>
      <c r="X376" s="106"/>
      <c r="Y376" s="106"/>
      <c r="Z376" s="106"/>
      <c r="AA376" s="106">
        <v>68</v>
      </c>
      <c r="AB376" s="106"/>
      <c r="AC376" s="106"/>
      <c r="AD376" s="106"/>
      <c r="AE376" s="106"/>
      <c r="AF376" s="106"/>
      <c r="AG376" s="106"/>
      <c r="AH376" s="106"/>
      <c r="AI376" s="106"/>
      <c r="AJ376" s="107">
        <f>SUM(F376,G376:AI376)</f>
        <v>172142</v>
      </c>
    </row>
    <row r="377" spans="1:36" ht="31.5">
      <c r="A377" s="104" t="s">
        <v>392</v>
      </c>
      <c r="B377" s="105" t="s">
        <v>172</v>
      </c>
      <c r="C377" s="105" t="s">
        <v>104</v>
      </c>
      <c r="D377" s="105" t="s">
        <v>393</v>
      </c>
      <c r="E377" s="105" t="s">
        <v>107</v>
      </c>
      <c r="F377" s="106">
        <f>F378</f>
        <v>47586</v>
      </c>
      <c r="G377" s="106">
        <f>G378</f>
        <v>0</v>
      </c>
      <c r="H377" s="106">
        <f aca="true" t="shared" si="182" ref="H377:Q377">H378</f>
        <v>0</v>
      </c>
      <c r="I377" s="106">
        <f t="shared" si="182"/>
        <v>0</v>
      </c>
      <c r="J377" s="106">
        <f t="shared" si="182"/>
        <v>0</v>
      </c>
      <c r="K377" s="106">
        <f t="shared" si="182"/>
        <v>0</v>
      </c>
      <c r="L377" s="106">
        <f t="shared" si="182"/>
        <v>0</v>
      </c>
      <c r="M377" s="106">
        <f t="shared" si="182"/>
        <v>0</v>
      </c>
      <c r="N377" s="106">
        <f t="shared" si="182"/>
        <v>0</v>
      </c>
      <c r="O377" s="106">
        <f t="shared" si="182"/>
        <v>0</v>
      </c>
      <c r="P377" s="106">
        <f t="shared" si="182"/>
        <v>0</v>
      </c>
      <c r="Q377" s="106">
        <f t="shared" si="182"/>
        <v>0</v>
      </c>
      <c r="R377" s="106">
        <f aca="true" t="shared" si="183" ref="R377:AJ377">R378</f>
        <v>162</v>
      </c>
      <c r="S377" s="106">
        <f t="shared" si="183"/>
        <v>0</v>
      </c>
      <c r="T377" s="106">
        <f t="shared" si="183"/>
        <v>0</v>
      </c>
      <c r="U377" s="106">
        <f t="shared" si="183"/>
        <v>0</v>
      </c>
      <c r="V377" s="106">
        <f t="shared" si="183"/>
        <v>0</v>
      </c>
      <c r="W377" s="106">
        <f t="shared" si="183"/>
        <v>0</v>
      </c>
      <c r="X377" s="106">
        <f t="shared" si="183"/>
        <v>0</v>
      </c>
      <c r="Y377" s="106">
        <f t="shared" si="183"/>
        <v>0</v>
      </c>
      <c r="Z377" s="106">
        <f t="shared" si="183"/>
        <v>0</v>
      </c>
      <c r="AA377" s="106">
        <f t="shared" si="183"/>
        <v>48</v>
      </c>
      <c r="AB377" s="106">
        <f t="shared" si="183"/>
        <v>0</v>
      </c>
      <c r="AC377" s="106">
        <f t="shared" si="183"/>
        <v>0</v>
      </c>
      <c r="AD377" s="106">
        <f t="shared" si="183"/>
        <v>0</v>
      </c>
      <c r="AE377" s="106">
        <f t="shared" si="183"/>
        <v>0</v>
      </c>
      <c r="AF377" s="106">
        <f t="shared" si="183"/>
        <v>0</v>
      </c>
      <c r="AG377" s="106">
        <f t="shared" si="183"/>
        <v>0</v>
      </c>
      <c r="AH377" s="106">
        <f t="shared" si="183"/>
        <v>0</v>
      </c>
      <c r="AI377" s="106">
        <f t="shared" si="183"/>
        <v>0</v>
      </c>
      <c r="AJ377" s="106">
        <f t="shared" si="183"/>
        <v>47796</v>
      </c>
    </row>
    <row r="378" spans="1:36" ht="47.25">
      <c r="A378" s="104" t="s">
        <v>145</v>
      </c>
      <c r="B378" s="105" t="s">
        <v>172</v>
      </c>
      <c r="C378" s="105" t="s">
        <v>104</v>
      </c>
      <c r="D378" s="105" t="s">
        <v>393</v>
      </c>
      <c r="E378" s="105">
        <v>327</v>
      </c>
      <c r="F378" s="106">
        <v>47586</v>
      </c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>
        <v>162</v>
      </c>
      <c r="S378" s="106"/>
      <c r="T378" s="106"/>
      <c r="U378" s="106"/>
      <c r="V378" s="106"/>
      <c r="W378" s="106"/>
      <c r="X378" s="106"/>
      <c r="Y378" s="106"/>
      <c r="Z378" s="106"/>
      <c r="AA378" s="106">
        <v>48</v>
      </c>
      <c r="AB378" s="106"/>
      <c r="AC378" s="106"/>
      <c r="AD378" s="106"/>
      <c r="AE378" s="106"/>
      <c r="AF378" s="106"/>
      <c r="AG378" s="106"/>
      <c r="AH378" s="106"/>
      <c r="AI378" s="106"/>
      <c r="AJ378" s="107">
        <f>SUM(F378,G378:AI378)</f>
        <v>47796</v>
      </c>
    </row>
    <row r="379" spans="1:36" ht="15.75">
      <c r="A379" s="104" t="s">
        <v>394</v>
      </c>
      <c r="B379" s="105" t="s">
        <v>172</v>
      </c>
      <c r="C379" s="105" t="s">
        <v>104</v>
      </c>
      <c r="D379" s="105" t="s">
        <v>395</v>
      </c>
      <c r="E379" s="105" t="s">
        <v>107</v>
      </c>
      <c r="F379" s="106">
        <f>F380</f>
        <v>300</v>
      </c>
      <c r="G379" s="106">
        <f>G380</f>
        <v>0</v>
      </c>
      <c r="H379" s="106">
        <f aca="true" t="shared" si="184" ref="H379:Q379">H380</f>
        <v>0</v>
      </c>
      <c r="I379" s="106">
        <f t="shared" si="184"/>
        <v>0</v>
      </c>
      <c r="J379" s="106">
        <f t="shared" si="184"/>
        <v>0</v>
      </c>
      <c r="K379" s="106">
        <f t="shared" si="184"/>
        <v>0</v>
      </c>
      <c r="L379" s="106">
        <f t="shared" si="184"/>
        <v>0</v>
      </c>
      <c r="M379" s="106">
        <f t="shared" si="184"/>
        <v>0</v>
      </c>
      <c r="N379" s="106">
        <f t="shared" si="184"/>
        <v>0</v>
      </c>
      <c r="O379" s="106">
        <f t="shared" si="184"/>
        <v>0</v>
      </c>
      <c r="P379" s="106">
        <f t="shared" si="184"/>
        <v>0</v>
      </c>
      <c r="Q379" s="106">
        <f t="shared" si="184"/>
        <v>0</v>
      </c>
      <c r="R379" s="106">
        <f aca="true" t="shared" si="185" ref="R379:AJ379">R380</f>
        <v>0</v>
      </c>
      <c r="S379" s="106">
        <f t="shared" si="185"/>
        <v>0</v>
      </c>
      <c r="T379" s="106">
        <f t="shared" si="185"/>
        <v>0</v>
      </c>
      <c r="U379" s="106">
        <f t="shared" si="185"/>
        <v>0</v>
      </c>
      <c r="V379" s="106">
        <f t="shared" si="185"/>
        <v>0</v>
      </c>
      <c r="W379" s="106">
        <f t="shared" si="185"/>
        <v>0</v>
      </c>
      <c r="X379" s="106">
        <f t="shared" si="185"/>
        <v>0</v>
      </c>
      <c r="Y379" s="106">
        <f t="shared" si="185"/>
        <v>0</v>
      </c>
      <c r="Z379" s="106">
        <f t="shared" si="185"/>
        <v>0</v>
      </c>
      <c r="AA379" s="106">
        <f t="shared" si="185"/>
        <v>0</v>
      </c>
      <c r="AB379" s="106">
        <f t="shared" si="185"/>
        <v>0</v>
      </c>
      <c r="AC379" s="106">
        <f t="shared" si="185"/>
        <v>0</v>
      </c>
      <c r="AD379" s="106">
        <f t="shared" si="185"/>
        <v>0</v>
      </c>
      <c r="AE379" s="106">
        <f t="shared" si="185"/>
        <v>0</v>
      </c>
      <c r="AF379" s="106">
        <f t="shared" si="185"/>
        <v>0</v>
      </c>
      <c r="AG379" s="106">
        <f t="shared" si="185"/>
        <v>0</v>
      </c>
      <c r="AH379" s="106">
        <f t="shared" si="185"/>
        <v>0</v>
      </c>
      <c r="AI379" s="106">
        <f t="shared" si="185"/>
        <v>0</v>
      </c>
      <c r="AJ379" s="106">
        <f t="shared" si="185"/>
        <v>300</v>
      </c>
    </row>
    <row r="380" spans="1:36" ht="47.25">
      <c r="A380" s="104" t="s">
        <v>145</v>
      </c>
      <c r="B380" s="105" t="s">
        <v>172</v>
      </c>
      <c r="C380" s="105" t="s">
        <v>104</v>
      </c>
      <c r="D380" s="105" t="s">
        <v>395</v>
      </c>
      <c r="E380" s="105">
        <v>327</v>
      </c>
      <c r="F380" s="106">
        <v>300</v>
      </c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  <c r="AA380" s="106"/>
      <c r="AB380" s="106"/>
      <c r="AC380" s="106"/>
      <c r="AD380" s="106"/>
      <c r="AE380" s="106"/>
      <c r="AF380" s="106"/>
      <c r="AG380" s="106"/>
      <c r="AH380" s="106"/>
      <c r="AI380" s="106"/>
      <c r="AJ380" s="107">
        <f>SUM(F380,G380:AI380)</f>
        <v>300</v>
      </c>
    </row>
    <row r="381" spans="1:36" ht="15.75">
      <c r="A381" s="104" t="s">
        <v>396</v>
      </c>
      <c r="B381" s="105" t="s">
        <v>172</v>
      </c>
      <c r="C381" s="105" t="s">
        <v>104</v>
      </c>
      <c r="D381" s="105" t="s">
        <v>397</v>
      </c>
      <c r="E381" s="105" t="s">
        <v>107</v>
      </c>
      <c r="F381" s="106">
        <f>F382</f>
        <v>16004</v>
      </c>
      <c r="G381" s="106">
        <f>G382</f>
        <v>0</v>
      </c>
      <c r="H381" s="106">
        <f aca="true" t="shared" si="186" ref="H381:Q381">H382</f>
        <v>0</v>
      </c>
      <c r="I381" s="106">
        <f t="shared" si="186"/>
        <v>0</v>
      </c>
      <c r="J381" s="106">
        <f t="shared" si="186"/>
        <v>0</v>
      </c>
      <c r="K381" s="106">
        <f t="shared" si="186"/>
        <v>0</v>
      </c>
      <c r="L381" s="106">
        <f t="shared" si="186"/>
        <v>0</v>
      </c>
      <c r="M381" s="106">
        <f t="shared" si="186"/>
        <v>0</v>
      </c>
      <c r="N381" s="106">
        <f t="shared" si="186"/>
        <v>0</v>
      </c>
      <c r="O381" s="106">
        <f t="shared" si="186"/>
        <v>0</v>
      </c>
      <c r="P381" s="106">
        <f t="shared" si="186"/>
        <v>0</v>
      </c>
      <c r="Q381" s="106">
        <f t="shared" si="186"/>
        <v>0</v>
      </c>
      <c r="R381" s="106">
        <f aca="true" t="shared" si="187" ref="R381:AJ381">R382</f>
        <v>148</v>
      </c>
      <c r="S381" s="106">
        <f t="shared" si="187"/>
        <v>0</v>
      </c>
      <c r="T381" s="106">
        <f t="shared" si="187"/>
        <v>0</v>
      </c>
      <c r="U381" s="106">
        <f t="shared" si="187"/>
        <v>0</v>
      </c>
      <c r="V381" s="106">
        <f t="shared" si="187"/>
        <v>0</v>
      </c>
      <c r="W381" s="106">
        <f t="shared" si="187"/>
        <v>0</v>
      </c>
      <c r="X381" s="106">
        <f t="shared" si="187"/>
        <v>0</v>
      </c>
      <c r="Y381" s="106">
        <f t="shared" si="187"/>
        <v>0</v>
      </c>
      <c r="Z381" s="106">
        <f t="shared" si="187"/>
        <v>0</v>
      </c>
      <c r="AA381" s="106">
        <f t="shared" si="187"/>
        <v>0</v>
      </c>
      <c r="AB381" s="106">
        <f t="shared" si="187"/>
        <v>0</v>
      </c>
      <c r="AC381" s="106">
        <f t="shared" si="187"/>
        <v>0</v>
      </c>
      <c r="AD381" s="106">
        <f t="shared" si="187"/>
        <v>0</v>
      </c>
      <c r="AE381" s="106">
        <f t="shared" si="187"/>
        <v>0</v>
      </c>
      <c r="AF381" s="106">
        <f t="shared" si="187"/>
        <v>0</v>
      </c>
      <c r="AG381" s="106">
        <f t="shared" si="187"/>
        <v>0</v>
      </c>
      <c r="AH381" s="106">
        <f t="shared" si="187"/>
        <v>0</v>
      </c>
      <c r="AI381" s="106">
        <f t="shared" si="187"/>
        <v>0</v>
      </c>
      <c r="AJ381" s="106">
        <f t="shared" si="187"/>
        <v>16152</v>
      </c>
    </row>
    <row r="382" spans="1:36" ht="47.25">
      <c r="A382" s="104" t="s">
        <v>145</v>
      </c>
      <c r="B382" s="105" t="s">
        <v>172</v>
      </c>
      <c r="C382" s="105" t="s">
        <v>104</v>
      </c>
      <c r="D382" s="105" t="s">
        <v>397</v>
      </c>
      <c r="E382" s="105">
        <v>327</v>
      </c>
      <c r="F382" s="106">
        <v>16004</v>
      </c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>
        <v>148</v>
      </c>
      <c r="S382" s="106"/>
      <c r="T382" s="106"/>
      <c r="U382" s="106"/>
      <c r="V382" s="106"/>
      <c r="W382" s="106"/>
      <c r="X382" s="106"/>
      <c r="Y382" s="106"/>
      <c r="Z382" s="106"/>
      <c r="AA382" s="106"/>
      <c r="AB382" s="106"/>
      <c r="AC382" s="106"/>
      <c r="AD382" s="106"/>
      <c r="AE382" s="106"/>
      <c r="AF382" s="106"/>
      <c r="AG382" s="106"/>
      <c r="AH382" s="106"/>
      <c r="AI382" s="106"/>
      <c r="AJ382" s="107">
        <f>SUM(F382,G382:AI382)</f>
        <v>16152</v>
      </c>
    </row>
    <row r="383" spans="1:36" ht="31.5">
      <c r="A383" s="104" t="s">
        <v>398</v>
      </c>
      <c r="B383" s="105" t="s">
        <v>172</v>
      </c>
      <c r="C383" s="105" t="s">
        <v>104</v>
      </c>
      <c r="D383" s="105" t="s">
        <v>399</v>
      </c>
      <c r="E383" s="105" t="s">
        <v>107</v>
      </c>
      <c r="F383" s="106">
        <f>F384</f>
        <v>88109</v>
      </c>
      <c r="G383" s="106">
        <f>G384</f>
        <v>0</v>
      </c>
      <c r="H383" s="106">
        <f aca="true" t="shared" si="188" ref="H383:Q383">H384</f>
        <v>0</v>
      </c>
      <c r="I383" s="106">
        <f t="shared" si="188"/>
        <v>0</v>
      </c>
      <c r="J383" s="106">
        <f t="shared" si="188"/>
        <v>0</v>
      </c>
      <c r="K383" s="106">
        <f t="shared" si="188"/>
        <v>0</v>
      </c>
      <c r="L383" s="106">
        <f t="shared" si="188"/>
        <v>0</v>
      </c>
      <c r="M383" s="106">
        <f t="shared" si="188"/>
        <v>0</v>
      </c>
      <c r="N383" s="106">
        <f t="shared" si="188"/>
        <v>0</v>
      </c>
      <c r="O383" s="106">
        <f t="shared" si="188"/>
        <v>0</v>
      </c>
      <c r="P383" s="106">
        <f t="shared" si="188"/>
        <v>0</v>
      </c>
      <c r="Q383" s="106">
        <f t="shared" si="188"/>
        <v>0</v>
      </c>
      <c r="R383" s="106">
        <f aca="true" t="shared" si="189" ref="R383:AJ383">R384</f>
        <v>1884</v>
      </c>
      <c r="S383" s="106">
        <f t="shared" si="189"/>
        <v>0</v>
      </c>
      <c r="T383" s="106">
        <f t="shared" si="189"/>
        <v>0</v>
      </c>
      <c r="U383" s="106">
        <f t="shared" si="189"/>
        <v>0</v>
      </c>
      <c r="V383" s="106">
        <f t="shared" si="189"/>
        <v>0</v>
      </c>
      <c r="W383" s="106">
        <f t="shared" si="189"/>
        <v>0</v>
      </c>
      <c r="X383" s="106">
        <f t="shared" si="189"/>
        <v>0</v>
      </c>
      <c r="Y383" s="106">
        <f t="shared" si="189"/>
        <v>0</v>
      </c>
      <c r="Z383" s="106">
        <f t="shared" si="189"/>
        <v>0</v>
      </c>
      <c r="AA383" s="106">
        <f t="shared" si="189"/>
        <v>0</v>
      </c>
      <c r="AB383" s="106">
        <f t="shared" si="189"/>
        <v>-1465</v>
      </c>
      <c r="AC383" s="106">
        <f t="shared" si="189"/>
        <v>0</v>
      </c>
      <c r="AD383" s="106">
        <f t="shared" si="189"/>
        <v>0</v>
      </c>
      <c r="AE383" s="106">
        <f t="shared" si="189"/>
        <v>0</v>
      </c>
      <c r="AF383" s="106">
        <f t="shared" si="189"/>
        <v>0</v>
      </c>
      <c r="AG383" s="106">
        <f t="shared" si="189"/>
        <v>0</v>
      </c>
      <c r="AH383" s="106">
        <f t="shared" si="189"/>
        <v>0</v>
      </c>
      <c r="AI383" s="106">
        <f t="shared" si="189"/>
        <v>0</v>
      </c>
      <c r="AJ383" s="106">
        <f t="shared" si="189"/>
        <v>88528</v>
      </c>
    </row>
    <row r="384" spans="1:36" ht="47.25">
      <c r="A384" s="104" t="s">
        <v>145</v>
      </c>
      <c r="B384" s="105" t="s">
        <v>172</v>
      </c>
      <c r="C384" s="105" t="s">
        <v>104</v>
      </c>
      <c r="D384" s="105" t="s">
        <v>399</v>
      </c>
      <c r="E384" s="105">
        <v>327</v>
      </c>
      <c r="F384" s="106">
        <v>88109</v>
      </c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>
        <v>1884</v>
      </c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>
        <v>-1465</v>
      </c>
      <c r="AC384" s="106"/>
      <c r="AD384" s="106"/>
      <c r="AE384" s="106"/>
      <c r="AF384" s="106"/>
      <c r="AG384" s="106"/>
      <c r="AH384" s="106"/>
      <c r="AI384" s="106"/>
      <c r="AJ384" s="107">
        <f>SUM(F384,G384:AI384)</f>
        <v>88528</v>
      </c>
    </row>
    <row r="385" spans="1:36" ht="47.25">
      <c r="A385" s="104" t="s">
        <v>400</v>
      </c>
      <c r="B385" s="105" t="s">
        <v>172</v>
      </c>
      <c r="C385" s="105" t="s">
        <v>104</v>
      </c>
      <c r="D385" s="105" t="s">
        <v>401</v>
      </c>
      <c r="E385" s="105" t="s">
        <v>107</v>
      </c>
      <c r="F385" s="106">
        <f>F386</f>
        <v>5825</v>
      </c>
      <c r="G385" s="106">
        <f>G386</f>
        <v>0</v>
      </c>
      <c r="H385" s="106">
        <f aca="true" t="shared" si="190" ref="H385:Q385">H386</f>
        <v>0</v>
      </c>
      <c r="I385" s="106">
        <f t="shared" si="190"/>
        <v>0</v>
      </c>
      <c r="J385" s="106">
        <f t="shared" si="190"/>
        <v>0</v>
      </c>
      <c r="K385" s="106">
        <f t="shared" si="190"/>
        <v>0</v>
      </c>
      <c r="L385" s="106">
        <f t="shared" si="190"/>
        <v>0</v>
      </c>
      <c r="M385" s="106">
        <f t="shared" si="190"/>
        <v>0</v>
      </c>
      <c r="N385" s="106">
        <f t="shared" si="190"/>
        <v>0</v>
      </c>
      <c r="O385" s="106">
        <f t="shared" si="190"/>
        <v>0</v>
      </c>
      <c r="P385" s="106">
        <f t="shared" si="190"/>
        <v>0</v>
      </c>
      <c r="Q385" s="106">
        <f t="shared" si="190"/>
        <v>0</v>
      </c>
      <c r="R385" s="106">
        <f aca="true" t="shared" si="191" ref="R385:AJ389">R386</f>
        <v>0</v>
      </c>
      <c r="S385" s="106">
        <f t="shared" si="191"/>
        <v>0</v>
      </c>
      <c r="T385" s="106">
        <f t="shared" si="191"/>
        <v>0</v>
      </c>
      <c r="U385" s="106">
        <f t="shared" si="191"/>
        <v>0</v>
      </c>
      <c r="V385" s="106">
        <f t="shared" si="191"/>
        <v>0</v>
      </c>
      <c r="W385" s="106">
        <f t="shared" si="191"/>
        <v>0</v>
      </c>
      <c r="X385" s="106">
        <f t="shared" si="191"/>
        <v>0</v>
      </c>
      <c r="Y385" s="106">
        <f t="shared" si="191"/>
        <v>0</v>
      </c>
      <c r="Z385" s="106">
        <f t="shared" si="191"/>
        <v>0</v>
      </c>
      <c r="AA385" s="106">
        <f t="shared" si="191"/>
        <v>0</v>
      </c>
      <c r="AB385" s="106">
        <f t="shared" si="191"/>
        <v>0</v>
      </c>
      <c r="AC385" s="106">
        <f t="shared" si="191"/>
        <v>0</v>
      </c>
      <c r="AD385" s="106">
        <f t="shared" si="191"/>
        <v>0</v>
      </c>
      <c r="AE385" s="106">
        <f t="shared" si="191"/>
        <v>0</v>
      </c>
      <c r="AF385" s="106">
        <f t="shared" si="191"/>
        <v>0</v>
      </c>
      <c r="AG385" s="106">
        <f t="shared" si="191"/>
        <v>0</v>
      </c>
      <c r="AH385" s="106">
        <f t="shared" si="191"/>
        <v>0</v>
      </c>
      <c r="AI385" s="106">
        <f t="shared" si="191"/>
        <v>0</v>
      </c>
      <c r="AJ385" s="106">
        <f t="shared" si="191"/>
        <v>5825</v>
      </c>
    </row>
    <row r="386" spans="1:36" ht="47.25">
      <c r="A386" s="104" t="s">
        <v>402</v>
      </c>
      <c r="B386" s="105" t="s">
        <v>172</v>
      </c>
      <c r="C386" s="105" t="s">
        <v>104</v>
      </c>
      <c r="D386" s="105" t="s">
        <v>401</v>
      </c>
      <c r="E386" s="105" t="s">
        <v>403</v>
      </c>
      <c r="F386" s="106">
        <v>5825</v>
      </c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  <c r="Z386" s="106"/>
      <c r="AA386" s="106"/>
      <c r="AB386" s="106"/>
      <c r="AC386" s="106"/>
      <c r="AD386" s="106"/>
      <c r="AE386" s="106"/>
      <c r="AF386" s="106"/>
      <c r="AG386" s="106"/>
      <c r="AH386" s="106"/>
      <c r="AI386" s="106"/>
      <c r="AJ386" s="107">
        <f>SUM(F386,G386:AI386)</f>
        <v>5825</v>
      </c>
    </row>
    <row r="387" spans="1:36" ht="15.75">
      <c r="A387" s="104" t="s">
        <v>404</v>
      </c>
      <c r="B387" s="105" t="s">
        <v>172</v>
      </c>
      <c r="C387" s="105" t="s">
        <v>104</v>
      </c>
      <c r="D387" s="105" t="s">
        <v>405</v>
      </c>
      <c r="E387" s="105" t="s">
        <v>107</v>
      </c>
      <c r="F387" s="106">
        <f>F388</f>
        <v>11891</v>
      </c>
      <c r="G387" s="106">
        <f>G388</f>
        <v>0</v>
      </c>
      <c r="H387" s="106">
        <f aca="true" t="shared" si="192" ref="H387:Q387">H388</f>
        <v>0</v>
      </c>
      <c r="I387" s="106">
        <f t="shared" si="192"/>
        <v>0</v>
      </c>
      <c r="J387" s="106">
        <f t="shared" si="192"/>
        <v>0</v>
      </c>
      <c r="K387" s="106">
        <f t="shared" si="192"/>
        <v>0</v>
      </c>
      <c r="L387" s="106">
        <f t="shared" si="192"/>
        <v>0</v>
      </c>
      <c r="M387" s="106">
        <f t="shared" si="192"/>
        <v>0</v>
      </c>
      <c r="N387" s="106">
        <f t="shared" si="192"/>
        <v>0</v>
      </c>
      <c r="O387" s="106">
        <f t="shared" si="192"/>
        <v>0</v>
      </c>
      <c r="P387" s="106">
        <f t="shared" si="192"/>
        <v>0</v>
      </c>
      <c r="Q387" s="106">
        <f t="shared" si="192"/>
        <v>0</v>
      </c>
      <c r="R387" s="106">
        <f t="shared" si="191"/>
        <v>0</v>
      </c>
      <c r="S387" s="106">
        <f t="shared" si="191"/>
        <v>0</v>
      </c>
      <c r="T387" s="106">
        <f t="shared" si="191"/>
        <v>0</v>
      </c>
      <c r="U387" s="106">
        <f t="shared" si="191"/>
        <v>0</v>
      </c>
      <c r="V387" s="106">
        <f t="shared" si="191"/>
        <v>0</v>
      </c>
      <c r="W387" s="106">
        <f t="shared" si="191"/>
        <v>0</v>
      </c>
      <c r="X387" s="106">
        <f t="shared" si="191"/>
        <v>0</v>
      </c>
      <c r="Y387" s="106">
        <f t="shared" si="191"/>
        <v>0</v>
      </c>
      <c r="Z387" s="106">
        <f t="shared" si="191"/>
        <v>0</v>
      </c>
      <c r="AA387" s="106">
        <f t="shared" si="191"/>
        <v>0</v>
      </c>
      <c r="AB387" s="106">
        <f t="shared" si="191"/>
        <v>0</v>
      </c>
      <c r="AC387" s="106">
        <f t="shared" si="191"/>
        <v>0</v>
      </c>
      <c r="AD387" s="106">
        <f t="shared" si="191"/>
        <v>0</v>
      </c>
      <c r="AE387" s="106">
        <f t="shared" si="191"/>
        <v>0</v>
      </c>
      <c r="AF387" s="106">
        <f t="shared" si="191"/>
        <v>0</v>
      </c>
      <c r="AG387" s="106">
        <f t="shared" si="191"/>
        <v>0</v>
      </c>
      <c r="AH387" s="106">
        <f t="shared" si="191"/>
        <v>0</v>
      </c>
      <c r="AI387" s="106">
        <f t="shared" si="191"/>
        <v>0</v>
      </c>
      <c r="AJ387" s="106">
        <f t="shared" si="191"/>
        <v>11891</v>
      </c>
    </row>
    <row r="388" spans="1:36" ht="47.25">
      <c r="A388" s="104" t="s">
        <v>145</v>
      </c>
      <c r="B388" s="105" t="s">
        <v>172</v>
      </c>
      <c r="C388" s="105" t="s">
        <v>104</v>
      </c>
      <c r="D388" s="105" t="s">
        <v>405</v>
      </c>
      <c r="E388" s="105">
        <v>327</v>
      </c>
      <c r="F388" s="106">
        <v>11891</v>
      </c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  <c r="Z388" s="106"/>
      <c r="AA388" s="106"/>
      <c r="AB388" s="106"/>
      <c r="AC388" s="106"/>
      <c r="AD388" s="106"/>
      <c r="AE388" s="106"/>
      <c r="AF388" s="106"/>
      <c r="AG388" s="106"/>
      <c r="AH388" s="106"/>
      <c r="AI388" s="106"/>
      <c r="AJ388" s="107">
        <f>SUM(F388,G388:AI388)</f>
        <v>11891</v>
      </c>
    </row>
    <row r="389" spans="1:36" ht="31.5">
      <c r="A389" s="104" t="s">
        <v>190</v>
      </c>
      <c r="B389" s="105" t="s">
        <v>172</v>
      </c>
      <c r="C389" s="105" t="s">
        <v>104</v>
      </c>
      <c r="D389" s="105" t="s">
        <v>191</v>
      </c>
      <c r="E389" s="105" t="s">
        <v>107</v>
      </c>
      <c r="F389" s="106">
        <f>F390</f>
        <v>32677</v>
      </c>
      <c r="G389" s="106">
        <f>G390</f>
        <v>0</v>
      </c>
      <c r="H389" s="106">
        <f aca="true" t="shared" si="193" ref="H389:Q389">H390</f>
        <v>0</v>
      </c>
      <c r="I389" s="106">
        <f t="shared" si="193"/>
        <v>0</v>
      </c>
      <c r="J389" s="106">
        <f t="shared" si="193"/>
        <v>0</v>
      </c>
      <c r="K389" s="106">
        <f t="shared" si="193"/>
        <v>0</v>
      </c>
      <c r="L389" s="106">
        <f t="shared" si="193"/>
        <v>0</v>
      </c>
      <c r="M389" s="106">
        <f t="shared" si="193"/>
        <v>0</v>
      </c>
      <c r="N389" s="106">
        <f t="shared" si="193"/>
        <v>0</v>
      </c>
      <c r="O389" s="106">
        <f t="shared" si="193"/>
        <v>0</v>
      </c>
      <c r="P389" s="106">
        <f t="shared" si="193"/>
        <v>0</v>
      </c>
      <c r="Q389" s="106">
        <f t="shared" si="193"/>
        <v>0</v>
      </c>
      <c r="R389" s="106">
        <f t="shared" si="191"/>
        <v>0</v>
      </c>
      <c r="S389" s="106">
        <f t="shared" si="191"/>
        <v>0</v>
      </c>
      <c r="T389" s="106">
        <f t="shared" si="191"/>
        <v>0</v>
      </c>
      <c r="U389" s="106">
        <f t="shared" si="191"/>
        <v>0</v>
      </c>
      <c r="V389" s="106">
        <f t="shared" si="191"/>
        <v>0</v>
      </c>
      <c r="W389" s="106">
        <f t="shared" si="191"/>
        <v>0</v>
      </c>
      <c r="X389" s="106">
        <f t="shared" si="191"/>
        <v>0</v>
      </c>
      <c r="Y389" s="106">
        <f t="shared" si="191"/>
        <v>0</v>
      </c>
      <c r="Z389" s="106">
        <f t="shared" si="191"/>
        <v>0</v>
      </c>
      <c r="AA389" s="106">
        <f t="shared" si="191"/>
        <v>0</v>
      </c>
      <c r="AB389" s="106">
        <f t="shared" si="191"/>
        <v>0</v>
      </c>
      <c r="AC389" s="106">
        <f t="shared" si="191"/>
        <v>0</v>
      </c>
      <c r="AD389" s="106">
        <f t="shared" si="191"/>
        <v>0</v>
      </c>
      <c r="AE389" s="106">
        <f t="shared" si="191"/>
        <v>0</v>
      </c>
      <c r="AF389" s="106">
        <f t="shared" si="191"/>
        <v>0</v>
      </c>
      <c r="AG389" s="106">
        <f t="shared" si="191"/>
        <v>0</v>
      </c>
      <c r="AH389" s="106">
        <f t="shared" si="191"/>
        <v>0</v>
      </c>
      <c r="AI389" s="106">
        <f t="shared" si="191"/>
        <v>0</v>
      </c>
      <c r="AJ389" s="106">
        <f t="shared" si="191"/>
        <v>32677</v>
      </c>
    </row>
    <row r="390" spans="1:36" ht="47.25">
      <c r="A390" s="104" t="s">
        <v>402</v>
      </c>
      <c r="B390" s="105" t="s">
        <v>172</v>
      </c>
      <c r="C390" s="105" t="s">
        <v>104</v>
      </c>
      <c r="D390" s="105" t="s">
        <v>191</v>
      </c>
      <c r="E390" s="105" t="s">
        <v>403</v>
      </c>
      <c r="F390" s="106">
        <v>32677</v>
      </c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  <c r="Y390" s="106"/>
      <c r="Z390" s="106"/>
      <c r="AA390" s="106"/>
      <c r="AB390" s="106"/>
      <c r="AC390" s="106"/>
      <c r="AD390" s="106"/>
      <c r="AE390" s="106"/>
      <c r="AF390" s="106"/>
      <c r="AG390" s="106"/>
      <c r="AH390" s="106"/>
      <c r="AI390" s="106"/>
      <c r="AJ390" s="107">
        <f>SUM(F390,G390:AI390)</f>
        <v>32677</v>
      </c>
    </row>
    <row r="391" spans="1:36" s="103" customFormat="1" ht="15.75">
      <c r="A391" s="108" t="s">
        <v>645</v>
      </c>
      <c r="B391" s="101" t="s">
        <v>172</v>
      </c>
      <c r="C391" s="101" t="s">
        <v>115</v>
      </c>
      <c r="D391" s="101" t="s">
        <v>106</v>
      </c>
      <c r="E391" s="101" t="s">
        <v>107</v>
      </c>
      <c r="F391" s="102">
        <f>F392+F395</f>
        <v>32759</v>
      </c>
      <c r="G391" s="102">
        <f>G392+G395</f>
        <v>0</v>
      </c>
      <c r="H391" s="102">
        <f aca="true" t="shared" si="194" ref="H391:Q391">H392+H395</f>
        <v>0</v>
      </c>
      <c r="I391" s="102">
        <f t="shared" si="194"/>
        <v>0</v>
      </c>
      <c r="J391" s="102">
        <f t="shared" si="194"/>
        <v>0</v>
      </c>
      <c r="K391" s="102">
        <f t="shared" si="194"/>
        <v>0</v>
      </c>
      <c r="L391" s="102">
        <f t="shared" si="194"/>
        <v>0</v>
      </c>
      <c r="M391" s="102">
        <f t="shared" si="194"/>
        <v>0</v>
      </c>
      <c r="N391" s="102">
        <f t="shared" si="194"/>
        <v>0</v>
      </c>
      <c r="O391" s="102">
        <f t="shared" si="194"/>
        <v>0</v>
      </c>
      <c r="P391" s="102">
        <f t="shared" si="194"/>
        <v>0</v>
      </c>
      <c r="Q391" s="102">
        <f t="shared" si="194"/>
        <v>0</v>
      </c>
      <c r="R391" s="102">
        <f>R392+R395</f>
        <v>16</v>
      </c>
      <c r="S391" s="102">
        <f aca="true" t="shared" si="195" ref="S391:AJ391">S392+S395</f>
        <v>0</v>
      </c>
      <c r="T391" s="102">
        <f t="shared" si="195"/>
        <v>0</v>
      </c>
      <c r="U391" s="102">
        <f t="shared" si="195"/>
        <v>0</v>
      </c>
      <c r="V391" s="102">
        <f t="shared" si="195"/>
        <v>0</v>
      </c>
      <c r="W391" s="102">
        <f>W392+W395</f>
        <v>0</v>
      </c>
      <c r="X391" s="102">
        <f>X392+X395</f>
        <v>0</v>
      </c>
      <c r="Y391" s="102">
        <f t="shared" si="195"/>
        <v>0</v>
      </c>
      <c r="Z391" s="102">
        <f t="shared" si="195"/>
        <v>0</v>
      </c>
      <c r="AA391" s="102">
        <f t="shared" si="195"/>
        <v>0</v>
      </c>
      <c r="AB391" s="102">
        <f>AB392+AB395</f>
        <v>0</v>
      </c>
      <c r="AC391" s="102">
        <f t="shared" si="195"/>
        <v>0</v>
      </c>
      <c r="AD391" s="102">
        <f t="shared" si="195"/>
        <v>0</v>
      </c>
      <c r="AE391" s="102">
        <f t="shared" si="195"/>
        <v>0</v>
      </c>
      <c r="AF391" s="102">
        <f>AF392+AF395</f>
        <v>0</v>
      </c>
      <c r="AG391" s="102">
        <f t="shared" si="195"/>
        <v>0</v>
      </c>
      <c r="AH391" s="102">
        <f t="shared" si="195"/>
        <v>0</v>
      </c>
      <c r="AI391" s="102">
        <f t="shared" si="195"/>
        <v>0</v>
      </c>
      <c r="AJ391" s="102">
        <f t="shared" si="195"/>
        <v>32775</v>
      </c>
    </row>
    <row r="392" spans="1:36" ht="31.5">
      <c r="A392" s="104" t="s">
        <v>406</v>
      </c>
      <c r="B392" s="105" t="s">
        <v>172</v>
      </c>
      <c r="C392" s="105" t="s">
        <v>115</v>
      </c>
      <c r="D392" s="105" t="s">
        <v>407</v>
      </c>
      <c r="E392" s="105" t="s">
        <v>107</v>
      </c>
      <c r="F392" s="106">
        <f>F393+F394</f>
        <v>30960</v>
      </c>
      <c r="G392" s="106">
        <f>G393+G394</f>
        <v>0</v>
      </c>
      <c r="H392" s="106">
        <f aca="true" t="shared" si="196" ref="H392:Q392">H393+H394</f>
        <v>0</v>
      </c>
      <c r="I392" s="106">
        <f t="shared" si="196"/>
        <v>0</v>
      </c>
      <c r="J392" s="106">
        <f t="shared" si="196"/>
        <v>0</v>
      </c>
      <c r="K392" s="106">
        <f t="shared" si="196"/>
        <v>0</v>
      </c>
      <c r="L392" s="106">
        <f t="shared" si="196"/>
        <v>0</v>
      </c>
      <c r="M392" s="106">
        <f t="shared" si="196"/>
        <v>0</v>
      </c>
      <c r="N392" s="106">
        <f t="shared" si="196"/>
        <v>0</v>
      </c>
      <c r="O392" s="106">
        <f t="shared" si="196"/>
        <v>0</v>
      </c>
      <c r="P392" s="106">
        <f t="shared" si="196"/>
        <v>0</v>
      </c>
      <c r="Q392" s="106">
        <f t="shared" si="196"/>
        <v>0</v>
      </c>
      <c r="R392" s="106">
        <f>R393+R394</f>
        <v>16</v>
      </c>
      <c r="S392" s="106">
        <f aca="true" t="shared" si="197" ref="S392:AJ392">S393+S394</f>
        <v>0</v>
      </c>
      <c r="T392" s="106">
        <f t="shared" si="197"/>
        <v>0</v>
      </c>
      <c r="U392" s="106">
        <f t="shared" si="197"/>
        <v>0</v>
      </c>
      <c r="V392" s="106">
        <f t="shared" si="197"/>
        <v>0</v>
      </c>
      <c r="W392" s="106">
        <f>W393+W394</f>
        <v>0</v>
      </c>
      <c r="X392" s="106">
        <f>X393+X394</f>
        <v>0</v>
      </c>
      <c r="Y392" s="106">
        <f t="shared" si="197"/>
        <v>0</v>
      </c>
      <c r="Z392" s="106">
        <f t="shared" si="197"/>
        <v>0</v>
      </c>
      <c r="AA392" s="106">
        <f t="shared" si="197"/>
        <v>0</v>
      </c>
      <c r="AB392" s="106">
        <f>AB393+AB394</f>
        <v>0</v>
      </c>
      <c r="AC392" s="106">
        <f t="shared" si="197"/>
        <v>0</v>
      </c>
      <c r="AD392" s="106">
        <f t="shared" si="197"/>
        <v>0</v>
      </c>
      <c r="AE392" s="106">
        <f t="shared" si="197"/>
        <v>0</v>
      </c>
      <c r="AF392" s="106">
        <f>AF393+AF394</f>
        <v>0</v>
      </c>
      <c r="AG392" s="106">
        <f t="shared" si="197"/>
        <v>0</v>
      </c>
      <c r="AH392" s="106">
        <f t="shared" si="197"/>
        <v>0</v>
      </c>
      <c r="AI392" s="106">
        <f t="shared" si="197"/>
        <v>0</v>
      </c>
      <c r="AJ392" s="106">
        <f t="shared" si="197"/>
        <v>30976</v>
      </c>
    </row>
    <row r="393" spans="1:36" ht="47.25">
      <c r="A393" s="104" t="s">
        <v>145</v>
      </c>
      <c r="B393" s="105" t="s">
        <v>172</v>
      </c>
      <c r="C393" s="105" t="s">
        <v>115</v>
      </c>
      <c r="D393" s="105" t="s">
        <v>407</v>
      </c>
      <c r="E393" s="105">
        <v>327</v>
      </c>
      <c r="F393" s="106">
        <v>960</v>
      </c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  <c r="R393" s="106">
        <v>16</v>
      </c>
      <c r="S393" s="106"/>
      <c r="T393" s="106"/>
      <c r="U393" s="106"/>
      <c r="V393" s="106"/>
      <c r="W393" s="106"/>
      <c r="X393" s="106"/>
      <c r="Y393" s="106"/>
      <c r="Z393" s="106"/>
      <c r="AA393" s="106"/>
      <c r="AB393" s="106"/>
      <c r="AC393" s="106"/>
      <c r="AD393" s="106"/>
      <c r="AE393" s="106"/>
      <c r="AF393" s="106"/>
      <c r="AG393" s="106"/>
      <c r="AH393" s="106"/>
      <c r="AI393" s="106"/>
      <c r="AJ393" s="107">
        <f>SUM(F393,G393:AI393)</f>
        <v>976</v>
      </c>
    </row>
    <row r="394" spans="1:36" ht="15.75">
      <c r="A394" s="104" t="s">
        <v>408</v>
      </c>
      <c r="B394" s="105" t="s">
        <v>172</v>
      </c>
      <c r="C394" s="105" t="s">
        <v>115</v>
      </c>
      <c r="D394" s="105" t="s">
        <v>407</v>
      </c>
      <c r="E394" s="105">
        <v>454</v>
      </c>
      <c r="F394" s="106">
        <v>30000</v>
      </c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  <c r="R394" s="106"/>
      <c r="S394" s="106"/>
      <c r="T394" s="106"/>
      <c r="U394" s="106"/>
      <c r="V394" s="106"/>
      <c r="W394" s="106"/>
      <c r="X394" s="106"/>
      <c r="Y394" s="106"/>
      <c r="Z394" s="106"/>
      <c r="AA394" s="106"/>
      <c r="AB394" s="106"/>
      <c r="AC394" s="106"/>
      <c r="AD394" s="106"/>
      <c r="AE394" s="106"/>
      <c r="AF394" s="106"/>
      <c r="AG394" s="106"/>
      <c r="AH394" s="106"/>
      <c r="AI394" s="106"/>
      <c r="AJ394" s="107">
        <f>SUM(F394,G394:AI394)</f>
        <v>30000</v>
      </c>
    </row>
    <row r="395" spans="1:36" ht="47.25">
      <c r="A395" s="104" t="s">
        <v>409</v>
      </c>
      <c r="B395" s="105" t="s">
        <v>172</v>
      </c>
      <c r="C395" s="105" t="s">
        <v>115</v>
      </c>
      <c r="D395" s="105" t="s">
        <v>410</v>
      </c>
      <c r="E395" s="105" t="s">
        <v>107</v>
      </c>
      <c r="F395" s="106">
        <f>F396</f>
        <v>1799</v>
      </c>
      <c r="G395" s="106">
        <f>G396</f>
        <v>0</v>
      </c>
      <c r="H395" s="106">
        <f aca="true" t="shared" si="198" ref="H395:Q395">H396</f>
        <v>0</v>
      </c>
      <c r="I395" s="106">
        <f t="shared" si="198"/>
        <v>0</v>
      </c>
      <c r="J395" s="106">
        <f t="shared" si="198"/>
        <v>0</v>
      </c>
      <c r="K395" s="106">
        <f t="shared" si="198"/>
        <v>0</v>
      </c>
      <c r="L395" s="106">
        <f t="shared" si="198"/>
        <v>0</v>
      </c>
      <c r="M395" s="106">
        <f t="shared" si="198"/>
        <v>0</v>
      </c>
      <c r="N395" s="106">
        <f t="shared" si="198"/>
        <v>0</v>
      </c>
      <c r="O395" s="106">
        <f t="shared" si="198"/>
        <v>0</v>
      </c>
      <c r="P395" s="106">
        <f t="shared" si="198"/>
        <v>0</v>
      </c>
      <c r="Q395" s="106">
        <f t="shared" si="198"/>
        <v>0</v>
      </c>
      <c r="R395" s="106">
        <f aca="true" t="shared" si="199" ref="R395:AJ395">R396</f>
        <v>0</v>
      </c>
      <c r="S395" s="106">
        <f t="shared" si="199"/>
        <v>0</v>
      </c>
      <c r="T395" s="106">
        <f t="shared" si="199"/>
        <v>0</v>
      </c>
      <c r="U395" s="106">
        <f t="shared" si="199"/>
        <v>0</v>
      </c>
      <c r="V395" s="106">
        <f t="shared" si="199"/>
        <v>0</v>
      </c>
      <c r="W395" s="106">
        <f t="shared" si="199"/>
        <v>0</v>
      </c>
      <c r="X395" s="106">
        <f t="shared" si="199"/>
        <v>0</v>
      </c>
      <c r="Y395" s="106">
        <f t="shared" si="199"/>
        <v>0</v>
      </c>
      <c r="Z395" s="106">
        <f t="shared" si="199"/>
        <v>0</v>
      </c>
      <c r="AA395" s="106">
        <f t="shared" si="199"/>
        <v>0</v>
      </c>
      <c r="AB395" s="106">
        <f t="shared" si="199"/>
        <v>0</v>
      </c>
      <c r="AC395" s="106">
        <f t="shared" si="199"/>
        <v>0</v>
      </c>
      <c r="AD395" s="106">
        <f t="shared" si="199"/>
        <v>0</v>
      </c>
      <c r="AE395" s="106">
        <f t="shared" si="199"/>
        <v>0</v>
      </c>
      <c r="AF395" s="106">
        <f t="shared" si="199"/>
        <v>0</v>
      </c>
      <c r="AG395" s="106">
        <f t="shared" si="199"/>
        <v>0</v>
      </c>
      <c r="AH395" s="106">
        <f t="shared" si="199"/>
        <v>0</v>
      </c>
      <c r="AI395" s="106">
        <f t="shared" si="199"/>
        <v>0</v>
      </c>
      <c r="AJ395" s="106">
        <f t="shared" si="199"/>
        <v>1799</v>
      </c>
    </row>
    <row r="396" spans="1:36" ht="47.25">
      <c r="A396" s="104" t="s">
        <v>402</v>
      </c>
      <c r="B396" s="105" t="s">
        <v>172</v>
      </c>
      <c r="C396" s="105" t="s">
        <v>115</v>
      </c>
      <c r="D396" s="105" t="s">
        <v>410</v>
      </c>
      <c r="E396" s="105">
        <v>455</v>
      </c>
      <c r="F396" s="106">
        <v>1799</v>
      </c>
      <c r="G396" s="106"/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  <c r="R396" s="106"/>
      <c r="S396" s="106"/>
      <c r="T396" s="106"/>
      <c r="U396" s="106"/>
      <c r="V396" s="106"/>
      <c r="W396" s="106"/>
      <c r="X396" s="106"/>
      <c r="Y396" s="106"/>
      <c r="Z396" s="106"/>
      <c r="AA396" s="106"/>
      <c r="AB396" s="106"/>
      <c r="AC396" s="106"/>
      <c r="AD396" s="106"/>
      <c r="AE396" s="106"/>
      <c r="AF396" s="106"/>
      <c r="AG396" s="106"/>
      <c r="AH396" s="106"/>
      <c r="AI396" s="106"/>
      <c r="AJ396" s="107">
        <f>SUM(F396,G396:AI396)</f>
        <v>1799</v>
      </c>
    </row>
    <row r="397" spans="1:36" s="103" customFormat="1" ht="31.5">
      <c r="A397" s="108" t="s">
        <v>647</v>
      </c>
      <c r="B397" s="101" t="s">
        <v>172</v>
      </c>
      <c r="C397" s="105" t="s">
        <v>127</v>
      </c>
      <c r="D397" s="101" t="s">
        <v>362</v>
      </c>
      <c r="E397" s="101" t="s">
        <v>107</v>
      </c>
      <c r="F397" s="102">
        <f>F398+F400</f>
        <v>6341</v>
      </c>
      <c r="G397" s="102">
        <f>G398+G400</f>
        <v>0</v>
      </c>
      <c r="H397" s="102">
        <f aca="true" t="shared" si="200" ref="H397:Q397">H398+H400</f>
        <v>0</v>
      </c>
      <c r="I397" s="102">
        <f t="shared" si="200"/>
        <v>0</v>
      </c>
      <c r="J397" s="102">
        <f t="shared" si="200"/>
        <v>0</v>
      </c>
      <c r="K397" s="102">
        <f t="shared" si="200"/>
        <v>0</v>
      </c>
      <c r="L397" s="102">
        <f t="shared" si="200"/>
        <v>0</v>
      </c>
      <c r="M397" s="102">
        <f t="shared" si="200"/>
        <v>0</v>
      </c>
      <c r="N397" s="102">
        <f t="shared" si="200"/>
        <v>0</v>
      </c>
      <c r="O397" s="102">
        <f t="shared" si="200"/>
        <v>0</v>
      </c>
      <c r="P397" s="102">
        <f t="shared" si="200"/>
        <v>0</v>
      </c>
      <c r="Q397" s="102">
        <f t="shared" si="200"/>
        <v>0</v>
      </c>
      <c r="R397" s="102">
        <f>R398+R400</f>
        <v>0</v>
      </c>
      <c r="S397" s="102">
        <f aca="true" t="shared" si="201" ref="S397:AJ397">S398+S400</f>
        <v>0</v>
      </c>
      <c r="T397" s="102">
        <f t="shared" si="201"/>
        <v>0</v>
      </c>
      <c r="U397" s="102">
        <f t="shared" si="201"/>
        <v>0</v>
      </c>
      <c r="V397" s="102">
        <f t="shared" si="201"/>
        <v>0</v>
      </c>
      <c r="W397" s="102">
        <f>W398+W400</f>
        <v>0</v>
      </c>
      <c r="X397" s="102">
        <f>X398+X400</f>
        <v>0</v>
      </c>
      <c r="Y397" s="102">
        <f t="shared" si="201"/>
        <v>0</v>
      </c>
      <c r="Z397" s="102">
        <f t="shared" si="201"/>
        <v>0</v>
      </c>
      <c r="AA397" s="102">
        <f t="shared" si="201"/>
        <v>0</v>
      </c>
      <c r="AB397" s="102">
        <f>AB398+AB400</f>
        <v>0</v>
      </c>
      <c r="AC397" s="102">
        <f t="shared" si="201"/>
        <v>0</v>
      </c>
      <c r="AD397" s="102">
        <f t="shared" si="201"/>
        <v>0</v>
      </c>
      <c r="AE397" s="102">
        <f t="shared" si="201"/>
        <v>0</v>
      </c>
      <c r="AF397" s="102">
        <f>AF398+AF400</f>
        <v>0</v>
      </c>
      <c r="AG397" s="102">
        <f t="shared" si="201"/>
        <v>0</v>
      </c>
      <c r="AH397" s="102">
        <f t="shared" si="201"/>
        <v>0</v>
      </c>
      <c r="AI397" s="102">
        <f t="shared" si="201"/>
        <v>0</v>
      </c>
      <c r="AJ397" s="102">
        <f t="shared" si="201"/>
        <v>6341</v>
      </c>
    </row>
    <row r="398" spans="1:36" ht="31.5">
      <c r="A398" s="104" t="s">
        <v>497</v>
      </c>
      <c r="B398" s="105" t="s">
        <v>172</v>
      </c>
      <c r="C398" s="105" t="s">
        <v>127</v>
      </c>
      <c r="D398" s="105" t="s">
        <v>113</v>
      </c>
      <c r="E398" s="105" t="s">
        <v>107</v>
      </c>
      <c r="F398" s="106">
        <f>F399</f>
        <v>6341</v>
      </c>
      <c r="G398" s="106">
        <f>G399</f>
        <v>0</v>
      </c>
      <c r="H398" s="106">
        <f aca="true" t="shared" si="202" ref="H398:Q398">H399</f>
        <v>0</v>
      </c>
      <c r="I398" s="106">
        <f t="shared" si="202"/>
        <v>0</v>
      </c>
      <c r="J398" s="106">
        <f t="shared" si="202"/>
        <v>0</v>
      </c>
      <c r="K398" s="106">
        <f t="shared" si="202"/>
        <v>0</v>
      </c>
      <c r="L398" s="106">
        <f t="shared" si="202"/>
        <v>0</v>
      </c>
      <c r="M398" s="106">
        <f t="shared" si="202"/>
        <v>0</v>
      </c>
      <c r="N398" s="106">
        <f t="shared" si="202"/>
        <v>0</v>
      </c>
      <c r="O398" s="106">
        <f t="shared" si="202"/>
        <v>0</v>
      </c>
      <c r="P398" s="106">
        <f t="shared" si="202"/>
        <v>0</v>
      </c>
      <c r="Q398" s="106">
        <f t="shared" si="202"/>
        <v>0</v>
      </c>
      <c r="R398" s="106">
        <f aca="true" t="shared" si="203" ref="R398:AJ398">R399</f>
        <v>0</v>
      </c>
      <c r="S398" s="106">
        <f t="shared" si="203"/>
        <v>0</v>
      </c>
      <c r="T398" s="106">
        <f t="shared" si="203"/>
        <v>0</v>
      </c>
      <c r="U398" s="106">
        <f t="shared" si="203"/>
        <v>0</v>
      </c>
      <c r="V398" s="106">
        <f t="shared" si="203"/>
        <v>0</v>
      </c>
      <c r="W398" s="106">
        <f t="shared" si="203"/>
        <v>0</v>
      </c>
      <c r="X398" s="106">
        <f t="shared" si="203"/>
        <v>0</v>
      </c>
      <c r="Y398" s="106">
        <f t="shared" si="203"/>
        <v>0</v>
      </c>
      <c r="Z398" s="106">
        <f t="shared" si="203"/>
        <v>0</v>
      </c>
      <c r="AA398" s="106">
        <f t="shared" si="203"/>
        <v>0</v>
      </c>
      <c r="AB398" s="106">
        <f t="shared" si="203"/>
        <v>0</v>
      </c>
      <c r="AC398" s="106">
        <f t="shared" si="203"/>
        <v>0</v>
      </c>
      <c r="AD398" s="106">
        <f t="shared" si="203"/>
        <v>0</v>
      </c>
      <c r="AE398" s="106">
        <f t="shared" si="203"/>
        <v>0</v>
      </c>
      <c r="AF398" s="106">
        <f t="shared" si="203"/>
        <v>0</v>
      </c>
      <c r="AG398" s="106">
        <f t="shared" si="203"/>
        <v>0</v>
      </c>
      <c r="AH398" s="106">
        <f t="shared" si="203"/>
        <v>0</v>
      </c>
      <c r="AI398" s="106">
        <f t="shared" si="203"/>
        <v>0</v>
      </c>
      <c r="AJ398" s="106">
        <f t="shared" si="203"/>
        <v>6341</v>
      </c>
    </row>
    <row r="399" spans="1:36" ht="15.75">
      <c r="A399" s="104" t="s">
        <v>118</v>
      </c>
      <c r="B399" s="105" t="s">
        <v>172</v>
      </c>
      <c r="C399" s="105" t="s">
        <v>127</v>
      </c>
      <c r="D399" s="105" t="s">
        <v>113</v>
      </c>
      <c r="E399" s="105" t="s">
        <v>119</v>
      </c>
      <c r="F399" s="106">
        <v>6341</v>
      </c>
      <c r="G399" s="106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  <c r="R399" s="106"/>
      <c r="S399" s="106"/>
      <c r="T399" s="106"/>
      <c r="U399" s="106"/>
      <c r="V399" s="106"/>
      <c r="W399" s="106"/>
      <c r="X399" s="106"/>
      <c r="Y399" s="106"/>
      <c r="Z399" s="106"/>
      <c r="AA399" s="106"/>
      <c r="AB399" s="106"/>
      <c r="AC399" s="106"/>
      <c r="AD399" s="106"/>
      <c r="AE399" s="106"/>
      <c r="AF399" s="106"/>
      <c r="AG399" s="106"/>
      <c r="AH399" s="106"/>
      <c r="AI399" s="106"/>
      <c r="AJ399" s="107">
        <f>SUM(F399,G399:AI399)</f>
        <v>6341</v>
      </c>
    </row>
    <row r="400" spans="1:36" ht="31.5" hidden="1">
      <c r="A400" s="104" t="s">
        <v>190</v>
      </c>
      <c r="B400" s="105" t="s">
        <v>172</v>
      </c>
      <c r="C400" s="105" t="s">
        <v>127</v>
      </c>
      <c r="D400" s="105" t="s">
        <v>191</v>
      </c>
      <c r="E400" s="105" t="s">
        <v>107</v>
      </c>
      <c r="F400" s="106">
        <f>F402</f>
        <v>0</v>
      </c>
      <c r="G400" s="106">
        <f>G402</f>
        <v>0</v>
      </c>
      <c r="H400" s="106">
        <f aca="true" t="shared" si="204" ref="H400:Q400">H402</f>
        <v>0</v>
      </c>
      <c r="I400" s="106">
        <f t="shared" si="204"/>
        <v>0</v>
      </c>
      <c r="J400" s="106">
        <f t="shared" si="204"/>
        <v>0</v>
      </c>
      <c r="K400" s="106">
        <f t="shared" si="204"/>
        <v>0</v>
      </c>
      <c r="L400" s="106">
        <f t="shared" si="204"/>
        <v>0</v>
      </c>
      <c r="M400" s="106">
        <f t="shared" si="204"/>
        <v>0</v>
      </c>
      <c r="N400" s="106">
        <f t="shared" si="204"/>
        <v>0</v>
      </c>
      <c r="O400" s="106">
        <f t="shared" si="204"/>
        <v>0</v>
      </c>
      <c r="P400" s="106">
        <f t="shared" si="204"/>
        <v>0</v>
      </c>
      <c r="Q400" s="106">
        <f t="shared" si="204"/>
        <v>0</v>
      </c>
      <c r="R400" s="106">
        <f>R402</f>
        <v>0</v>
      </c>
      <c r="S400" s="106">
        <f aca="true" t="shared" si="205" ref="S400:AJ400">S402</f>
        <v>0</v>
      </c>
      <c r="T400" s="106">
        <f t="shared" si="205"/>
        <v>0</v>
      </c>
      <c r="U400" s="106">
        <f t="shared" si="205"/>
        <v>0</v>
      </c>
      <c r="V400" s="106">
        <f t="shared" si="205"/>
        <v>0</v>
      </c>
      <c r="W400" s="106">
        <f>W402</f>
        <v>0</v>
      </c>
      <c r="X400" s="106">
        <f>X402</f>
        <v>0</v>
      </c>
      <c r="Y400" s="106">
        <f t="shared" si="205"/>
        <v>0</v>
      </c>
      <c r="Z400" s="106">
        <f t="shared" si="205"/>
        <v>0</v>
      </c>
      <c r="AA400" s="106">
        <f t="shared" si="205"/>
        <v>0</v>
      </c>
      <c r="AB400" s="106">
        <f>AB402</f>
        <v>0</v>
      </c>
      <c r="AC400" s="106">
        <f t="shared" si="205"/>
        <v>0</v>
      </c>
      <c r="AD400" s="106">
        <f t="shared" si="205"/>
        <v>0</v>
      </c>
      <c r="AE400" s="106">
        <f t="shared" si="205"/>
        <v>0</v>
      </c>
      <c r="AF400" s="106">
        <f>AF402</f>
        <v>0</v>
      </c>
      <c r="AG400" s="106">
        <f t="shared" si="205"/>
        <v>0</v>
      </c>
      <c r="AH400" s="106">
        <f t="shared" si="205"/>
        <v>0</v>
      </c>
      <c r="AI400" s="106">
        <f t="shared" si="205"/>
        <v>0</v>
      </c>
      <c r="AJ400" s="106">
        <f t="shared" si="205"/>
        <v>0</v>
      </c>
    </row>
    <row r="401" spans="1:36" ht="31.5" hidden="1">
      <c r="A401" s="104" t="s">
        <v>192</v>
      </c>
      <c r="B401" s="105" t="s">
        <v>172</v>
      </c>
      <c r="C401" s="105" t="s">
        <v>127</v>
      </c>
      <c r="D401" s="105" t="s">
        <v>191</v>
      </c>
      <c r="E401" s="105">
        <v>213</v>
      </c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  <c r="P401" s="106"/>
      <c r="Q401" s="106"/>
      <c r="R401" s="106"/>
      <c r="S401" s="106"/>
      <c r="T401" s="106"/>
      <c r="U401" s="106"/>
      <c r="V401" s="106"/>
      <c r="W401" s="106"/>
      <c r="X401" s="106"/>
      <c r="Y401" s="106"/>
      <c r="Z401" s="106"/>
      <c r="AA401" s="106"/>
      <c r="AB401" s="106"/>
      <c r="AC401" s="106"/>
      <c r="AD401" s="106"/>
      <c r="AE401" s="106"/>
      <c r="AF401" s="106"/>
      <c r="AG401" s="106"/>
      <c r="AH401" s="106"/>
      <c r="AI401" s="106"/>
      <c r="AJ401" s="106"/>
    </row>
    <row r="402" spans="1:36" ht="47.25" hidden="1">
      <c r="A402" s="104" t="s">
        <v>402</v>
      </c>
      <c r="B402" s="105" t="s">
        <v>172</v>
      </c>
      <c r="C402" s="105" t="s">
        <v>127</v>
      </c>
      <c r="D402" s="105" t="s">
        <v>191</v>
      </c>
      <c r="E402" s="105">
        <v>455</v>
      </c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  <c r="P402" s="106"/>
      <c r="Q402" s="106"/>
      <c r="R402" s="106"/>
      <c r="S402" s="106"/>
      <c r="T402" s="106"/>
      <c r="U402" s="106"/>
      <c r="V402" s="106"/>
      <c r="W402" s="106"/>
      <c r="X402" s="106"/>
      <c r="Y402" s="106"/>
      <c r="Z402" s="106"/>
      <c r="AA402" s="106"/>
      <c r="AB402" s="106"/>
      <c r="AC402" s="106"/>
      <c r="AD402" s="106"/>
      <c r="AE402" s="106"/>
      <c r="AF402" s="106"/>
      <c r="AG402" s="106"/>
      <c r="AH402" s="106"/>
      <c r="AI402" s="106"/>
      <c r="AJ402" s="107">
        <f>SUM(F402,G402:AI402)</f>
        <v>0</v>
      </c>
    </row>
    <row r="403" spans="1:36" s="99" customFormat="1" ht="15.75">
      <c r="A403" s="96" t="s">
        <v>660</v>
      </c>
      <c r="B403" s="97">
        <v>10</v>
      </c>
      <c r="C403" s="97" t="s">
        <v>105</v>
      </c>
      <c r="D403" s="97" t="s">
        <v>106</v>
      </c>
      <c r="E403" s="97" t="s">
        <v>107</v>
      </c>
      <c r="F403" s="98">
        <f aca="true" t="shared" si="206" ref="F403:AJ403">F404+F407+F414+F426+F433</f>
        <v>342837</v>
      </c>
      <c r="G403" s="98">
        <f t="shared" si="206"/>
        <v>-8382</v>
      </c>
      <c r="H403" s="98">
        <f aca="true" t="shared" si="207" ref="H403:Q403">H404+H407+H414+H426+H433</f>
        <v>-3692</v>
      </c>
      <c r="I403" s="98">
        <f t="shared" si="207"/>
        <v>0</v>
      </c>
      <c r="J403" s="98">
        <f t="shared" si="207"/>
        <v>46000</v>
      </c>
      <c r="K403" s="98">
        <f t="shared" si="207"/>
        <v>0</v>
      </c>
      <c r="L403" s="98">
        <f t="shared" si="207"/>
        <v>0</v>
      </c>
      <c r="M403" s="98">
        <f t="shared" si="207"/>
        <v>0</v>
      </c>
      <c r="N403" s="98">
        <f t="shared" si="207"/>
        <v>0</v>
      </c>
      <c r="O403" s="98">
        <f t="shared" si="207"/>
        <v>0</v>
      </c>
      <c r="P403" s="98">
        <f t="shared" si="207"/>
        <v>5</v>
      </c>
      <c r="Q403" s="98">
        <f t="shared" si="207"/>
        <v>6069</v>
      </c>
      <c r="R403" s="98">
        <f t="shared" si="206"/>
        <v>7</v>
      </c>
      <c r="S403" s="98">
        <f t="shared" si="206"/>
        <v>0</v>
      </c>
      <c r="T403" s="98">
        <f t="shared" si="206"/>
        <v>0</v>
      </c>
      <c r="U403" s="98">
        <f t="shared" si="206"/>
        <v>0</v>
      </c>
      <c r="V403" s="98">
        <f t="shared" si="206"/>
        <v>0</v>
      </c>
      <c r="W403" s="98">
        <f t="shared" si="206"/>
        <v>0</v>
      </c>
      <c r="X403" s="98">
        <f t="shared" si="206"/>
        <v>0</v>
      </c>
      <c r="Y403" s="98">
        <f t="shared" si="206"/>
        <v>0</v>
      </c>
      <c r="Z403" s="98">
        <f t="shared" si="206"/>
        <v>0</v>
      </c>
      <c r="AA403" s="98">
        <f t="shared" si="206"/>
        <v>0</v>
      </c>
      <c r="AB403" s="98">
        <f t="shared" si="206"/>
        <v>0</v>
      </c>
      <c r="AC403" s="98">
        <f t="shared" si="206"/>
        <v>0</v>
      </c>
      <c r="AD403" s="98">
        <f t="shared" si="206"/>
        <v>0</v>
      </c>
      <c r="AE403" s="98">
        <f t="shared" si="206"/>
        <v>0</v>
      </c>
      <c r="AF403" s="98">
        <f t="shared" si="206"/>
        <v>0</v>
      </c>
      <c r="AG403" s="98">
        <f t="shared" si="206"/>
        <v>0</v>
      </c>
      <c r="AH403" s="98">
        <f t="shared" si="206"/>
        <v>0</v>
      </c>
      <c r="AI403" s="98">
        <f t="shared" si="206"/>
        <v>0</v>
      </c>
      <c r="AJ403" s="98">
        <f t="shared" si="206"/>
        <v>382844</v>
      </c>
    </row>
    <row r="404" spans="1:36" s="103" customFormat="1" ht="15.75">
      <c r="A404" s="108" t="s">
        <v>411</v>
      </c>
      <c r="B404" s="101">
        <v>10</v>
      </c>
      <c r="C404" s="101" t="s">
        <v>104</v>
      </c>
      <c r="D404" s="101" t="s">
        <v>106</v>
      </c>
      <c r="E404" s="101" t="s">
        <v>107</v>
      </c>
      <c r="F404" s="102">
        <f>F405</f>
        <v>10493</v>
      </c>
      <c r="G404" s="102">
        <f>G405</f>
        <v>0</v>
      </c>
      <c r="H404" s="102">
        <f aca="true" t="shared" si="208" ref="H404:Q405">H405</f>
        <v>0</v>
      </c>
      <c r="I404" s="102">
        <f t="shared" si="208"/>
        <v>0</v>
      </c>
      <c r="J404" s="102">
        <f t="shared" si="208"/>
        <v>0</v>
      </c>
      <c r="K404" s="102">
        <f t="shared" si="208"/>
        <v>0</v>
      </c>
      <c r="L404" s="102">
        <f t="shared" si="208"/>
        <v>0</v>
      </c>
      <c r="M404" s="102">
        <f t="shared" si="208"/>
        <v>0</v>
      </c>
      <c r="N404" s="102">
        <f t="shared" si="208"/>
        <v>0</v>
      </c>
      <c r="O404" s="102">
        <f t="shared" si="208"/>
        <v>0</v>
      </c>
      <c r="P404" s="102">
        <f t="shared" si="208"/>
        <v>0</v>
      </c>
      <c r="Q404" s="102">
        <f t="shared" si="208"/>
        <v>0</v>
      </c>
      <c r="R404" s="102">
        <f aca="true" t="shared" si="209" ref="R404:AJ405">R405</f>
        <v>0</v>
      </c>
      <c r="S404" s="102">
        <f t="shared" si="209"/>
        <v>0</v>
      </c>
      <c r="T404" s="102">
        <f t="shared" si="209"/>
        <v>0</v>
      </c>
      <c r="U404" s="102">
        <f t="shared" si="209"/>
        <v>0</v>
      </c>
      <c r="V404" s="102">
        <f t="shared" si="209"/>
        <v>0</v>
      </c>
      <c r="W404" s="102">
        <f t="shared" si="209"/>
        <v>0</v>
      </c>
      <c r="X404" s="102">
        <f t="shared" si="209"/>
        <v>0</v>
      </c>
      <c r="Y404" s="102">
        <f t="shared" si="209"/>
        <v>0</v>
      </c>
      <c r="Z404" s="102">
        <f t="shared" si="209"/>
        <v>0</v>
      </c>
      <c r="AA404" s="102">
        <f t="shared" si="209"/>
        <v>0</v>
      </c>
      <c r="AB404" s="102">
        <f t="shared" si="209"/>
        <v>0</v>
      </c>
      <c r="AC404" s="102">
        <f t="shared" si="209"/>
        <v>0</v>
      </c>
      <c r="AD404" s="102">
        <f t="shared" si="209"/>
        <v>0</v>
      </c>
      <c r="AE404" s="102">
        <f t="shared" si="209"/>
        <v>0</v>
      </c>
      <c r="AF404" s="102">
        <f t="shared" si="209"/>
        <v>0</v>
      </c>
      <c r="AG404" s="102">
        <f t="shared" si="209"/>
        <v>0</v>
      </c>
      <c r="AH404" s="102">
        <f t="shared" si="209"/>
        <v>0</v>
      </c>
      <c r="AI404" s="102">
        <f t="shared" si="209"/>
        <v>0</v>
      </c>
      <c r="AJ404" s="102">
        <f t="shared" si="209"/>
        <v>10493</v>
      </c>
    </row>
    <row r="405" spans="1:36" ht="15.75">
      <c r="A405" s="104" t="s">
        <v>412</v>
      </c>
      <c r="B405" s="105">
        <v>10</v>
      </c>
      <c r="C405" s="105" t="s">
        <v>104</v>
      </c>
      <c r="D405" s="105" t="s">
        <v>413</v>
      </c>
      <c r="E405" s="105" t="s">
        <v>107</v>
      </c>
      <c r="F405" s="106">
        <f>F406</f>
        <v>10493</v>
      </c>
      <c r="G405" s="106">
        <f>G406</f>
        <v>0</v>
      </c>
      <c r="H405" s="106">
        <f t="shared" si="208"/>
        <v>0</v>
      </c>
      <c r="I405" s="106">
        <f t="shared" si="208"/>
        <v>0</v>
      </c>
      <c r="J405" s="106">
        <f t="shared" si="208"/>
        <v>0</v>
      </c>
      <c r="K405" s="106">
        <f t="shared" si="208"/>
        <v>0</v>
      </c>
      <c r="L405" s="106">
        <f t="shared" si="208"/>
        <v>0</v>
      </c>
      <c r="M405" s="106">
        <f t="shared" si="208"/>
        <v>0</v>
      </c>
      <c r="N405" s="106">
        <f t="shared" si="208"/>
        <v>0</v>
      </c>
      <c r="O405" s="106">
        <f t="shared" si="208"/>
        <v>0</v>
      </c>
      <c r="P405" s="106">
        <f t="shared" si="208"/>
        <v>0</v>
      </c>
      <c r="Q405" s="106">
        <f t="shared" si="208"/>
        <v>0</v>
      </c>
      <c r="R405" s="106">
        <f t="shared" si="209"/>
        <v>0</v>
      </c>
      <c r="S405" s="106">
        <f t="shared" si="209"/>
        <v>0</v>
      </c>
      <c r="T405" s="106">
        <f t="shared" si="209"/>
        <v>0</v>
      </c>
      <c r="U405" s="106">
        <f t="shared" si="209"/>
        <v>0</v>
      </c>
      <c r="V405" s="106">
        <f t="shared" si="209"/>
        <v>0</v>
      </c>
      <c r="W405" s="106">
        <f t="shared" si="209"/>
        <v>0</v>
      </c>
      <c r="X405" s="106">
        <f t="shared" si="209"/>
        <v>0</v>
      </c>
      <c r="Y405" s="106">
        <f t="shared" si="209"/>
        <v>0</v>
      </c>
      <c r="Z405" s="106">
        <f t="shared" si="209"/>
        <v>0</v>
      </c>
      <c r="AA405" s="106">
        <f t="shared" si="209"/>
        <v>0</v>
      </c>
      <c r="AB405" s="106">
        <f t="shared" si="209"/>
        <v>0</v>
      </c>
      <c r="AC405" s="106">
        <f t="shared" si="209"/>
        <v>0</v>
      </c>
      <c r="AD405" s="106">
        <f t="shared" si="209"/>
        <v>0</v>
      </c>
      <c r="AE405" s="106">
        <f t="shared" si="209"/>
        <v>0</v>
      </c>
      <c r="AF405" s="106">
        <f t="shared" si="209"/>
        <v>0</v>
      </c>
      <c r="AG405" s="106">
        <f t="shared" si="209"/>
        <v>0</v>
      </c>
      <c r="AH405" s="106">
        <f t="shared" si="209"/>
        <v>0</v>
      </c>
      <c r="AI405" s="106">
        <f t="shared" si="209"/>
        <v>0</v>
      </c>
      <c r="AJ405" s="106">
        <f t="shared" si="209"/>
        <v>10493</v>
      </c>
    </row>
    <row r="406" spans="1:36" ht="78.75">
      <c r="A406" s="104" t="s">
        <v>414</v>
      </c>
      <c r="B406" s="105">
        <v>10</v>
      </c>
      <c r="C406" s="105" t="s">
        <v>104</v>
      </c>
      <c r="D406" s="105" t="s">
        <v>413</v>
      </c>
      <c r="E406" s="105">
        <v>714</v>
      </c>
      <c r="F406" s="106">
        <v>10493</v>
      </c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  <c r="R406" s="106"/>
      <c r="S406" s="106"/>
      <c r="T406" s="106"/>
      <c r="U406" s="106"/>
      <c r="V406" s="106"/>
      <c r="W406" s="106"/>
      <c r="X406" s="106"/>
      <c r="Y406" s="106"/>
      <c r="Z406" s="106"/>
      <c r="AA406" s="106"/>
      <c r="AB406" s="106"/>
      <c r="AC406" s="106"/>
      <c r="AD406" s="106"/>
      <c r="AE406" s="106"/>
      <c r="AF406" s="106"/>
      <c r="AG406" s="106"/>
      <c r="AH406" s="106"/>
      <c r="AI406" s="106"/>
      <c r="AJ406" s="107">
        <f>SUM(F406,G406:AI406)</f>
        <v>10493</v>
      </c>
    </row>
    <row r="407" spans="1:36" s="103" customFormat="1" ht="31.5">
      <c r="A407" s="108" t="s">
        <v>663</v>
      </c>
      <c r="B407" s="101">
        <v>10</v>
      </c>
      <c r="C407" s="101" t="s">
        <v>115</v>
      </c>
      <c r="D407" s="101" t="s">
        <v>106</v>
      </c>
      <c r="E407" s="101" t="s">
        <v>107</v>
      </c>
      <c r="F407" s="102">
        <f aca="true" t="shared" si="210" ref="F407:AE407">F410+F412+F408</f>
        <v>49463</v>
      </c>
      <c r="G407" s="102">
        <f t="shared" si="210"/>
        <v>850</v>
      </c>
      <c r="H407" s="102">
        <f aca="true" t="shared" si="211" ref="H407:Q407">H410+H412+H408</f>
        <v>0</v>
      </c>
      <c r="I407" s="102">
        <f t="shared" si="211"/>
        <v>0</v>
      </c>
      <c r="J407" s="102">
        <f t="shared" si="211"/>
        <v>0</v>
      </c>
      <c r="K407" s="102">
        <f t="shared" si="211"/>
        <v>0</v>
      </c>
      <c r="L407" s="102">
        <f t="shared" si="211"/>
        <v>0</v>
      </c>
      <c r="M407" s="102">
        <f t="shared" si="211"/>
        <v>0</v>
      </c>
      <c r="N407" s="102">
        <f t="shared" si="211"/>
        <v>0</v>
      </c>
      <c r="O407" s="102">
        <f t="shared" si="211"/>
        <v>0</v>
      </c>
      <c r="P407" s="102">
        <f t="shared" si="211"/>
        <v>0</v>
      </c>
      <c r="Q407" s="102">
        <f t="shared" si="211"/>
        <v>0</v>
      </c>
      <c r="R407" s="102">
        <f t="shared" si="210"/>
        <v>0</v>
      </c>
      <c r="S407" s="102">
        <f t="shared" si="210"/>
        <v>0</v>
      </c>
      <c r="T407" s="102">
        <f t="shared" si="210"/>
        <v>0</v>
      </c>
      <c r="U407" s="102">
        <f t="shared" si="210"/>
        <v>0</v>
      </c>
      <c r="V407" s="102">
        <f t="shared" si="210"/>
        <v>0</v>
      </c>
      <c r="W407" s="102">
        <f>W410+W412+W408</f>
        <v>0</v>
      </c>
      <c r="X407" s="102">
        <f>X410+X412+X408</f>
        <v>0</v>
      </c>
      <c r="Y407" s="102">
        <f t="shared" si="210"/>
        <v>0</v>
      </c>
      <c r="Z407" s="102">
        <f t="shared" si="210"/>
        <v>0</v>
      </c>
      <c r="AA407" s="102">
        <f t="shared" si="210"/>
        <v>0</v>
      </c>
      <c r="AB407" s="102">
        <f t="shared" si="210"/>
        <v>0</v>
      </c>
      <c r="AC407" s="102">
        <f t="shared" si="210"/>
        <v>0</v>
      </c>
      <c r="AD407" s="102">
        <f t="shared" si="210"/>
        <v>0</v>
      </c>
      <c r="AE407" s="102">
        <f t="shared" si="210"/>
        <v>0</v>
      </c>
      <c r="AF407" s="102">
        <f>AF410+AF412+AF408</f>
        <v>0</v>
      </c>
      <c r="AG407" s="102">
        <f>AG410+AG412+AG408</f>
        <v>0</v>
      </c>
      <c r="AH407" s="102">
        <f>AH410+AH412+AH408</f>
        <v>0</v>
      </c>
      <c r="AI407" s="102">
        <f>AI410+AI412+AI408</f>
        <v>0</v>
      </c>
      <c r="AJ407" s="102">
        <f>AJ410+AJ412+AJ408</f>
        <v>50313</v>
      </c>
    </row>
    <row r="408" spans="1:36" ht="31.5">
      <c r="A408" s="104" t="s">
        <v>356</v>
      </c>
      <c r="B408" s="105">
        <v>10</v>
      </c>
      <c r="C408" s="105" t="s">
        <v>115</v>
      </c>
      <c r="D408" s="105" t="s">
        <v>343</v>
      </c>
      <c r="E408" s="105" t="s">
        <v>107</v>
      </c>
      <c r="F408" s="106">
        <f aca="true" t="shared" si="212" ref="F408:AJ408">F409</f>
        <v>988</v>
      </c>
      <c r="G408" s="106">
        <f t="shared" si="212"/>
        <v>17</v>
      </c>
      <c r="H408" s="106">
        <f t="shared" si="212"/>
        <v>0</v>
      </c>
      <c r="I408" s="106">
        <f t="shared" si="212"/>
        <v>0</v>
      </c>
      <c r="J408" s="106">
        <f t="shared" si="212"/>
        <v>0</v>
      </c>
      <c r="K408" s="106">
        <f t="shared" si="212"/>
        <v>0</v>
      </c>
      <c r="L408" s="106">
        <f t="shared" si="212"/>
        <v>0</v>
      </c>
      <c r="M408" s="106">
        <f t="shared" si="212"/>
        <v>0</v>
      </c>
      <c r="N408" s="106">
        <f t="shared" si="212"/>
        <v>0</v>
      </c>
      <c r="O408" s="106">
        <f t="shared" si="212"/>
        <v>0</v>
      </c>
      <c r="P408" s="106">
        <f t="shared" si="212"/>
        <v>0</v>
      </c>
      <c r="Q408" s="106">
        <f t="shared" si="212"/>
        <v>0</v>
      </c>
      <c r="R408" s="106">
        <f t="shared" si="212"/>
        <v>0</v>
      </c>
      <c r="S408" s="106">
        <f t="shared" si="212"/>
        <v>0</v>
      </c>
      <c r="T408" s="106">
        <f t="shared" si="212"/>
        <v>0</v>
      </c>
      <c r="U408" s="106">
        <f t="shared" si="212"/>
        <v>0</v>
      </c>
      <c r="V408" s="106">
        <f t="shared" si="212"/>
        <v>0</v>
      </c>
      <c r="W408" s="106">
        <f t="shared" si="212"/>
        <v>0</v>
      </c>
      <c r="X408" s="106">
        <f t="shared" si="212"/>
        <v>0</v>
      </c>
      <c r="Y408" s="106">
        <f t="shared" si="212"/>
        <v>0</v>
      </c>
      <c r="Z408" s="106">
        <f t="shared" si="212"/>
        <v>0</v>
      </c>
      <c r="AA408" s="106">
        <f t="shared" si="212"/>
        <v>0</v>
      </c>
      <c r="AB408" s="106">
        <f t="shared" si="212"/>
        <v>0</v>
      </c>
      <c r="AC408" s="106">
        <f t="shared" si="212"/>
        <v>0</v>
      </c>
      <c r="AD408" s="106">
        <f t="shared" si="212"/>
        <v>0</v>
      </c>
      <c r="AE408" s="106">
        <f t="shared" si="212"/>
        <v>0</v>
      </c>
      <c r="AF408" s="106">
        <f t="shared" si="212"/>
        <v>0</v>
      </c>
      <c r="AG408" s="106">
        <f t="shared" si="212"/>
        <v>0</v>
      </c>
      <c r="AH408" s="106">
        <f t="shared" si="212"/>
        <v>0</v>
      </c>
      <c r="AI408" s="106">
        <f t="shared" si="212"/>
        <v>0</v>
      </c>
      <c r="AJ408" s="106">
        <f t="shared" si="212"/>
        <v>1005</v>
      </c>
    </row>
    <row r="409" spans="1:36" ht="47.25">
      <c r="A409" s="104" t="s">
        <v>145</v>
      </c>
      <c r="B409" s="105">
        <v>10</v>
      </c>
      <c r="C409" s="105" t="s">
        <v>115</v>
      </c>
      <c r="D409" s="105" t="s">
        <v>343</v>
      </c>
      <c r="E409" s="105">
        <v>327</v>
      </c>
      <c r="F409" s="106">
        <v>988</v>
      </c>
      <c r="G409" s="106">
        <v>17</v>
      </c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  <c r="R409" s="106"/>
      <c r="S409" s="106"/>
      <c r="T409" s="106"/>
      <c r="U409" s="106"/>
      <c r="V409" s="106"/>
      <c r="W409" s="106"/>
      <c r="X409" s="106"/>
      <c r="Y409" s="106"/>
      <c r="Z409" s="106"/>
      <c r="AA409" s="106"/>
      <c r="AB409" s="106"/>
      <c r="AC409" s="106"/>
      <c r="AD409" s="106"/>
      <c r="AE409" s="106"/>
      <c r="AF409" s="106"/>
      <c r="AG409" s="106"/>
      <c r="AH409" s="106"/>
      <c r="AI409" s="106"/>
      <c r="AJ409" s="107">
        <f>SUM(F409,G409:AI409)</f>
        <v>1005</v>
      </c>
    </row>
    <row r="410" spans="1:36" ht="31.5">
      <c r="A410" s="104" t="s">
        <v>415</v>
      </c>
      <c r="B410" s="105">
        <v>10</v>
      </c>
      <c r="C410" s="105" t="s">
        <v>115</v>
      </c>
      <c r="D410" s="105" t="s">
        <v>416</v>
      </c>
      <c r="E410" s="105" t="s">
        <v>107</v>
      </c>
      <c r="F410" s="106">
        <f>F411</f>
        <v>9550</v>
      </c>
      <c r="G410" s="106">
        <f>G411</f>
        <v>86</v>
      </c>
      <c r="H410" s="106">
        <f aca="true" t="shared" si="213" ref="H410:Q410">H411</f>
        <v>0</v>
      </c>
      <c r="I410" s="106">
        <f t="shared" si="213"/>
        <v>0</v>
      </c>
      <c r="J410" s="106">
        <f t="shared" si="213"/>
        <v>0</v>
      </c>
      <c r="K410" s="106">
        <f t="shared" si="213"/>
        <v>0</v>
      </c>
      <c r="L410" s="106">
        <f t="shared" si="213"/>
        <v>0</v>
      </c>
      <c r="M410" s="106">
        <f t="shared" si="213"/>
        <v>0</v>
      </c>
      <c r="N410" s="106">
        <f t="shared" si="213"/>
        <v>0</v>
      </c>
      <c r="O410" s="106">
        <f t="shared" si="213"/>
        <v>0</v>
      </c>
      <c r="P410" s="106">
        <f t="shared" si="213"/>
        <v>0</v>
      </c>
      <c r="Q410" s="106">
        <f t="shared" si="213"/>
        <v>0</v>
      </c>
      <c r="R410" s="106">
        <f aca="true" t="shared" si="214" ref="R410:AJ410">R411</f>
        <v>0</v>
      </c>
      <c r="S410" s="106">
        <f t="shared" si="214"/>
        <v>0</v>
      </c>
      <c r="T410" s="106">
        <f t="shared" si="214"/>
        <v>0</v>
      </c>
      <c r="U410" s="106">
        <f t="shared" si="214"/>
        <v>0</v>
      </c>
      <c r="V410" s="106">
        <f t="shared" si="214"/>
        <v>0</v>
      </c>
      <c r="W410" s="106">
        <f t="shared" si="214"/>
        <v>0</v>
      </c>
      <c r="X410" s="106">
        <f t="shared" si="214"/>
        <v>0</v>
      </c>
      <c r="Y410" s="106">
        <f t="shared" si="214"/>
        <v>0</v>
      </c>
      <c r="Z410" s="106">
        <f t="shared" si="214"/>
        <v>0</v>
      </c>
      <c r="AA410" s="106">
        <f t="shared" si="214"/>
        <v>0</v>
      </c>
      <c r="AB410" s="106">
        <f t="shared" si="214"/>
        <v>0</v>
      </c>
      <c r="AC410" s="106">
        <f t="shared" si="214"/>
        <v>0</v>
      </c>
      <c r="AD410" s="106">
        <f t="shared" si="214"/>
        <v>0</v>
      </c>
      <c r="AE410" s="106">
        <f t="shared" si="214"/>
        <v>0</v>
      </c>
      <c r="AF410" s="106">
        <f t="shared" si="214"/>
        <v>0</v>
      </c>
      <c r="AG410" s="106">
        <f t="shared" si="214"/>
        <v>0</v>
      </c>
      <c r="AH410" s="106">
        <f t="shared" si="214"/>
        <v>0</v>
      </c>
      <c r="AI410" s="106">
        <f t="shared" si="214"/>
        <v>0</v>
      </c>
      <c r="AJ410" s="106">
        <f t="shared" si="214"/>
        <v>9636</v>
      </c>
    </row>
    <row r="411" spans="1:36" ht="47.25">
      <c r="A411" s="104" t="s">
        <v>145</v>
      </c>
      <c r="B411" s="105">
        <v>10</v>
      </c>
      <c r="C411" s="105" t="s">
        <v>115</v>
      </c>
      <c r="D411" s="105" t="s">
        <v>416</v>
      </c>
      <c r="E411" s="105">
        <v>327</v>
      </c>
      <c r="F411" s="106">
        <v>9550</v>
      </c>
      <c r="G411" s="106">
        <v>86</v>
      </c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  <c r="R411" s="106"/>
      <c r="S411" s="106"/>
      <c r="T411" s="106"/>
      <c r="U411" s="106"/>
      <c r="V411" s="106"/>
      <c r="W411" s="106"/>
      <c r="X411" s="106"/>
      <c r="Y411" s="106"/>
      <c r="Z411" s="106"/>
      <c r="AA411" s="106"/>
      <c r="AB411" s="106"/>
      <c r="AC411" s="106"/>
      <c r="AD411" s="106"/>
      <c r="AE411" s="106"/>
      <c r="AF411" s="106"/>
      <c r="AG411" s="106"/>
      <c r="AH411" s="106"/>
      <c r="AI411" s="106"/>
      <c r="AJ411" s="107">
        <f>SUM(F411,G411:AI411)</f>
        <v>9636</v>
      </c>
    </row>
    <row r="412" spans="1:36" ht="31.5">
      <c r="A412" s="104" t="s">
        <v>417</v>
      </c>
      <c r="B412" s="105">
        <v>10</v>
      </c>
      <c r="C412" s="105" t="s">
        <v>115</v>
      </c>
      <c r="D412" s="105" t="s">
        <v>418</v>
      </c>
      <c r="E412" s="105" t="s">
        <v>107</v>
      </c>
      <c r="F412" s="106">
        <f>F413</f>
        <v>38925</v>
      </c>
      <c r="G412" s="106">
        <f>G413</f>
        <v>747</v>
      </c>
      <c r="H412" s="106">
        <f aca="true" t="shared" si="215" ref="H412:Q412">H413</f>
        <v>0</v>
      </c>
      <c r="I412" s="106">
        <f t="shared" si="215"/>
        <v>0</v>
      </c>
      <c r="J412" s="106">
        <f t="shared" si="215"/>
        <v>0</v>
      </c>
      <c r="K412" s="106">
        <f t="shared" si="215"/>
        <v>0</v>
      </c>
      <c r="L412" s="106">
        <f t="shared" si="215"/>
        <v>0</v>
      </c>
      <c r="M412" s="106">
        <f t="shared" si="215"/>
        <v>0</v>
      </c>
      <c r="N412" s="106">
        <f t="shared" si="215"/>
        <v>0</v>
      </c>
      <c r="O412" s="106">
        <f t="shared" si="215"/>
        <v>0</v>
      </c>
      <c r="P412" s="106">
        <f t="shared" si="215"/>
        <v>0</v>
      </c>
      <c r="Q412" s="106">
        <f t="shared" si="215"/>
        <v>0</v>
      </c>
      <c r="R412" s="106">
        <f aca="true" t="shared" si="216" ref="R412:AJ412">R413</f>
        <v>0</v>
      </c>
      <c r="S412" s="106">
        <f t="shared" si="216"/>
        <v>0</v>
      </c>
      <c r="T412" s="106">
        <f t="shared" si="216"/>
        <v>0</v>
      </c>
      <c r="U412" s="106">
        <f t="shared" si="216"/>
        <v>0</v>
      </c>
      <c r="V412" s="106">
        <f t="shared" si="216"/>
        <v>0</v>
      </c>
      <c r="W412" s="106">
        <f t="shared" si="216"/>
        <v>0</v>
      </c>
      <c r="X412" s="106">
        <f t="shared" si="216"/>
        <v>0</v>
      </c>
      <c r="Y412" s="106">
        <f t="shared" si="216"/>
        <v>0</v>
      </c>
      <c r="Z412" s="106">
        <f t="shared" si="216"/>
        <v>0</v>
      </c>
      <c r="AA412" s="106">
        <f t="shared" si="216"/>
        <v>0</v>
      </c>
      <c r="AB412" s="106">
        <f t="shared" si="216"/>
        <v>0</v>
      </c>
      <c r="AC412" s="106">
        <f t="shared" si="216"/>
        <v>0</v>
      </c>
      <c r="AD412" s="106">
        <f t="shared" si="216"/>
        <v>0</v>
      </c>
      <c r="AE412" s="106">
        <f t="shared" si="216"/>
        <v>0</v>
      </c>
      <c r="AF412" s="106">
        <f t="shared" si="216"/>
        <v>0</v>
      </c>
      <c r="AG412" s="106">
        <f t="shared" si="216"/>
        <v>0</v>
      </c>
      <c r="AH412" s="106">
        <f t="shared" si="216"/>
        <v>0</v>
      </c>
      <c r="AI412" s="106">
        <f t="shared" si="216"/>
        <v>0</v>
      </c>
      <c r="AJ412" s="106">
        <f t="shared" si="216"/>
        <v>39672</v>
      </c>
    </row>
    <row r="413" spans="1:36" ht="47.25">
      <c r="A413" s="104" t="s">
        <v>145</v>
      </c>
      <c r="B413" s="105">
        <v>10</v>
      </c>
      <c r="C413" s="105" t="s">
        <v>115</v>
      </c>
      <c r="D413" s="105" t="s">
        <v>418</v>
      </c>
      <c r="E413" s="105">
        <v>327</v>
      </c>
      <c r="F413" s="106">
        <v>38925</v>
      </c>
      <c r="G413" s="106">
        <v>747</v>
      </c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  <c r="R413" s="106"/>
      <c r="S413" s="106"/>
      <c r="T413" s="106"/>
      <c r="U413" s="106"/>
      <c r="V413" s="106"/>
      <c r="W413" s="106"/>
      <c r="X413" s="106"/>
      <c r="Y413" s="106"/>
      <c r="Z413" s="106"/>
      <c r="AA413" s="106"/>
      <c r="AB413" s="106"/>
      <c r="AC413" s="106"/>
      <c r="AD413" s="106"/>
      <c r="AE413" s="106"/>
      <c r="AF413" s="106"/>
      <c r="AG413" s="106"/>
      <c r="AH413" s="106"/>
      <c r="AI413" s="106"/>
      <c r="AJ413" s="107">
        <f>SUM(F413,G413:AI413)</f>
        <v>39672</v>
      </c>
    </row>
    <row r="414" spans="1:36" s="103" customFormat="1" ht="31.5">
      <c r="A414" s="108" t="s">
        <v>665</v>
      </c>
      <c r="B414" s="101">
        <v>10</v>
      </c>
      <c r="C414" s="101" t="s">
        <v>121</v>
      </c>
      <c r="D414" s="101" t="s">
        <v>106</v>
      </c>
      <c r="E414" s="101" t="s">
        <v>107</v>
      </c>
      <c r="F414" s="102">
        <f aca="true" t="shared" si="217" ref="F414:AI414">F415+F423+F422</f>
        <v>167467</v>
      </c>
      <c r="G414" s="102">
        <f t="shared" si="217"/>
        <v>12613</v>
      </c>
      <c r="H414" s="102">
        <f aca="true" t="shared" si="218" ref="H414:Q414">H415+H423+H422</f>
        <v>0</v>
      </c>
      <c r="I414" s="102">
        <f t="shared" si="218"/>
        <v>0</v>
      </c>
      <c r="J414" s="102">
        <f t="shared" si="218"/>
        <v>46000</v>
      </c>
      <c r="K414" s="102">
        <f t="shared" si="218"/>
        <v>0</v>
      </c>
      <c r="L414" s="102">
        <f t="shared" si="218"/>
        <v>0</v>
      </c>
      <c r="M414" s="102">
        <f t="shared" si="218"/>
        <v>0</v>
      </c>
      <c r="N414" s="102">
        <f t="shared" si="218"/>
        <v>0</v>
      </c>
      <c r="O414" s="102">
        <f t="shared" si="218"/>
        <v>0</v>
      </c>
      <c r="P414" s="102">
        <f t="shared" si="218"/>
        <v>0</v>
      </c>
      <c r="Q414" s="102">
        <f t="shared" si="218"/>
        <v>6069</v>
      </c>
      <c r="R414" s="102">
        <f t="shared" si="217"/>
        <v>0</v>
      </c>
      <c r="S414" s="102">
        <f t="shared" si="217"/>
        <v>0</v>
      </c>
      <c r="T414" s="102">
        <f t="shared" si="217"/>
        <v>0</v>
      </c>
      <c r="U414" s="102">
        <f t="shared" si="217"/>
        <v>0</v>
      </c>
      <c r="V414" s="102">
        <f t="shared" si="217"/>
        <v>0</v>
      </c>
      <c r="W414" s="102">
        <f>W415+W423+W422</f>
        <v>0</v>
      </c>
      <c r="X414" s="102">
        <f>X415+X423+X422</f>
        <v>0</v>
      </c>
      <c r="Y414" s="102">
        <f t="shared" si="217"/>
        <v>0</v>
      </c>
      <c r="Z414" s="102">
        <f t="shared" si="217"/>
        <v>0</v>
      </c>
      <c r="AA414" s="102">
        <f t="shared" si="217"/>
        <v>0</v>
      </c>
      <c r="AB414" s="102">
        <f>AB415+AB423+AB422</f>
        <v>0</v>
      </c>
      <c r="AC414" s="102">
        <f t="shared" si="217"/>
        <v>0</v>
      </c>
      <c r="AD414" s="102">
        <f t="shared" si="217"/>
        <v>0</v>
      </c>
      <c r="AE414" s="102">
        <f t="shared" si="217"/>
        <v>0</v>
      </c>
      <c r="AF414" s="102">
        <f t="shared" si="217"/>
        <v>0</v>
      </c>
      <c r="AG414" s="102">
        <f t="shared" si="217"/>
        <v>0</v>
      </c>
      <c r="AH414" s="102">
        <f t="shared" si="217"/>
        <v>0</v>
      </c>
      <c r="AI414" s="102">
        <f t="shared" si="217"/>
        <v>0</v>
      </c>
      <c r="AJ414" s="102">
        <f>AJ415+AJ423+AJ422</f>
        <v>232149</v>
      </c>
    </row>
    <row r="415" spans="1:36" ht="31.5">
      <c r="A415" s="104" t="s">
        <v>288</v>
      </c>
      <c r="B415" s="105">
        <v>10</v>
      </c>
      <c r="C415" s="105" t="s">
        <v>121</v>
      </c>
      <c r="D415" s="105" t="s">
        <v>289</v>
      </c>
      <c r="E415" s="105" t="s">
        <v>107</v>
      </c>
      <c r="F415" s="106">
        <f>SUM(F416:F421)</f>
        <v>91271</v>
      </c>
      <c r="G415" s="106">
        <f>SUM(G416:G421)</f>
        <v>12613</v>
      </c>
      <c r="H415" s="106">
        <f aca="true" t="shared" si="219" ref="H415:Q415">SUM(H416:H421)</f>
        <v>0</v>
      </c>
      <c r="I415" s="106">
        <f t="shared" si="219"/>
        <v>0</v>
      </c>
      <c r="J415" s="106">
        <f t="shared" si="219"/>
        <v>46000</v>
      </c>
      <c r="K415" s="106">
        <f t="shared" si="219"/>
        <v>0</v>
      </c>
      <c r="L415" s="106">
        <f t="shared" si="219"/>
        <v>0</v>
      </c>
      <c r="M415" s="106">
        <f t="shared" si="219"/>
        <v>0</v>
      </c>
      <c r="N415" s="106">
        <f t="shared" si="219"/>
        <v>0</v>
      </c>
      <c r="O415" s="106">
        <f t="shared" si="219"/>
        <v>0</v>
      </c>
      <c r="P415" s="106">
        <f t="shared" si="219"/>
        <v>0</v>
      </c>
      <c r="Q415" s="106">
        <f t="shared" si="219"/>
        <v>0</v>
      </c>
      <c r="R415" s="106">
        <f>SUM(R416:R421)</f>
        <v>0</v>
      </c>
      <c r="S415" s="106">
        <f aca="true" t="shared" si="220" ref="S415:AJ415">SUM(S416:S421)</f>
        <v>0</v>
      </c>
      <c r="T415" s="106">
        <f t="shared" si="220"/>
        <v>0</v>
      </c>
      <c r="U415" s="106">
        <f t="shared" si="220"/>
        <v>0</v>
      </c>
      <c r="V415" s="106">
        <f t="shared" si="220"/>
        <v>0</v>
      </c>
      <c r="W415" s="106">
        <f>SUM(W416:W421)</f>
        <v>0</v>
      </c>
      <c r="X415" s="106">
        <f>SUM(X416:X421)</f>
        <v>0</v>
      </c>
      <c r="Y415" s="106">
        <f t="shared" si="220"/>
        <v>0</v>
      </c>
      <c r="Z415" s="106">
        <f t="shared" si="220"/>
        <v>0</v>
      </c>
      <c r="AA415" s="106">
        <f t="shared" si="220"/>
        <v>0</v>
      </c>
      <c r="AB415" s="106">
        <f>SUM(AB416:AB421)</f>
        <v>0</v>
      </c>
      <c r="AC415" s="106">
        <f t="shared" si="220"/>
        <v>0</v>
      </c>
      <c r="AD415" s="106">
        <f t="shared" si="220"/>
        <v>0</v>
      </c>
      <c r="AE415" s="106">
        <f t="shared" si="220"/>
        <v>0</v>
      </c>
      <c r="AF415" s="106">
        <f>SUM(AF416:AF421)</f>
        <v>0</v>
      </c>
      <c r="AG415" s="106">
        <f t="shared" si="220"/>
        <v>0</v>
      </c>
      <c r="AH415" s="106">
        <f t="shared" si="220"/>
        <v>0</v>
      </c>
      <c r="AI415" s="106">
        <f t="shared" si="220"/>
        <v>0</v>
      </c>
      <c r="AJ415" s="106">
        <f t="shared" si="220"/>
        <v>149884</v>
      </c>
    </row>
    <row r="416" spans="1:36" ht="94.5" hidden="1">
      <c r="A416" s="104" t="s">
        <v>419</v>
      </c>
      <c r="B416" s="105">
        <v>10</v>
      </c>
      <c r="C416" s="105" t="s">
        <v>121</v>
      </c>
      <c r="D416" s="105" t="s">
        <v>289</v>
      </c>
      <c r="E416" s="105" t="s">
        <v>420</v>
      </c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  <c r="R416" s="106"/>
      <c r="S416" s="106"/>
      <c r="T416" s="106"/>
      <c r="U416" s="106"/>
      <c r="V416" s="106"/>
      <c r="W416" s="106"/>
      <c r="X416" s="106"/>
      <c r="Y416" s="106"/>
      <c r="Z416" s="106"/>
      <c r="AA416" s="106"/>
      <c r="AB416" s="106"/>
      <c r="AC416" s="106"/>
      <c r="AD416" s="106"/>
      <c r="AE416" s="106"/>
      <c r="AF416" s="106"/>
      <c r="AG416" s="106"/>
      <c r="AH416" s="106"/>
      <c r="AI416" s="106"/>
      <c r="AJ416" s="107">
        <f>SUM(F416,G416:AI416)</f>
        <v>0</v>
      </c>
    </row>
    <row r="417" spans="1:36" ht="94.5" hidden="1">
      <c r="A417" s="104" t="s">
        <v>421</v>
      </c>
      <c r="B417" s="105">
        <v>10</v>
      </c>
      <c r="C417" s="105" t="s">
        <v>121</v>
      </c>
      <c r="D417" s="105" t="s">
        <v>289</v>
      </c>
      <c r="E417" s="105">
        <v>477</v>
      </c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  <c r="R417" s="106"/>
      <c r="S417" s="106"/>
      <c r="T417" s="106"/>
      <c r="U417" s="106"/>
      <c r="V417" s="106"/>
      <c r="W417" s="106"/>
      <c r="X417" s="106"/>
      <c r="Y417" s="106"/>
      <c r="Z417" s="106"/>
      <c r="AA417" s="106"/>
      <c r="AB417" s="106"/>
      <c r="AC417" s="106"/>
      <c r="AD417" s="106"/>
      <c r="AE417" s="106"/>
      <c r="AF417" s="106"/>
      <c r="AG417" s="106"/>
      <c r="AH417" s="106"/>
      <c r="AI417" s="106"/>
      <c r="AJ417" s="107">
        <f>SUM(F417,G417:AH417)</f>
        <v>0</v>
      </c>
    </row>
    <row r="418" spans="1:36" ht="78.75">
      <c r="A418" s="104" t="s">
        <v>422</v>
      </c>
      <c r="B418" s="105">
        <v>10</v>
      </c>
      <c r="C418" s="105" t="s">
        <v>121</v>
      </c>
      <c r="D418" s="105" t="s">
        <v>289</v>
      </c>
      <c r="E418" s="105">
        <v>563</v>
      </c>
      <c r="F418" s="106">
        <v>101390</v>
      </c>
      <c r="G418" s="106"/>
      <c r="H418" s="106"/>
      <c r="I418" s="106"/>
      <c r="J418" s="106">
        <v>46000</v>
      </c>
      <c r="K418" s="106"/>
      <c r="L418" s="106"/>
      <c r="M418" s="106"/>
      <c r="N418" s="106"/>
      <c r="O418" s="106"/>
      <c r="P418" s="106"/>
      <c r="Q418" s="106"/>
      <c r="R418" s="106"/>
      <c r="S418" s="106"/>
      <c r="T418" s="106"/>
      <c r="U418" s="106"/>
      <c r="V418" s="106"/>
      <c r="W418" s="106"/>
      <c r="X418" s="106"/>
      <c r="Y418" s="106"/>
      <c r="Z418" s="106"/>
      <c r="AA418" s="106"/>
      <c r="AB418" s="106"/>
      <c r="AC418" s="106"/>
      <c r="AD418" s="106"/>
      <c r="AE418" s="106"/>
      <c r="AF418" s="106"/>
      <c r="AG418" s="106"/>
      <c r="AH418" s="106"/>
      <c r="AI418" s="106"/>
      <c r="AJ418" s="107">
        <f>SUM(F418,G418:AI418)</f>
        <v>147390</v>
      </c>
    </row>
    <row r="419" spans="1:36" ht="78.75">
      <c r="A419" s="104" t="s">
        <v>423</v>
      </c>
      <c r="B419" s="105">
        <v>10</v>
      </c>
      <c r="C419" s="105" t="s">
        <v>121</v>
      </c>
      <c r="D419" s="105" t="s">
        <v>289</v>
      </c>
      <c r="E419" s="105">
        <v>565</v>
      </c>
      <c r="F419" s="106">
        <v>2494</v>
      </c>
      <c r="G419" s="106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  <c r="R419" s="106"/>
      <c r="S419" s="106"/>
      <c r="T419" s="106"/>
      <c r="U419" s="106"/>
      <c r="V419" s="106"/>
      <c r="W419" s="106"/>
      <c r="X419" s="106"/>
      <c r="Y419" s="106"/>
      <c r="Z419" s="106"/>
      <c r="AA419" s="106"/>
      <c r="AB419" s="106"/>
      <c r="AC419" s="106"/>
      <c r="AD419" s="106"/>
      <c r="AE419" s="106"/>
      <c r="AF419" s="106"/>
      <c r="AG419" s="106"/>
      <c r="AH419" s="106"/>
      <c r="AI419" s="106"/>
      <c r="AJ419" s="107">
        <f>SUM(F419,G419:AI419)</f>
        <v>2494</v>
      </c>
    </row>
    <row r="420" spans="1:36" ht="61.5" customHeight="1">
      <c r="A420" s="104" t="s">
        <v>424</v>
      </c>
      <c r="B420" s="105">
        <v>10</v>
      </c>
      <c r="C420" s="105" t="s">
        <v>121</v>
      </c>
      <c r="D420" s="105" t="s">
        <v>289</v>
      </c>
      <c r="E420" s="105" t="s">
        <v>425</v>
      </c>
      <c r="F420" s="106">
        <v>-12613</v>
      </c>
      <c r="G420" s="106">
        <v>12613</v>
      </c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  <c r="R420" s="106"/>
      <c r="S420" s="106"/>
      <c r="T420" s="106"/>
      <c r="U420" s="106"/>
      <c r="V420" s="106"/>
      <c r="W420" s="106"/>
      <c r="X420" s="106"/>
      <c r="Y420" s="106"/>
      <c r="Z420" s="106"/>
      <c r="AA420" s="106"/>
      <c r="AB420" s="106"/>
      <c r="AC420" s="106"/>
      <c r="AD420" s="106"/>
      <c r="AE420" s="106"/>
      <c r="AF420" s="106"/>
      <c r="AG420" s="106"/>
      <c r="AH420" s="106"/>
      <c r="AI420" s="106"/>
      <c r="AJ420" s="107">
        <f>SUM(F420,G420:AI420)</f>
        <v>0</v>
      </c>
    </row>
    <row r="421" spans="1:36" ht="113.25" customHeight="1" hidden="1">
      <c r="A421" s="116" t="s">
        <v>691</v>
      </c>
      <c r="B421" s="105">
        <v>10</v>
      </c>
      <c r="C421" s="105" t="s">
        <v>121</v>
      </c>
      <c r="D421" s="105" t="s">
        <v>289</v>
      </c>
      <c r="E421" s="105" t="s">
        <v>425</v>
      </c>
      <c r="F421" s="106"/>
      <c r="G421" s="106"/>
      <c r="H421" s="106"/>
      <c r="I421" s="106"/>
      <c r="J421" s="106"/>
      <c r="K421" s="106"/>
      <c r="L421" s="106"/>
      <c r="M421" s="106"/>
      <c r="N421" s="106"/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  <c r="Y421" s="106"/>
      <c r="Z421" s="106"/>
      <c r="AA421" s="106"/>
      <c r="AB421" s="106"/>
      <c r="AC421" s="106"/>
      <c r="AD421" s="106"/>
      <c r="AE421" s="106"/>
      <c r="AF421" s="106"/>
      <c r="AG421" s="106"/>
      <c r="AH421" s="106"/>
      <c r="AI421" s="106"/>
      <c r="AJ421" s="107">
        <f>SUM(F421,G421:AI421)</f>
        <v>0</v>
      </c>
    </row>
    <row r="422" spans="1:36" ht="31.5">
      <c r="A422" s="104" t="s">
        <v>674</v>
      </c>
      <c r="B422" s="105">
        <v>10</v>
      </c>
      <c r="C422" s="105" t="s">
        <v>121</v>
      </c>
      <c r="D422" s="105" t="s">
        <v>217</v>
      </c>
      <c r="E422" s="105" t="s">
        <v>426</v>
      </c>
      <c r="F422" s="106">
        <v>6070</v>
      </c>
      <c r="G422" s="106"/>
      <c r="H422" s="106"/>
      <c r="I422" s="106"/>
      <c r="J422" s="106"/>
      <c r="K422" s="106"/>
      <c r="L422" s="106"/>
      <c r="M422" s="106"/>
      <c r="N422" s="106"/>
      <c r="O422" s="106"/>
      <c r="P422" s="106"/>
      <c r="Q422" s="106">
        <v>6069</v>
      </c>
      <c r="R422" s="106"/>
      <c r="S422" s="106"/>
      <c r="T422" s="106"/>
      <c r="U422" s="106"/>
      <c r="V422" s="106"/>
      <c r="W422" s="106"/>
      <c r="X422" s="106"/>
      <c r="Y422" s="106"/>
      <c r="Z422" s="106"/>
      <c r="AA422" s="106"/>
      <c r="AB422" s="106"/>
      <c r="AC422" s="106"/>
      <c r="AD422" s="106"/>
      <c r="AE422" s="106"/>
      <c r="AF422" s="106"/>
      <c r="AG422" s="106"/>
      <c r="AH422" s="106"/>
      <c r="AI422" s="106"/>
      <c r="AJ422" s="107">
        <f>SUM(F422,G422:AI422)</f>
        <v>12139</v>
      </c>
    </row>
    <row r="423" spans="1:36" ht="15.75">
      <c r="A423" s="104" t="s">
        <v>427</v>
      </c>
      <c r="B423" s="105">
        <v>10</v>
      </c>
      <c r="C423" s="105" t="s">
        <v>121</v>
      </c>
      <c r="D423" s="105" t="s">
        <v>428</v>
      </c>
      <c r="E423" s="105" t="s">
        <v>107</v>
      </c>
      <c r="F423" s="106">
        <f>F424+F425</f>
        <v>70126</v>
      </c>
      <c r="G423" s="106">
        <f aca="true" t="shared" si="221" ref="G423:AJ423">G424+G425</f>
        <v>0</v>
      </c>
      <c r="H423" s="106">
        <f aca="true" t="shared" si="222" ref="H423:Q423">H424+H425</f>
        <v>0</v>
      </c>
      <c r="I423" s="106">
        <f t="shared" si="222"/>
        <v>0</v>
      </c>
      <c r="J423" s="106">
        <f t="shared" si="222"/>
        <v>0</v>
      </c>
      <c r="K423" s="106">
        <f t="shared" si="222"/>
        <v>0</v>
      </c>
      <c r="L423" s="106">
        <f t="shared" si="222"/>
        <v>0</v>
      </c>
      <c r="M423" s="106">
        <f t="shared" si="222"/>
        <v>0</v>
      </c>
      <c r="N423" s="106">
        <f t="shared" si="222"/>
        <v>0</v>
      </c>
      <c r="O423" s="106">
        <f t="shared" si="222"/>
        <v>0</v>
      </c>
      <c r="P423" s="106">
        <f t="shared" si="222"/>
        <v>0</v>
      </c>
      <c r="Q423" s="106">
        <f t="shared" si="222"/>
        <v>0</v>
      </c>
      <c r="R423" s="106">
        <f t="shared" si="221"/>
        <v>0</v>
      </c>
      <c r="S423" s="106">
        <f t="shared" si="221"/>
        <v>0</v>
      </c>
      <c r="T423" s="106">
        <f t="shared" si="221"/>
        <v>0</v>
      </c>
      <c r="U423" s="106">
        <f t="shared" si="221"/>
        <v>0</v>
      </c>
      <c r="V423" s="106">
        <f t="shared" si="221"/>
        <v>0</v>
      </c>
      <c r="W423" s="106">
        <f>W424+W425</f>
        <v>0</v>
      </c>
      <c r="X423" s="106">
        <f>X424+X425</f>
        <v>0</v>
      </c>
      <c r="Y423" s="106">
        <f t="shared" si="221"/>
        <v>0</v>
      </c>
      <c r="Z423" s="106">
        <f t="shared" si="221"/>
        <v>0</v>
      </c>
      <c r="AA423" s="106">
        <f t="shared" si="221"/>
        <v>0</v>
      </c>
      <c r="AB423" s="106">
        <f>AB424+AB425</f>
        <v>0</v>
      </c>
      <c r="AC423" s="106">
        <f t="shared" si="221"/>
        <v>0</v>
      </c>
      <c r="AD423" s="106">
        <f t="shared" si="221"/>
        <v>0</v>
      </c>
      <c r="AE423" s="106">
        <f t="shared" si="221"/>
        <v>0</v>
      </c>
      <c r="AF423" s="106">
        <f t="shared" si="221"/>
        <v>0</v>
      </c>
      <c r="AG423" s="106">
        <f t="shared" si="221"/>
        <v>0</v>
      </c>
      <c r="AH423" s="106">
        <f t="shared" si="221"/>
        <v>0</v>
      </c>
      <c r="AI423" s="106">
        <f t="shared" si="221"/>
        <v>0</v>
      </c>
      <c r="AJ423" s="106">
        <f t="shared" si="221"/>
        <v>70126</v>
      </c>
    </row>
    <row r="424" spans="1:36" ht="63" hidden="1">
      <c r="A424" s="104" t="s">
        <v>429</v>
      </c>
      <c r="B424" s="105">
        <v>10</v>
      </c>
      <c r="C424" s="105" t="s">
        <v>121</v>
      </c>
      <c r="D424" s="105" t="s">
        <v>428</v>
      </c>
      <c r="E424" s="105">
        <v>560</v>
      </c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  <c r="R424" s="106"/>
      <c r="S424" s="106"/>
      <c r="T424" s="106"/>
      <c r="U424" s="106"/>
      <c r="V424" s="106"/>
      <c r="W424" s="106"/>
      <c r="X424" s="106"/>
      <c r="Y424" s="106"/>
      <c r="Z424" s="106"/>
      <c r="AA424" s="106"/>
      <c r="AB424" s="106"/>
      <c r="AC424" s="106"/>
      <c r="AD424" s="106"/>
      <c r="AE424" s="106"/>
      <c r="AF424" s="106"/>
      <c r="AG424" s="106"/>
      <c r="AH424" s="106"/>
      <c r="AI424" s="106"/>
      <c r="AJ424" s="107">
        <f>SUM(F424,G424:AI424)</f>
        <v>0</v>
      </c>
    </row>
    <row r="425" spans="1:36" ht="63">
      <c r="A425" s="104" t="s">
        <v>708</v>
      </c>
      <c r="B425" s="105">
        <v>10</v>
      </c>
      <c r="C425" s="105" t="s">
        <v>121</v>
      </c>
      <c r="D425" s="105" t="s">
        <v>428</v>
      </c>
      <c r="E425" s="105">
        <v>561</v>
      </c>
      <c r="F425" s="106">
        <v>70126</v>
      </c>
      <c r="G425" s="106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  <c r="R425" s="106"/>
      <c r="S425" s="106"/>
      <c r="T425" s="106"/>
      <c r="U425" s="106"/>
      <c r="V425" s="106"/>
      <c r="W425" s="106"/>
      <c r="X425" s="106"/>
      <c r="Y425" s="106"/>
      <c r="Z425" s="106"/>
      <c r="AA425" s="106"/>
      <c r="AB425" s="106"/>
      <c r="AC425" s="106"/>
      <c r="AD425" s="106"/>
      <c r="AE425" s="106"/>
      <c r="AF425" s="106"/>
      <c r="AG425" s="106"/>
      <c r="AH425" s="106"/>
      <c r="AI425" s="106"/>
      <c r="AJ425" s="107">
        <f>SUM(F425,G425:AI425)</f>
        <v>70126</v>
      </c>
    </row>
    <row r="426" spans="1:36" s="103" customFormat="1" ht="31.5">
      <c r="A426" s="108" t="s">
        <v>430</v>
      </c>
      <c r="B426" s="101">
        <v>10</v>
      </c>
      <c r="C426" s="101" t="s">
        <v>127</v>
      </c>
      <c r="D426" s="101" t="s">
        <v>106</v>
      </c>
      <c r="E426" s="101" t="s">
        <v>107</v>
      </c>
      <c r="F426" s="102">
        <f aca="true" t="shared" si="223" ref="F426:AE426">F430+F427</f>
        <v>25645</v>
      </c>
      <c r="G426" s="102">
        <f t="shared" si="223"/>
        <v>0</v>
      </c>
      <c r="H426" s="102">
        <f aca="true" t="shared" si="224" ref="H426:Q426">H430+H427</f>
        <v>0</v>
      </c>
      <c r="I426" s="102">
        <f t="shared" si="224"/>
        <v>0</v>
      </c>
      <c r="J426" s="102">
        <f t="shared" si="224"/>
        <v>0</v>
      </c>
      <c r="K426" s="102">
        <f t="shared" si="224"/>
        <v>0</v>
      </c>
      <c r="L426" s="102">
        <f t="shared" si="224"/>
        <v>0</v>
      </c>
      <c r="M426" s="102">
        <f t="shared" si="224"/>
        <v>0</v>
      </c>
      <c r="N426" s="102">
        <f t="shared" si="224"/>
        <v>0</v>
      </c>
      <c r="O426" s="102">
        <f t="shared" si="224"/>
        <v>0</v>
      </c>
      <c r="P426" s="102">
        <f t="shared" si="224"/>
        <v>0</v>
      </c>
      <c r="Q426" s="102">
        <f t="shared" si="224"/>
        <v>0</v>
      </c>
      <c r="R426" s="102">
        <f t="shared" si="223"/>
        <v>0</v>
      </c>
      <c r="S426" s="102">
        <f t="shared" si="223"/>
        <v>0</v>
      </c>
      <c r="T426" s="102">
        <f t="shared" si="223"/>
        <v>0</v>
      </c>
      <c r="U426" s="102">
        <f t="shared" si="223"/>
        <v>0</v>
      </c>
      <c r="V426" s="102">
        <f t="shared" si="223"/>
        <v>0</v>
      </c>
      <c r="W426" s="102">
        <f>W430+W427</f>
        <v>0</v>
      </c>
      <c r="X426" s="102">
        <f>X430+X427</f>
        <v>0</v>
      </c>
      <c r="Y426" s="102">
        <f t="shared" si="223"/>
        <v>0</v>
      </c>
      <c r="Z426" s="102">
        <f t="shared" si="223"/>
        <v>0</v>
      </c>
      <c r="AA426" s="102">
        <f t="shared" si="223"/>
        <v>0</v>
      </c>
      <c r="AB426" s="102">
        <f t="shared" si="223"/>
        <v>0</v>
      </c>
      <c r="AC426" s="102">
        <f t="shared" si="223"/>
        <v>0</v>
      </c>
      <c r="AD426" s="102">
        <f t="shared" si="223"/>
        <v>0</v>
      </c>
      <c r="AE426" s="102">
        <f t="shared" si="223"/>
        <v>0</v>
      </c>
      <c r="AF426" s="102">
        <f>AF430+AF427</f>
        <v>0</v>
      </c>
      <c r="AG426" s="102">
        <f>AG430+AG427</f>
        <v>0</v>
      </c>
      <c r="AH426" s="102">
        <f>AH430+AH427</f>
        <v>0</v>
      </c>
      <c r="AI426" s="102">
        <f>AI430+AI427</f>
        <v>0</v>
      </c>
      <c r="AJ426" s="102">
        <f>AJ430+AJ427</f>
        <v>25645</v>
      </c>
    </row>
    <row r="427" spans="1:36" ht="47.25" hidden="1">
      <c r="A427" s="104" t="s">
        <v>431</v>
      </c>
      <c r="B427" s="105">
        <v>10</v>
      </c>
      <c r="C427" s="105" t="s">
        <v>127</v>
      </c>
      <c r="D427" s="105" t="s">
        <v>432</v>
      </c>
      <c r="E427" s="105" t="s">
        <v>107</v>
      </c>
      <c r="F427" s="106">
        <f aca="true" t="shared" si="225" ref="F427:AJ427">F429</f>
        <v>0</v>
      </c>
      <c r="G427" s="106">
        <f t="shared" si="225"/>
        <v>0</v>
      </c>
      <c r="H427" s="106">
        <f aca="true" t="shared" si="226" ref="H427:Q427">H429</f>
        <v>0</v>
      </c>
      <c r="I427" s="106">
        <f t="shared" si="226"/>
        <v>0</v>
      </c>
      <c r="J427" s="106">
        <f t="shared" si="226"/>
        <v>0</v>
      </c>
      <c r="K427" s="106">
        <f t="shared" si="226"/>
        <v>0</v>
      </c>
      <c r="L427" s="106">
        <f t="shared" si="226"/>
        <v>0</v>
      </c>
      <c r="M427" s="106">
        <f t="shared" si="226"/>
        <v>0</v>
      </c>
      <c r="N427" s="106">
        <f t="shared" si="226"/>
        <v>0</v>
      </c>
      <c r="O427" s="106">
        <f t="shared" si="226"/>
        <v>0</v>
      </c>
      <c r="P427" s="106">
        <f t="shared" si="226"/>
        <v>0</v>
      </c>
      <c r="Q427" s="106">
        <f t="shared" si="226"/>
        <v>0</v>
      </c>
      <c r="R427" s="106">
        <f t="shared" si="225"/>
        <v>0</v>
      </c>
      <c r="S427" s="106">
        <f t="shared" si="225"/>
        <v>0</v>
      </c>
      <c r="T427" s="106">
        <f t="shared" si="225"/>
        <v>0</v>
      </c>
      <c r="U427" s="106">
        <f t="shared" si="225"/>
        <v>0</v>
      </c>
      <c r="V427" s="106">
        <f t="shared" si="225"/>
        <v>0</v>
      </c>
      <c r="W427" s="106">
        <f t="shared" si="225"/>
        <v>0</v>
      </c>
      <c r="X427" s="106">
        <f t="shared" si="225"/>
        <v>0</v>
      </c>
      <c r="Y427" s="106">
        <f t="shared" si="225"/>
        <v>0</v>
      </c>
      <c r="Z427" s="106">
        <f t="shared" si="225"/>
        <v>0</v>
      </c>
      <c r="AA427" s="106">
        <f t="shared" si="225"/>
        <v>0</v>
      </c>
      <c r="AB427" s="106">
        <f t="shared" si="225"/>
        <v>0</v>
      </c>
      <c r="AC427" s="106">
        <f t="shared" si="225"/>
        <v>0</v>
      </c>
      <c r="AD427" s="106">
        <f t="shared" si="225"/>
        <v>0</v>
      </c>
      <c r="AE427" s="106">
        <f t="shared" si="225"/>
        <v>0</v>
      </c>
      <c r="AF427" s="106">
        <f t="shared" si="225"/>
        <v>0</v>
      </c>
      <c r="AG427" s="106">
        <f t="shared" si="225"/>
        <v>0</v>
      </c>
      <c r="AH427" s="106">
        <f t="shared" si="225"/>
        <v>0</v>
      </c>
      <c r="AI427" s="106">
        <f t="shared" si="225"/>
        <v>0</v>
      </c>
      <c r="AJ427" s="106">
        <f t="shared" si="225"/>
        <v>0</v>
      </c>
    </row>
    <row r="428" spans="1:36" ht="110.25" hidden="1">
      <c r="A428" s="104" t="s">
        <v>433</v>
      </c>
      <c r="B428" s="105">
        <v>10</v>
      </c>
      <c r="C428" s="105" t="s">
        <v>127</v>
      </c>
      <c r="D428" s="105" t="s">
        <v>432</v>
      </c>
      <c r="E428" s="105">
        <v>480</v>
      </c>
      <c r="F428" s="106"/>
      <c r="G428" s="106"/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  <c r="R428" s="106"/>
      <c r="S428" s="106"/>
      <c r="T428" s="106"/>
      <c r="U428" s="106"/>
      <c r="V428" s="106"/>
      <c r="W428" s="106"/>
      <c r="X428" s="106"/>
      <c r="Y428" s="106"/>
      <c r="Z428" s="106"/>
      <c r="AA428" s="106"/>
      <c r="AB428" s="106"/>
      <c r="AC428" s="106"/>
      <c r="AD428" s="106"/>
      <c r="AE428" s="106"/>
      <c r="AF428" s="106"/>
      <c r="AG428" s="106"/>
      <c r="AH428" s="106"/>
      <c r="AI428" s="106"/>
      <c r="AJ428" s="106"/>
    </row>
    <row r="429" spans="1:36" ht="47.25" hidden="1">
      <c r="A429" s="104" t="s">
        <v>434</v>
      </c>
      <c r="B429" s="105">
        <v>10</v>
      </c>
      <c r="C429" s="105" t="s">
        <v>127</v>
      </c>
      <c r="D429" s="105" t="s">
        <v>435</v>
      </c>
      <c r="E429" s="105">
        <v>481</v>
      </c>
      <c r="F429" s="106"/>
      <c r="G429" s="106"/>
      <c r="H429" s="106"/>
      <c r="I429" s="106"/>
      <c r="J429" s="106"/>
      <c r="K429" s="106"/>
      <c r="L429" s="106"/>
      <c r="M429" s="106"/>
      <c r="N429" s="106"/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  <c r="Y429" s="106"/>
      <c r="Z429" s="106"/>
      <c r="AA429" s="106"/>
      <c r="AB429" s="106"/>
      <c r="AC429" s="106"/>
      <c r="AD429" s="106"/>
      <c r="AE429" s="106"/>
      <c r="AF429" s="106"/>
      <c r="AG429" s="106"/>
      <c r="AH429" s="106"/>
      <c r="AI429" s="106"/>
      <c r="AJ429" s="107">
        <f>SUM(F429,G429:AI429)</f>
        <v>0</v>
      </c>
    </row>
    <row r="430" spans="1:36" ht="47.25">
      <c r="A430" s="104" t="s">
        <v>431</v>
      </c>
      <c r="B430" s="105">
        <v>10</v>
      </c>
      <c r="C430" s="105" t="s">
        <v>127</v>
      </c>
      <c r="D430" s="105" t="s">
        <v>432</v>
      </c>
      <c r="E430" s="105" t="s">
        <v>107</v>
      </c>
      <c r="F430" s="106">
        <f>F432</f>
        <v>25645</v>
      </c>
      <c r="G430" s="106">
        <f>G432</f>
        <v>0</v>
      </c>
      <c r="H430" s="106">
        <f aca="true" t="shared" si="227" ref="H430:Q430">H432</f>
        <v>0</v>
      </c>
      <c r="I430" s="106">
        <f t="shared" si="227"/>
        <v>0</v>
      </c>
      <c r="J430" s="106">
        <f t="shared" si="227"/>
        <v>0</v>
      </c>
      <c r="K430" s="106">
        <f t="shared" si="227"/>
        <v>0</v>
      </c>
      <c r="L430" s="106">
        <f t="shared" si="227"/>
        <v>0</v>
      </c>
      <c r="M430" s="106">
        <f t="shared" si="227"/>
        <v>0</v>
      </c>
      <c r="N430" s="106">
        <f t="shared" si="227"/>
        <v>0</v>
      </c>
      <c r="O430" s="106">
        <f t="shared" si="227"/>
        <v>0</v>
      </c>
      <c r="P430" s="106">
        <f t="shared" si="227"/>
        <v>0</v>
      </c>
      <c r="Q430" s="106">
        <f t="shared" si="227"/>
        <v>0</v>
      </c>
      <c r="R430" s="106">
        <f>R432</f>
        <v>0</v>
      </c>
      <c r="S430" s="106">
        <f aca="true" t="shared" si="228" ref="S430:AJ430">S432</f>
        <v>0</v>
      </c>
      <c r="T430" s="106">
        <f t="shared" si="228"/>
        <v>0</v>
      </c>
      <c r="U430" s="106">
        <f t="shared" si="228"/>
        <v>0</v>
      </c>
      <c r="V430" s="106">
        <f t="shared" si="228"/>
        <v>0</v>
      </c>
      <c r="W430" s="106">
        <f>W432</f>
        <v>0</v>
      </c>
      <c r="X430" s="106">
        <f>X432</f>
        <v>0</v>
      </c>
      <c r="Y430" s="106">
        <f t="shared" si="228"/>
        <v>0</v>
      </c>
      <c r="Z430" s="106">
        <f t="shared" si="228"/>
        <v>0</v>
      </c>
      <c r="AA430" s="106">
        <f t="shared" si="228"/>
        <v>0</v>
      </c>
      <c r="AB430" s="106">
        <f>AB432</f>
        <v>0</v>
      </c>
      <c r="AC430" s="106">
        <f t="shared" si="228"/>
        <v>0</v>
      </c>
      <c r="AD430" s="106">
        <f t="shared" si="228"/>
        <v>0</v>
      </c>
      <c r="AE430" s="106">
        <f t="shared" si="228"/>
        <v>0</v>
      </c>
      <c r="AF430" s="106">
        <f>AF432</f>
        <v>0</v>
      </c>
      <c r="AG430" s="106">
        <f t="shared" si="228"/>
        <v>0</v>
      </c>
      <c r="AH430" s="106">
        <f t="shared" si="228"/>
        <v>0</v>
      </c>
      <c r="AI430" s="106">
        <f t="shared" si="228"/>
        <v>0</v>
      </c>
      <c r="AJ430" s="106">
        <f t="shared" si="228"/>
        <v>25645</v>
      </c>
    </row>
    <row r="431" spans="1:36" ht="110.25" hidden="1">
      <c r="A431" s="104" t="s">
        <v>433</v>
      </c>
      <c r="B431" s="105">
        <v>10</v>
      </c>
      <c r="C431" s="105" t="s">
        <v>127</v>
      </c>
      <c r="D431" s="105" t="s">
        <v>432</v>
      </c>
      <c r="E431" s="105">
        <v>480</v>
      </c>
      <c r="F431" s="106"/>
      <c r="G431" s="106"/>
      <c r="H431" s="106"/>
      <c r="I431" s="106"/>
      <c r="J431" s="106"/>
      <c r="K431" s="106"/>
      <c r="L431" s="106"/>
      <c r="M431" s="106"/>
      <c r="N431" s="106"/>
      <c r="O431" s="106"/>
      <c r="P431" s="106"/>
      <c r="Q431" s="106"/>
      <c r="R431" s="106"/>
      <c r="S431" s="106"/>
      <c r="T431" s="106"/>
      <c r="U431" s="106"/>
      <c r="V431" s="106"/>
      <c r="W431" s="106"/>
      <c r="X431" s="106"/>
      <c r="Y431" s="106"/>
      <c r="Z431" s="106"/>
      <c r="AA431" s="106"/>
      <c r="AB431" s="106"/>
      <c r="AC431" s="106"/>
      <c r="AD431" s="106"/>
      <c r="AE431" s="106"/>
      <c r="AF431" s="106"/>
      <c r="AG431" s="106"/>
      <c r="AH431" s="106"/>
      <c r="AI431" s="106"/>
      <c r="AJ431" s="106"/>
    </row>
    <row r="432" spans="1:36" ht="31.5">
      <c r="A432" s="104" t="s">
        <v>436</v>
      </c>
      <c r="B432" s="105">
        <v>10</v>
      </c>
      <c r="C432" s="105" t="s">
        <v>127</v>
      </c>
      <c r="D432" s="105" t="s">
        <v>435</v>
      </c>
      <c r="E432" s="105" t="s">
        <v>437</v>
      </c>
      <c r="F432" s="106">
        <v>25645</v>
      </c>
      <c r="G432" s="106"/>
      <c r="H432" s="106"/>
      <c r="I432" s="106"/>
      <c r="J432" s="106"/>
      <c r="K432" s="106"/>
      <c r="L432" s="106"/>
      <c r="M432" s="106"/>
      <c r="N432" s="106"/>
      <c r="O432" s="106"/>
      <c r="P432" s="106"/>
      <c r="Q432" s="106"/>
      <c r="R432" s="106"/>
      <c r="S432" s="106"/>
      <c r="T432" s="106"/>
      <c r="U432" s="106"/>
      <c r="V432" s="106"/>
      <c r="W432" s="106"/>
      <c r="X432" s="106"/>
      <c r="Y432" s="106"/>
      <c r="Z432" s="106"/>
      <c r="AA432" s="106"/>
      <c r="AB432" s="106"/>
      <c r="AC432" s="106"/>
      <c r="AD432" s="106"/>
      <c r="AE432" s="106"/>
      <c r="AF432" s="106"/>
      <c r="AG432" s="106"/>
      <c r="AH432" s="106"/>
      <c r="AI432" s="106"/>
      <c r="AJ432" s="107">
        <f>SUM(F432,G432:AI432)</f>
        <v>25645</v>
      </c>
    </row>
    <row r="433" spans="1:36" s="103" customFormat="1" ht="31.5">
      <c r="A433" s="108" t="s">
        <v>672</v>
      </c>
      <c r="B433" s="101">
        <v>10</v>
      </c>
      <c r="C433" s="101" t="s">
        <v>290</v>
      </c>
      <c r="D433" s="101" t="s">
        <v>106</v>
      </c>
      <c r="E433" s="101" t="s">
        <v>107</v>
      </c>
      <c r="F433" s="102">
        <f>F434+F449+F452+F455</f>
        <v>89769</v>
      </c>
      <c r="G433" s="102">
        <f>G434+G449+G452+G455</f>
        <v>-21845</v>
      </c>
      <c r="H433" s="102">
        <f aca="true" t="shared" si="229" ref="H433:Q433">H434+H449+H452+H455</f>
        <v>-3692</v>
      </c>
      <c r="I433" s="102">
        <f t="shared" si="229"/>
        <v>0</v>
      </c>
      <c r="J433" s="102">
        <f t="shared" si="229"/>
        <v>0</v>
      </c>
      <c r="K433" s="102">
        <f t="shared" si="229"/>
        <v>0</v>
      </c>
      <c r="L433" s="102">
        <f t="shared" si="229"/>
        <v>0</v>
      </c>
      <c r="M433" s="102">
        <f t="shared" si="229"/>
        <v>0</v>
      </c>
      <c r="N433" s="102">
        <f t="shared" si="229"/>
        <v>0</v>
      </c>
      <c r="O433" s="102">
        <f t="shared" si="229"/>
        <v>0</v>
      </c>
      <c r="P433" s="102">
        <f t="shared" si="229"/>
        <v>5</v>
      </c>
      <c r="Q433" s="102">
        <f t="shared" si="229"/>
        <v>0</v>
      </c>
      <c r="R433" s="102">
        <f>R434+R449+R452+R455</f>
        <v>7</v>
      </c>
      <c r="S433" s="102">
        <f>S434+S449+S452+S455</f>
        <v>0</v>
      </c>
      <c r="T433" s="102">
        <f aca="true" t="shared" si="230" ref="T433:AJ433">T434+T449+T452+T455</f>
        <v>0</v>
      </c>
      <c r="U433" s="102">
        <f t="shared" si="230"/>
        <v>0</v>
      </c>
      <c r="V433" s="102">
        <f t="shared" si="230"/>
        <v>0</v>
      </c>
      <c r="W433" s="102">
        <f>W434+W449+W452+W455</f>
        <v>0</v>
      </c>
      <c r="X433" s="102">
        <f>X434+X449+X452+X455</f>
        <v>0</v>
      </c>
      <c r="Y433" s="102">
        <f t="shared" si="230"/>
        <v>0</v>
      </c>
      <c r="Z433" s="102">
        <f t="shared" si="230"/>
        <v>0</v>
      </c>
      <c r="AA433" s="102">
        <f t="shared" si="230"/>
        <v>0</v>
      </c>
      <c r="AB433" s="102">
        <f>AB434+AB449+AB452+AB455</f>
        <v>0</v>
      </c>
      <c r="AC433" s="102">
        <f t="shared" si="230"/>
        <v>0</v>
      </c>
      <c r="AD433" s="102">
        <f t="shared" si="230"/>
        <v>0</v>
      </c>
      <c r="AE433" s="102">
        <f t="shared" si="230"/>
        <v>0</v>
      </c>
      <c r="AF433" s="102">
        <f t="shared" si="230"/>
        <v>0</v>
      </c>
      <c r="AG433" s="102">
        <f t="shared" si="230"/>
        <v>0</v>
      </c>
      <c r="AH433" s="102">
        <f t="shared" si="230"/>
        <v>0</v>
      </c>
      <c r="AI433" s="102">
        <f t="shared" si="230"/>
        <v>0</v>
      </c>
      <c r="AJ433" s="102">
        <f t="shared" si="230"/>
        <v>64244</v>
      </c>
    </row>
    <row r="434" spans="1:36" ht="31.5">
      <c r="A434" s="104" t="s">
        <v>497</v>
      </c>
      <c r="B434" s="105">
        <v>10</v>
      </c>
      <c r="C434" s="105" t="s">
        <v>290</v>
      </c>
      <c r="D434" s="105" t="s">
        <v>113</v>
      </c>
      <c r="E434" s="105" t="s">
        <v>107</v>
      </c>
      <c r="F434" s="106">
        <f>F435</f>
        <v>28794</v>
      </c>
      <c r="G434" s="106">
        <f>G435</f>
        <v>0</v>
      </c>
      <c r="H434" s="106">
        <f aca="true" t="shared" si="231" ref="H434:Q434">H435</f>
        <v>0</v>
      </c>
      <c r="I434" s="106">
        <f t="shared" si="231"/>
        <v>0</v>
      </c>
      <c r="J434" s="106">
        <f t="shared" si="231"/>
        <v>0</v>
      </c>
      <c r="K434" s="106">
        <f t="shared" si="231"/>
        <v>0</v>
      </c>
      <c r="L434" s="106">
        <f t="shared" si="231"/>
        <v>0</v>
      </c>
      <c r="M434" s="106">
        <f t="shared" si="231"/>
        <v>0</v>
      </c>
      <c r="N434" s="106">
        <f t="shared" si="231"/>
        <v>0</v>
      </c>
      <c r="O434" s="106">
        <f t="shared" si="231"/>
        <v>0</v>
      </c>
      <c r="P434" s="106">
        <f t="shared" si="231"/>
        <v>0</v>
      </c>
      <c r="Q434" s="106">
        <f t="shared" si="231"/>
        <v>0</v>
      </c>
      <c r="R434" s="106">
        <f aca="true" t="shared" si="232" ref="R434:AJ434">R435</f>
        <v>0</v>
      </c>
      <c r="S434" s="106">
        <f t="shared" si="232"/>
        <v>0</v>
      </c>
      <c r="T434" s="106">
        <f t="shared" si="232"/>
        <v>0</v>
      </c>
      <c r="U434" s="106">
        <f t="shared" si="232"/>
        <v>0</v>
      </c>
      <c r="V434" s="106">
        <f t="shared" si="232"/>
        <v>0</v>
      </c>
      <c r="W434" s="106">
        <f t="shared" si="232"/>
        <v>0</v>
      </c>
      <c r="X434" s="106">
        <f t="shared" si="232"/>
        <v>0</v>
      </c>
      <c r="Y434" s="106">
        <f t="shared" si="232"/>
        <v>0</v>
      </c>
      <c r="Z434" s="106">
        <f t="shared" si="232"/>
        <v>0</v>
      </c>
      <c r="AA434" s="106">
        <f t="shared" si="232"/>
        <v>0</v>
      </c>
      <c r="AB434" s="106">
        <f t="shared" si="232"/>
        <v>0</v>
      </c>
      <c r="AC434" s="106">
        <f t="shared" si="232"/>
        <v>0</v>
      </c>
      <c r="AD434" s="106">
        <f t="shared" si="232"/>
        <v>0</v>
      </c>
      <c r="AE434" s="106">
        <f t="shared" si="232"/>
        <v>0</v>
      </c>
      <c r="AF434" s="106">
        <f t="shared" si="232"/>
        <v>0</v>
      </c>
      <c r="AG434" s="106">
        <f t="shared" si="232"/>
        <v>0</v>
      </c>
      <c r="AH434" s="106">
        <f t="shared" si="232"/>
        <v>0</v>
      </c>
      <c r="AI434" s="106">
        <f t="shared" si="232"/>
        <v>0</v>
      </c>
      <c r="AJ434" s="106">
        <f t="shared" si="232"/>
        <v>28794</v>
      </c>
    </row>
    <row r="435" spans="1:36" ht="15.75">
      <c r="A435" s="104" t="s">
        <v>118</v>
      </c>
      <c r="B435" s="105">
        <v>10</v>
      </c>
      <c r="C435" s="105" t="s">
        <v>290</v>
      </c>
      <c r="D435" s="105" t="s">
        <v>113</v>
      </c>
      <c r="E435" s="105" t="s">
        <v>119</v>
      </c>
      <c r="F435" s="106">
        <v>28794</v>
      </c>
      <c r="G435" s="106"/>
      <c r="H435" s="106"/>
      <c r="I435" s="106"/>
      <c r="J435" s="106"/>
      <c r="K435" s="106"/>
      <c r="L435" s="106"/>
      <c r="M435" s="106"/>
      <c r="N435" s="106"/>
      <c r="O435" s="106"/>
      <c r="P435" s="106"/>
      <c r="Q435" s="106"/>
      <c r="R435" s="106"/>
      <c r="S435" s="106"/>
      <c r="T435" s="106"/>
      <c r="U435" s="106"/>
      <c r="V435" s="106"/>
      <c r="W435" s="106"/>
      <c r="X435" s="106"/>
      <c r="Y435" s="106"/>
      <c r="Z435" s="106"/>
      <c r="AA435" s="106"/>
      <c r="AB435" s="106"/>
      <c r="AC435" s="106"/>
      <c r="AD435" s="106"/>
      <c r="AE435" s="106"/>
      <c r="AF435" s="106"/>
      <c r="AG435" s="106"/>
      <c r="AH435" s="106"/>
      <c r="AI435" s="106"/>
      <c r="AJ435" s="107">
        <f>SUM(F435,G435:AI435)</f>
        <v>28794</v>
      </c>
    </row>
    <row r="436" spans="1:36" ht="63" hidden="1">
      <c r="A436" s="104" t="s">
        <v>438</v>
      </c>
      <c r="B436" s="105">
        <v>10</v>
      </c>
      <c r="C436" s="105" t="s">
        <v>290</v>
      </c>
      <c r="D436" s="105" t="s">
        <v>439</v>
      </c>
      <c r="E436" s="105">
        <v>0</v>
      </c>
      <c r="F436" s="106"/>
      <c r="G436" s="106"/>
      <c r="H436" s="106"/>
      <c r="I436" s="106"/>
      <c r="J436" s="106"/>
      <c r="K436" s="106"/>
      <c r="L436" s="106"/>
      <c r="M436" s="106"/>
      <c r="N436" s="106"/>
      <c r="O436" s="106"/>
      <c r="P436" s="106"/>
      <c r="Q436" s="106"/>
      <c r="R436" s="106"/>
      <c r="S436" s="106"/>
      <c r="T436" s="106"/>
      <c r="U436" s="106"/>
      <c r="V436" s="106"/>
      <c r="W436" s="106"/>
      <c r="X436" s="106"/>
      <c r="Y436" s="106"/>
      <c r="Z436" s="106"/>
      <c r="AA436" s="106"/>
      <c r="AB436" s="106"/>
      <c r="AC436" s="106"/>
      <c r="AD436" s="106"/>
      <c r="AE436" s="106"/>
      <c r="AF436" s="106"/>
      <c r="AG436" s="106"/>
      <c r="AH436" s="106"/>
      <c r="AI436" s="106"/>
      <c r="AJ436" s="106"/>
    </row>
    <row r="437" spans="1:36" ht="31.5" hidden="1">
      <c r="A437" s="104" t="s">
        <v>192</v>
      </c>
      <c r="B437" s="105">
        <v>10</v>
      </c>
      <c r="C437" s="105" t="s">
        <v>290</v>
      </c>
      <c r="D437" s="105" t="s">
        <v>439</v>
      </c>
      <c r="E437" s="105">
        <v>213</v>
      </c>
      <c r="F437" s="106"/>
      <c r="G437" s="106"/>
      <c r="H437" s="106"/>
      <c r="I437" s="106"/>
      <c r="J437" s="106"/>
      <c r="K437" s="106"/>
      <c r="L437" s="106"/>
      <c r="M437" s="106"/>
      <c r="N437" s="106"/>
      <c r="O437" s="106"/>
      <c r="P437" s="106"/>
      <c r="Q437" s="106"/>
      <c r="R437" s="106"/>
      <c r="S437" s="106"/>
      <c r="T437" s="106"/>
      <c r="U437" s="106"/>
      <c r="V437" s="106"/>
      <c r="W437" s="106"/>
      <c r="X437" s="106"/>
      <c r="Y437" s="106"/>
      <c r="Z437" s="106"/>
      <c r="AA437" s="106"/>
      <c r="AB437" s="106"/>
      <c r="AC437" s="106"/>
      <c r="AD437" s="106"/>
      <c r="AE437" s="106"/>
      <c r="AF437" s="106"/>
      <c r="AG437" s="106"/>
      <c r="AH437" s="106"/>
      <c r="AI437" s="106"/>
      <c r="AJ437" s="106"/>
    </row>
    <row r="438" spans="1:36" ht="78.75" hidden="1">
      <c r="A438" s="104" t="s">
        <v>238</v>
      </c>
      <c r="B438" s="105">
        <v>10</v>
      </c>
      <c r="C438" s="105" t="s">
        <v>290</v>
      </c>
      <c r="D438" s="105" t="s">
        <v>239</v>
      </c>
      <c r="E438" s="105">
        <v>0</v>
      </c>
      <c r="F438" s="106"/>
      <c r="G438" s="106"/>
      <c r="H438" s="106"/>
      <c r="I438" s="106"/>
      <c r="J438" s="106"/>
      <c r="K438" s="106"/>
      <c r="L438" s="106"/>
      <c r="M438" s="106"/>
      <c r="N438" s="106"/>
      <c r="O438" s="106"/>
      <c r="P438" s="106"/>
      <c r="Q438" s="106"/>
      <c r="R438" s="106"/>
      <c r="S438" s="106"/>
      <c r="T438" s="106"/>
      <c r="U438" s="106"/>
      <c r="V438" s="106"/>
      <c r="W438" s="106"/>
      <c r="X438" s="106"/>
      <c r="Y438" s="106"/>
      <c r="Z438" s="106"/>
      <c r="AA438" s="106"/>
      <c r="AB438" s="106"/>
      <c r="AC438" s="106"/>
      <c r="AD438" s="106"/>
      <c r="AE438" s="106"/>
      <c r="AF438" s="106"/>
      <c r="AG438" s="106"/>
      <c r="AH438" s="106"/>
      <c r="AI438" s="106"/>
      <c r="AJ438" s="106"/>
    </row>
    <row r="439" spans="1:36" ht="31.5" hidden="1">
      <c r="A439" s="104" t="s">
        <v>192</v>
      </c>
      <c r="B439" s="105">
        <v>10</v>
      </c>
      <c r="C439" s="105" t="s">
        <v>290</v>
      </c>
      <c r="D439" s="105" t="s">
        <v>239</v>
      </c>
      <c r="E439" s="105">
        <v>213</v>
      </c>
      <c r="F439" s="106"/>
      <c r="G439" s="106"/>
      <c r="H439" s="106"/>
      <c r="I439" s="106"/>
      <c r="J439" s="106"/>
      <c r="K439" s="106"/>
      <c r="L439" s="106"/>
      <c r="M439" s="106"/>
      <c r="N439" s="106"/>
      <c r="O439" s="106"/>
      <c r="P439" s="106"/>
      <c r="Q439" s="106"/>
      <c r="R439" s="106"/>
      <c r="S439" s="106"/>
      <c r="T439" s="106"/>
      <c r="U439" s="106"/>
      <c r="V439" s="106"/>
      <c r="W439" s="106"/>
      <c r="X439" s="106"/>
      <c r="Y439" s="106"/>
      <c r="Z439" s="106"/>
      <c r="AA439" s="106"/>
      <c r="AB439" s="106"/>
      <c r="AC439" s="106"/>
      <c r="AD439" s="106"/>
      <c r="AE439" s="106"/>
      <c r="AF439" s="106"/>
      <c r="AG439" s="106"/>
      <c r="AH439" s="106"/>
      <c r="AI439" s="106"/>
      <c r="AJ439" s="106"/>
    </row>
    <row r="440" spans="1:36" ht="47.25" hidden="1">
      <c r="A440" s="104" t="s">
        <v>440</v>
      </c>
      <c r="B440" s="105">
        <v>10</v>
      </c>
      <c r="C440" s="105" t="s">
        <v>290</v>
      </c>
      <c r="D440" s="105" t="s">
        <v>441</v>
      </c>
      <c r="E440" s="105">
        <v>0</v>
      </c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  <c r="R440" s="106"/>
      <c r="S440" s="106"/>
      <c r="T440" s="106"/>
      <c r="U440" s="106"/>
      <c r="V440" s="106"/>
      <c r="W440" s="106"/>
      <c r="X440" s="106"/>
      <c r="Y440" s="106"/>
      <c r="Z440" s="106"/>
      <c r="AA440" s="106"/>
      <c r="AB440" s="106"/>
      <c r="AC440" s="106"/>
      <c r="AD440" s="106"/>
      <c r="AE440" s="106"/>
      <c r="AF440" s="106"/>
      <c r="AG440" s="106"/>
      <c r="AH440" s="106"/>
      <c r="AI440" s="106"/>
      <c r="AJ440" s="106"/>
    </row>
    <row r="441" spans="1:36" ht="31.5" hidden="1">
      <c r="A441" s="104" t="s">
        <v>442</v>
      </c>
      <c r="B441" s="105">
        <v>10</v>
      </c>
      <c r="C441" s="105" t="s">
        <v>290</v>
      </c>
      <c r="D441" s="105" t="s">
        <v>443</v>
      </c>
      <c r="E441" s="105">
        <v>0</v>
      </c>
      <c r="F441" s="106"/>
      <c r="G441" s="106"/>
      <c r="H441" s="106"/>
      <c r="I441" s="106"/>
      <c r="J441" s="106"/>
      <c r="K441" s="106"/>
      <c r="L441" s="106"/>
      <c r="M441" s="106"/>
      <c r="N441" s="106"/>
      <c r="O441" s="106"/>
      <c r="P441" s="106"/>
      <c r="Q441" s="106"/>
      <c r="R441" s="106"/>
      <c r="S441" s="106"/>
      <c r="T441" s="106"/>
      <c r="U441" s="106"/>
      <c r="V441" s="106"/>
      <c r="W441" s="106"/>
      <c r="X441" s="106"/>
      <c r="Y441" s="106"/>
      <c r="Z441" s="106"/>
      <c r="AA441" s="106"/>
      <c r="AB441" s="106"/>
      <c r="AC441" s="106"/>
      <c r="AD441" s="106"/>
      <c r="AE441" s="106"/>
      <c r="AF441" s="106"/>
      <c r="AG441" s="106"/>
      <c r="AH441" s="106"/>
      <c r="AI441" s="106"/>
      <c r="AJ441" s="106"/>
    </row>
    <row r="442" spans="1:36" ht="31.5" hidden="1">
      <c r="A442" s="104" t="s">
        <v>192</v>
      </c>
      <c r="B442" s="105">
        <v>10</v>
      </c>
      <c r="C442" s="105" t="s">
        <v>290</v>
      </c>
      <c r="D442" s="105">
        <v>1001301</v>
      </c>
      <c r="E442" s="105">
        <v>213</v>
      </c>
      <c r="F442" s="106"/>
      <c r="G442" s="106"/>
      <c r="H442" s="106"/>
      <c r="I442" s="106"/>
      <c r="J442" s="106"/>
      <c r="K442" s="106"/>
      <c r="L442" s="106"/>
      <c r="M442" s="106"/>
      <c r="N442" s="106"/>
      <c r="O442" s="106"/>
      <c r="P442" s="106"/>
      <c r="Q442" s="106"/>
      <c r="R442" s="106"/>
      <c r="S442" s="106"/>
      <c r="T442" s="106"/>
      <c r="U442" s="106"/>
      <c r="V442" s="106"/>
      <c r="W442" s="106"/>
      <c r="X442" s="106"/>
      <c r="Y442" s="106"/>
      <c r="Z442" s="106"/>
      <c r="AA442" s="106"/>
      <c r="AB442" s="106"/>
      <c r="AC442" s="106"/>
      <c r="AD442" s="106"/>
      <c r="AE442" s="106"/>
      <c r="AF442" s="106"/>
      <c r="AG442" s="106"/>
      <c r="AH442" s="106"/>
      <c r="AI442" s="106"/>
      <c r="AJ442" s="106"/>
    </row>
    <row r="443" spans="1:36" ht="15.75" hidden="1">
      <c r="A443" s="104" t="s">
        <v>444</v>
      </c>
      <c r="B443" s="105">
        <v>10</v>
      </c>
      <c r="C443" s="105" t="s">
        <v>290</v>
      </c>
      <c r="D443" s="105" t="s">
        <v>445</v>
      </c>
      <c r="E443" s="105">
        <v>0</v>
      </c>
      <c r="F443" s="106"/>
      <c r="G443" s="106"/>
      <c r="H443" s="106"/>
      <c r="I443" s="106"/>
      <c r="J443" s="106"/>
      <c r="K443" s="106"/>
      <c r="L443" s="106"/>
      <c r="M443" s="106"/>
      <c r="N443" s="106"/>
      <c r="O443" s="106"/>
      <c r="P443" s="106"/>
      <c r="Q443" s="106"/>
      <c r="R443" s="106"/>
      <c r="S443" s="106"/>
      <c r="T443" s="106"/>
      <c r="U443" s="106"/>
      <c r="V443" s="106"/>
      <c r="W443" s="106"/>
      <c r="X443" s="106"/>
      <c r="Y443" s="106"/>
      <c r="Z443" s="106"/>
      <c r="AA443" s="106"/>
      <c r="AB443" s="106"/>
      <c r="AC443" s="106"/>
      <c r="AD443" s="106"/>
      <c r="AE443" s="106"/>
      <c r="AF443" s="106"/>
      <c r="AG443" s="106"/>
      <c r="AH443" s="106"/>
      <c r="AI443" s="106"/>
      <c r="AJ443" s="106"/>
    </row>
    <row r="444" spans="1:36" ht="31.5" hidden="1">
      <c r="A444" s="104" t="s">
        <v>192</v>
      </c>
      <c r="B444" s="105">
        <v>10</v>
      </c>
      <c r="C444" s="105" t="s">
        <v>290</v>
      </c>
      <c r="D444" s="105" t="s">
        <v>445</v>
      </c>
      <c r="E444" s="105">
        <v>213</v>
      </c>
      <c r="F444" s="106"/>
      <c r="G444" s="106"/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  <c r="R444" s="106"/>
      <c r="S444" s="106"/>
      <c r="T444" s="106"/>
      <c r="U444" s="106"/>
      <c r="V444" s="106"/>
      <c r="W444" s="106"/>
      <c r="X444" s="106"/>
      <c r="Y444" s="106"/>
      <c r="Z444" s="106"/>
      <c r="AA444" s="106"/>
      <c r="AB444" s="106"/>
      <c r="AC444" s="106"/>
      <c r="AD444" s="106"/>
      <c r="AE444" s="106"/>
      <c r="AF444" s="106"/>
      <c r="AG444" s="106"/>
      <c r="AH444" s="106"/>
      <c r="AI444" s="106"/>
      <c r="AJ444" s="106"/>
    </row>
    <row r="445" spans="1:36" ht="63" hidden="1">
      <c r="A445" s="104" t="s">
        <v>256</v>
      </c>
      <c r="B445" s="105">
        <v>10</v>
      </c>
      <c r="C445" s="105" t="s">
        <v>290</v>
      </c>
      <c r="D445" s="105" t="s">
        <v>255</v>
      </c>
      <c r="E445" s="105">
        <v>567</v>
      </c>
      <c r="F445" s="106"/>
      <c r="G445" s="106"/>
      <c r="H445" s="106"/>
      <c r="I445" s="106"/>
      <c r="J445" s="106"/>
      <c r="K445" s="106"/>
      <c r="L445" s="106"/>
      <c r="M445" s="106"/>
      <c r="N445" s="106"/>
      <c r="O445" s="106"/>
      <c r="P445" s="106"/>
      <c r="Q445" s="106"/>
      <c r="R445" s="106"/>
      <c r="S445" s="106"/>
      <c r="T445" s="106"/>
      <c r="U445" s="106"/>
      <c r="V445" s="106"/>
      <c r="W445" s="106"/>
      <c r="X445" s="106"/>
      <c r="Y445" s="106"/>
      <c r="Z445" s="106"/>
      <c r="AA445" s="106"/>
      <c r="AB445" s="106"/>
      <c r="AC445" s="106"/>
      <c r="AD445" s="106"/>
      <c r="AE445" s="106"/>
      <c r="AF445" s="106"/>
      <c r="AG445" s="106"/>
      <c r="AH445" s="106"/>
      <c r="AI445" s="106"/>
      <c r="AJ445" s="106"/>
    </row>
    <row r="446" spans="1:36" ht="63" hidden="1">
      <c r="A446" s="104" t="s">
        <v>256</v>
      </c>
      <c r="B446" s="105">
        <v>10</v>
      </c>
      <c r="C446" s="105" t="s">
        <v>290</v>
      </c>
      <c r="D446" s="105" t="s">
        <v>181</v>
      </c>
      <c r="E446" s="105">
        <v>567</v>
      </c>
      <c r="F446" s="106"/>
      <c r="G446" s="106"/>
      <c r="H446" s="106"/>
      <c r="I446" s="106"/>
      <c r="J446" s="106"/>
      <c r="K446" s="106"/>
      <c r="L446" s="106"/>
      <c r="M446" s="106"/>
      <c r="N446" s="106"/>
      <c r="O446" s="106"/>
      <c r="P446" s="106"/>
      <c r="Q446" s="106"/>
      <c r="R446" s="106"/>
      <c r="S446" s="106"/>
      <c r="T446" s="106"/>
      <c r="U446" s="106"/>
      <c r="V446" s="106"/>
      <c r="W446" s="106"/>
      <c r="X446" s="106"/>
      <c r="Y446" s="106"/>
      <c r="Z446" s="106"/>
      <c r="AA446" s="106"/>
      <c r="AB446" s="106"/>
      <c r="AC446" s="106"/>
      <c r="AD446" s="106"/>
      <c r="AE446" s="106"/>
      <c r="AF446" s="106"/>
      <c r="AG446" s="106"/>
      <c r="AH446" s="106"/>
      <c r="AI446" s="106"/>
      <c r="AJ446" s="106"/>
    </row>
    <row r="447" spans="1:36" ht="31.5" hidden="1">
      <c r="A447" s="104" t="s">
        <v>200</v>
      </c>
      <c r="B447" s="105">
        <v>10</v>
      </c>
      <c r="C447" s="105" t="s">
        <v>290</v>
      </c>
      <c r="D447" s="105" t="s">
        <v>201</v>
      </c>
      <c r="E447" s="105">
        <v>0</v>
      </c>
      <c r="F447" s="106"/>
      <c r="G447" s="106"/>
      <c r="H447" s="106"/>
      <c r="I447" s="106"/>
      <c r="J447" s="106"/>
      <c r="K447" s="106"/>
      <c r="L447" s="106"/>
      <c r="M447" s="106"/>
      <c r="N447" s="106"/>
      <c r="O447" s="106"/>
      <c r="P447" s="106"/>
      <c r="Q447" s="106"/>
      <c r="R447" s="106"/>
      <c r="S447" s="106"/>
      <c r="T447" s="106"/>
      <c r="U447" s="106"/>
      <c r="V447" s="106"/>
      <c r="W447" s="106"/>
      <c r="X447" s="106"/>
      <c r="Y447" s="106"/>
      <c r="Z447" s="106"/>
      <c r="AA447" s="106"/>
      <c r="AB447" s="106"/>
      <c r="AC447" s="106"/>
      <c r="AD447" s="106"/>
      <c r="AE447" s="106"/>
      <c r="AF447" s="106"/>
      <c r="AG447" s="106"/>
      <c r="AH447" s="106"/>
      <c r="AI447" s="106"/>
      <c r="AJ447" s="106"/>
    </row>
    <row r="448" spans="1:36" ht="31.5" hidden="1">
      <c r="A448" s="104" t="s">
        <v>202</v>
      </c>
      <c r="B448" s="105">
        <v>10</v>
      </c>
      <c r="C448" s="105" t="s">
        <v>290</v>
      </c>
      <c r="D448" s="105" t="s">
        <v>203</v>
      </c>
      <c r="E448" s="105">
        <v>214</v>
      </c>
      <c r="F448" s="106"/>
      <c r="G448" s="106"/>
      <c r="H448" s="106"/>
      <c r="I448" s="106"/>
      <c r="J448" s="106"/>
      <c r="K448" s="106"/>
      <c r="L448" s="106"/>
      <c r="M448" s="106"/>
      <c r="N448" s="106"/>
      <c r="O448" s="106"/>
      <c r="P448" s="106"/>
      <c r="Q448" s="106"/>
      <c r="R448" s="106"/>
      <c r="S448" s="106"/>
      <c r="T448" s="106"/>
      <c r="U448" s="106"/>
      <c r="V448" s="106"/>
      <c r="W448" s="106"/>
      <c r="X448" s="106"/>
      <c r="Y448" s="106"/>
      <c r="Z448" s="106"/>
      <c r="AA448" s="106"/>
      <c r="AB448" s="106"/>
      <c r="AC448" s="106"/>
      <c r="AD448" s="106"/>
      <c r="AE448" s="106"/>
      <c r="AF448" s="106"/>
      <c r="AG448" s="106"/>
      <c r="AH448" s="106"/>
      <c r="AI448" s="106"/>
      <c r="AJ448" s="106"/>
    </row>
    <row r="449" spans="1:36" ht="31.5">
      <c r="A449" s="104" t="s">
        <v>446</v>
      </c>
      <c r="B449" s="105">
        <v>10</v>
      </c>
      <c r="C449" s="105" t="s">
        <v>290</v>
      </c>
      <c r="D449" s="105" t="s">
        <v>447</v>
      </c>
      <c r="E449" s="105" t="s">
        <v>107</v>
      </c>
      <c r="F449" s="106">
        <f>F450+F451</f>
        <v>27181</v>
      </c>
      <c r="G449" s="106">
        <f>G450+G451</f>
        <v>-9232</v>
      </c>
      <c r="H449" s="106">
        <f aca="true" t="shared" si="233" ref="H449:Q449">H450+H451</f>
        <v>-3692</v>
      </c>
      <c r="I449" s="106">
        <f t="shared" si="233"/>
        <v>0</v>
      </c>
      <c r="J449" s="106">
        <f t="shared" si="233"/>
        <v>0</v>
      </c>
      <c r="K449" s="106">
        <f t="shared" si="233"/>
        <v>0</v>
      </c>
      <c r="L449" s="106">
        <f t="shared" si="233"/>
        <v>0</v>
      </c>
      <c r="M449" s="106">
        <f t="shared" si="233"/>
        <v>0</v>
      </c>
      <c r="N449" s="106">
        <f t="shared" si="233"/>
        <v>0</v>
      </c>
      <c r="O449" s="106">
        <f t="shared" si="233"/>
        <v>0</v>
      </c>
      <c r="P449" s="106">
        <f t="shared" si="233"/>
        <v>5</v>
      </c>
      <c r="Q449" s="106">
        <f t="shared" si="233"/>
        <v>0</v>
      </c>
      <c r="R449" s="106">
        <f>R450+R451</f>
        <v>7</v>
      </c>
      <c r="S449" s="106">
        <f aca="true" t="shared" si="234" ref="S449:AJ449">S450+S451</f>
        <v>0</v>
      </c>
      <c r="T449" s="106">
        <f t="shared" si="234"/>
        <v>0</v>
      </c>
      <c r="U449" s="106">
        <f t="shared" si="234"/>
        <v>0</v>
      </c>
      <c r="V449" s="106">
        <f t="shared" si="234"/>
        <v>0</v>
      </c>
      <c r="W449" s="106">
        <f>W450+W451</f>
        <v>0</v>
      </c>
      <c r="X449" s="106">
        <f>X450+X451</f>
        <v>0</v>
      </c>
      <c r="Y449" s="106">
        <f t="shared" si="234"/>
        <v>0</v>
      </c>
      <c r="Z449" s="106">
        <f t="shared" si="234"/>
        <v>0</v>
      </c>
      <c r="AA449" s="106">
        <f t="shared" si="234"/>
        <v>0</v>
      </c>
      <c r="AB449" s="106">
        <f>AB450+AB451</f>
        <v>0</v>
      </c>
      <c r="AC449" s="106">
        <f t="shared" si="234"/>
        <v>0</v>
      </c>
      <c r="AD449" s="106">
        <f t="shared" si="234"/>
        <v>0</v>
      </c>
      <c r="AE449" s="106">
        <f t="shared" si="234"/>
        <v>0</v>
      </c>
      <c r="AF449" s="106">
        <f>AF450+AF451</f>
        <v>0</v>
      </c>
      <c r="AG449" s="106">
        <f t="shared" si="234"/>
        <v>0</v>
      </c>
      <c r="AH449" s="106">
        <f t="shared" si="234"/>
        <v>0</v>
      </c>
      <c r="AI449" s="106">
        <f t="shared" si="234"/>
        <v>0</v>
      </c>
      <c r="AJ449" s="106">
        <f t="shared" si="234"/>
        <v>14269</v>
      </c>
    </row>
    <row r="450" spans="1:36" ht="31.5">
      <c r="A450" s="104" t="s">
        <v>674</v>
      </c>
      <c r="B450" s="105">
        <v>10</v>
      </c>
      <c r="C450" s="105" t="s">
        <v>290</v>
      </c>
      <c r="D450" s="105" t="s">
        <v>447</v>
      </c>
      <c r="E450" s="105">
        <v>482</v>
      </c>
      <c r="F450" s="106">
        <v>56</v>
      </c>
      <c r="G450" s="106"/>
      <c r="H450" s="106"/>
      <c r="I450" s="106"/>
      <c r="J450" s="106"/>
      <c r="K450" s="106"/>
      <c r="L450" s="106"/>
      <c r="M450" s="106"/>
      <c r="N450" s="106"/>
      <c r="O450" s="106"/>
      <c r="P450" s="106"/>
      <c r="Q450" s="106"/>
      <c r="R450" s="106">
        <v>7</v>
      </c>
      <c r="S450" s="106"/>
      <c r="T450" s="106"/>
      <c r="U450" s="106"/>
      <c r="V450" s="106"/>
      <c r="W450" s="106"/>
      <c r="X450" s="106"/>
      <c r="Y450" s="106"/>
      <c r="Z450" s="106"/>
      <c r="AA450" s="106"/>
      <c r="AB450" s="106"/>
      <c r="AC450" s="106"/>
      <c r="AD450" s="106"/>
      <c r="AE450" s="106"/>
      <c r="AF450" s="106"/>
      <c r="AG450" s="106"/>
      <c r="AH450" s="106"/>
      <c r="AI450" s="106"/>
      <c r="AJ450" s="107">
        <f>SUM(F450,G450:AI450)</f>
        <v>63</v>
      </c>
    </row>
    <row r="451" spans="1:36" ht="15.75">
      <c r="A451" s="104" t="s">
        <v>673</v>
      </c>
      <c r="B451" s="105">
        <v>10</v>
      </c>
      <c r="C451" s="105" t="s">
        <v>290</v>
      </c>
      <c r="D451" s="105" t="s">
        <v>447</v>
      </c>
      <c r="E451" s="105">
        <v>483</v>
      </c>
      <c r="F451" s="106">
        <v>27125</v>
      </c>
      <c r="G451" s="106">
        <v>-9232</v>
      </c>
      <c r="H451" s="106">
        <v>-3692</v>
      </c>
      <c r="I451" s="106"/>
      <c r="J451" s="106"/>
      <c r="K451" s="106"/>
      <c r="L451" s="106"/>
      <c r="M451" s="106"/>
      <c r="N451" s="106"/>
      <c r="O451" s="106"/>
      <c r="P451" s="106">
        <v>5</v>
      </c>
      <c r="Q451" s="106"/>
      <c r="R451" s="106"/>
      <c r="S451" s="106"/>
      <c r="T451" s="106"/>
      <c r="U451" s="106"/>
      <c r="V451" s="106"/>
      <c r="W451" s="106"/>
      <c r="X451" s="106"/>
      <c r="Y451" s="106"/>
      <c r="Z451" s="106"/>
      <c r="AA451" s="106"/>
      <c r="AB451" s="106"/>
      <c r="AC451" s="106"/>
      <c r="AD451" s="106"/>
      <c r="AE451" s="106"/>
      <c r="AF451" s="106"/>
      <c r="AG451" s="106"/>
      <c r="AH451" s="106"/>
      <c r="AI451" s="106"/>
      <c r="AJ451" s="107">
        <f>SUM(F451,G451:AI451)</f>
        <v>14206</v>
      </c>
    </row>
    <row r="452" spans="1:36" ht="47.25">
      <c r="A452" s="104" t="s">
        <v>448</v>
      </c>
      <c r="B452" s="105">
        <v>10</v>
      </c>
      <c r="C452" s="105" t="s">
        <v>290</v>
      </c>
      <c r="D452" s="105" t="s">
        <v>449</v>
      </c>
      <c r="E452" s="105" t="s">
        <v>107</v>
      </c>
      <c r="F452" s="107">
        <f aca="true" t="shared" si="235" ref="F452:AI452">F453+F454</f>
        <v>33394</v>
      </c>
      <c r="G452" s="107">
        <f t="shared" si="235"/>
        <v>-12613</v>
      </c>
      <c r="H452" s="107">
        <f aca="true" t="shared" si="236" ref="H452:Q452">H453+H454</f>
        <v>0</v>
      </c>
      <c r="I452" s="107">
        <f t="shared" si="236"/>
        <v>0</v>
      </c>
      <c r="J452" s="107">
        <f t="shared" si="236"/>
        <v>0</v>
      </c>
      <c r="K452" s="107">
        <f t="shared" si="236"/>
        <v>0</v>
      </c>
      <c r="L452" s="107">
        <f t="shared" si="236"/>
        <v>0</v>
      </c>
      <c r="M452" s="107">
        <f t="shared" si="236"/>
        <v>0</v>
      </c>
      <c r="N452" s="107">
        <f t="shared" si="236"/>
        <v>0</v>
      </c>
      <c r="O452" s="107">
        <f t="shared" si="236"/>
        <v>0</v>
      </c>
      <c r="P452" s="107">
        <f t="shared" si="236"/>
        <v>0</v>
      </c>
      <c r="Q452" s="107">
        <f t="shared" si="236"/>
        <v>0</v>
      </c>
      <c r="R452" s="107">
        <f t="shared" si="235"/>
        <v>0</v>
      </c>
      <c r="S452" s="107">
        <f t="shared" si="235"/>
        <v>0</v>
      </c>
      <c r="T452" s="107">
        <f t="shared" si="235"/>
        <v>0</v>
      </c>
      <c r="U452" s="107">
        <f t="shared" si="235"/>
        <v>0</v>
      </c>
      <c r="V452" s="107">
        <f t="shared" si="235"/>
        <v>0</v>
      </c>
      <c r="W452" s="107">
        <f>W453+W454</f>
        <v>0</v>
      </c>
      <c r="X452" s="107">
        <f>X453+X454</f>
        <v>0</v>
      </c>
      <c r="Y452" s="107">
        <f t="shared" si="235"/>
        <v>0</v>
      </c>
      <c r="Z452" s="107">
        <f t="shared" si="235"/>
        <v>0</v>
      </c>
      <c r="AA452" s="107">
        <f t="shared" si="235"/>
        <v>0</v>
      </c>
      <c r="AB452" s="107">
        <f>AB453+AB454</f>
        <v>0</v>
      </c>
      <c r="AC452" s="107">
        <f t="shared" si="235"/>
        <v>0</v>
      </c>
      <c r="AD452" s="107">
        <f t="shared" si="235"/>
        <v>0</v>
      </c>
      <c r="AE452" s="107">
        <f t="shared" si="235"/>
        <v>0</v>
      </c>
      <c r="AF452" s="107">
        <f t="shared" si="235"/>
        <v>0</v>
      </c>
      <c r="AG452" s="107">
        <f t="shared" si="235"/>
        <v>0</v>
      </c>
      <c r="AH452" s="107">
        <f t="shared" si="235"/>
        <v>0</v>
      </c>
      <c r="AI452" s="107">
        <f t="shared" si="235"/>
        <v>0</v>
      </c>
      <c r="AJ452" s="107">
        <f>AJ453+AJ454</f>
        <v>20781</v>
      </c>
    </row>
    <row r="453" spans="1:36" ht="31.5">
      <c r="A453" s="104" t="s">
        <v>674</v>
      </c>
      <c r="B453" s="105">
        <v>10</v>
      </c>
      <c r="C453" s="105" t="s">
        <v>290</v>
      </c>
      <c r="D453" s="105" t="s">
        <v>449</v>
      </c>
      <c r="E453" s="105">
        <v>482</v>
      </c>
      <c r="F453" s="106">
        <v>8642</v>
      </c>
      <c r="G453" s="106"/>
      <c r="H453" s="106"/>
      <c r="I453" s="106"/>
      <c r="J453" s="106"/>
      <c r="K453" s="106"/>
      <c r="L453" s="106"/>
      <c r="M453" s="106"/>
      <c r="N453" s="106"/>
      <c r="O453" s="106"/>
      <c r="P453" s="106"/>
      <c r="Q453" s="106"/>
      <c r="R453" s="106"/>
      <c r="S453" s="106"/>
      <c r="T453" s="106"/>
      <c r="U453" s="106"/>
      <c r="V453" s="106"/>
      <c r="W453" s="106"/>
      <c r="X453" s="106"/>
      <c r="Y453" s="106"/>
      <c r="Z453" s="106"/>
      <c r="AA453" s="106"/>
      <c r="AB453" s="106"/>
      <c r="AC453" s="106"/>
      <c r="AD453" s="106"/>
      <c r="AE453" s="106"/>
      <c r="AF453" s="106"/>
      <c r="AG453" s="106"/>
      <c r="AH453" s="106"/>
      <c r="AI453" s="106"/>
      <c r="AJ453" s="107">
        <f>SUM(F453,G453:AI453)</f>
        <v>8642</v>
      </c>
    </row>
    <row r="454" spans="1:36" ht="15.75">
      <c r="A454" s="104" t="s">
        <v>673</v>
      </c>
      <c r="B454" s="105">
        <v>10</v>
      </c>
      <c r="C454" s="105" t="s">
        <v>290</v>
      </c>
      <c r="D454" s="105" t="s">
        <v>449</v>
      </c>
      <c r="E454" s="105">
        <v>483</v>
      </c>
      <c r="F454" s="106">
        <v>24752</v>
      </c>
      <c r="G454" s="106">
        <v>-12613</v>
      </c>
      <c r="H454" s="106"/>
      <c r="I454" s="106"/>
      <c r="J454" s="106"/>
      <c r="K454" s="106"/>
      <c r="L454" s="106"/>
      <c r="M454" s="106"/>
      <c r="N454" s="106"/>
      <c r="O454" s="106"/>
      <c r="P454" s="106"/>
      <c r="Q454" s="106"/>
      <c r="R454" s="106"/>
      <c r="S454" s="106"/>
      <c r="T454" s="106"/>
      <c r="U454" s="106"/>
      <c r="V454" s="106"/>
      <c r="W454" s="106"/>
      <c r="X454" s="106"/>
      <c r="Y454" s="106"/>
      <c r="Z454" s="106"/>
      <c r="AA454" s="106"/>
      <c r="AB454" s="106"/>
      <c r="AC454" s="106"/>
      <c r="AD454" s="106"/>
      <c r="AE454" s="106"/>
      <c r="AF454" s="106"/>
      <c r="AG454" s="106"/>
      <c r="AH454" s="106"/>
      <c r="AI454" s="106"/>
      <c r="AJ454" s="107">
        <f>SUM(F454,G454:AI454)</f>
        <v>12139</v>
      </c>
    </row>
    <row r="455" spans="1:36" ht="31.5">
      <c r="A455" s="104" t="s">
        <v>190</v>
      </c>
      <c r="B455" s="105">
        <v>10</v>
      </c>
      <c r="C455" s="105" t="s">
        <v>290</v>
      </c>
      <c r="D455" s="105" t="s">
        <v>191</v>
      </c>
      <c r="E455" s="105" t="s">
        <v>107</v>
      </c>
      <c r="F455" s="107">
        <f aca="true" t="shared" si="237" ref="F455:AI455">F456+F457</f>
        <v>400</v>
      </c>
      <c r="G455" s="107">
        <f t="shared" si="237"/>
        <v>0</v>
      </c>
      <c r="H455" s="107">
        <f aca="true" t="shared" si="238" ref="H455:Q455">H456+H457</f>
        <v>0</v>
      </c>
      <c r="I455" s="107">
        <f t="shared" si="238"/>
        <v>0</v>
      </c>
      <c r="J455" s="107">
        <f t="shared" si="238"/>
        <v>0</v>
      </c>
      <c r="K455" s="107">
        <f t="shared" si="238"/>
        <v>0</v>
      </c>
      <c r="L455" s="107">
        <f t="shared" si="238"/>
        <v>0</v>
      </c>
      <c r="M455" s="107">
        <f t="shared" si="238"/>
        <v>0</v>
      </c>
      <c r="N455" s="107">
        <f t="shared" si="238"/>
        <v>0</v>
      </c>
      <c r="O455" s="107">
        <f t="shared" si="238"/>
        <v>0</v>
      </c>
      <c r="P455" s="107">
        <f t="shared" si="238"/>
        <v>0</v>
      </c>
      <c r="Q455" s="107">
        <f t="shared" si="238"/>
        <v>0</v>
      </c>
      <c r="R455" s="107">
        <f t="shared" si="237"/>
        <v>0</v>
      </c>
      <c r="S455" s="107">
        <f t="shared" si="237"/>
        <v>0</v>
      </c>
      <c r="T455" s="107">
        <f t="shared" si="237"/>
        <v>0</v>
      </c>
      <c r="U455" s="107">
        <f t="shared" si="237"/>
        <v>0</v>
      </c>
      <c r="V455" s="107">
        <f t="shared" si="237"/>
        <v>0</v>
      </c>
      <c r="W455" s="107">
        <f>W456+W457</f>
        <v>0</v>
      </c>
      <c r="X455" s="107">
        <f>X456+X457</f>
        <v>0</v>
      </c>
      <c r="Y455" s="107">
        <f t="shared" si="237"/>
        <v>0</v>
      </c>
      <c r="Z455" s="107">
        <f t="shared" si="237"/>
        <v>0</v>
      </c>
      <c r="AA455" s="107">
        <f t="shared" si="237"/>
        <v>0</v>
      </c>
      <c r="AB455" s="107">
        <f>AB456+AB457</f>
        <v>0</v>
      </c>
      <c r="AC455" s="107">
        <f t="shared" si="237"/>
        <v>0</v>
      </c>
      <c r="AD455" s="107">
        <f t="shared" si="237"/>
        <v>0</v>
      </c>
      <c r="AE455" s="107">
        <f t="shared" si="237"/>
        <v>0</v>
      </c>
      <c r="AF455" s="107">
        <f t="shared" si="237"/>
        <v>0</v>
      </c>
      <c r="AG455" s="107">
        <f t="shared" si="237"/>
        <v>0</v>
      </c>
      <c r="AH455" s="107">
        <f t="shared" si="237"/>
        <v>0</v>
      </c>
      <c r="AI455" s="107">
        <f t="shared" si="237"/>
        <v>0</v>
      </c>
      <c r="AJ455" s="107">
        <f>AJ456+AJ457</f>
        <v>400</v>
      </c>
    </row>
    <row r="456" spans="1:36" ht="31.5" hidden="1">
      <c r="A456" s="104" t="s">
        <v>192</v>
      </c>
      <c r="B456" s="105">
        <v>10</v>
      </c>
      <c r="C456" s="105" t="s">
        <v>290</v>
      </c>
      <c r="D456" s="105" t="s">
        <v>191</v>
      </c>
      <c r="E456" s="105">
        <v>213</v>
      </c>
      <c r="F456" s="106"/>
      <c r="G456" s="106"/>
      <c r="H456" s="106"/>
      <c r="I456" s="106"/>
      <c r="J456" s="106"/>
      <c r="K456" s="106"/>
      <c r="L456" s="106"/>
      <c r="M456" s="106"/>
      <c r="N456" s="106"/>
      <c r="O456" s="106"/>
      <c r="P456" s="106"/>
      <c r="Q456" s="106"/>
      <c r="R456" s="106"/>
      <c r="S456" s="106"/>
      <c r="T456" s="106"/>
      <c r="U456" s="106"/>
      <c r="V456" s="106"/>
      <c r="W456" s="106"/>
      <c r="X456" s="106"/>
      <c r="Y456" s="106"/>
      <c r="Z456" s="106"/>
      <c r="AA456" s="106"/>
      <c r="AB456" s="106"/>
      <c r="AC456" s="106"/>
      <c r="AD456" s="106"/>
      <c r="AE456" s="106"/>
      <c r="AF456" s="106"/>
      <c r="AG456" s="106"/>
      <c r="AH456" s="106"/>
      <c r="AI456" s="106"/>
      <c r="AJ456" s="106"/>
    </row>
    <row r="457" spans="1:36" ht="31.5">
      <c r="A457" s="104" t="s">
        <v>674</v>
      </c>
      <c r="B457" s="105">
        <v>10</v>
      </c>
      <c r="C457" s="105" t="s">
        <v>290</v>
      </c>
      <c r="D457" s="105" t="s">
        <v>191</v>
      </c>
      <c r="E457" s="105">
        <v>482</v>
      </c>
      <c r="F457" s="106">
        <v>400</v>
      </c>
      <c r="G457" s="106"/>
      <c r="H457" s="106"/>
      <c r="I457" s="106"/>
      <c r="J457" s="106"/>
      <c r="K457" s="106"/>
      <c r="L457" s="106"/>
      <c r="M457" s="106"/>
      <c r="N457" s="106"/>
      <c r="O457" s="106"/>
      <c r="P457" s="106"/>
      <c r="Q457" s="106"/>
      <c r="R457" s="106"/>
      <c r="S457" s="106"/>
      <c r="T457" s="106"/>
      <c r="U457" s="106"/>
      <c r="V457" s="106"/>
      <c r="W457" s="106"/>
      <c r="X457" s="106"/>
      <c r="Y457" s="106"/>
      <c r="Z457" s="106"/>
      <c r="AA457" s="106"/>
      <c r="AB457" s="106"/>
      <c r="AC457" s="106"/>
      <c r="AD457" s="106"/>
      <c r="AE457" s="106"/>
      <c r="AF457" s="106"/>
      <c r="AG457" s="106"/>
      <c r="AH457" s="106"/>
      <c r="AI457" s="106"/>
      <c r="AJ457" s="107">
        <f>SUM(F457,G457:AI457)</f>
        <v>400</v>
      </c>
    </row>
    <row r="458" spans="1:36" ht="22.5" customHeight="1">
      <c r="A458" s="117" t="s">
        <v>450</v>
      </c>
      <c r="B458" s="118"/>
      <c r="C458" s="118"/>
      <c r="D458" s="118"/>
      <c r="E458" s="118"/>
      <c r="F458" s="98">
        <f aca="true" t="shared" si="239" ref="F458:AJ458">F17+F53+F60+F99+F177+F206+F253+F297+F369+F403</f>
        <v>4415337</v>
      </c>
      <c r="G458" s="98">
        <f t="shared" si="239"/>
        <v>-8388</v>
      </c>
      <c r="H458" s="98">
        <f t="shared" si="239"/>
        <v>-3692</v>
      </c>
      <c r="I458" s="98">
        <f t="shared" si="239"/>
        <v>-780</v>
      </c>
      <c r="J458" s="98">
        <f t="shared" si="239"/>
        <v>19927</v>
      </c>
      <c r="K458" s="98">
        <f t="shared" si="239"/>
        <v>10310</v>
      </c>
      <c r="L458" s="98">
        <f t="shared" si="239"/>
        <v>-7040</v>
      </c>
      <c r="M458" s="98">
        <f t="shared" si="239"/>
        <v>-1141</v>
      </c>
      <c r="N458" s="98">
        <f t="shared" si="239"/>
        <v>40850</v>
      </c>
      <c r="O458" s="98">
        <f t="shared" si="239"/>
        <v>1046</v>
      </c>
      <c r="P458" s="98">
        <f t="shared" si="239"/>
        <v>432</v>
      </c>
      <c r="Q458" s="98">
        <f t="shared" si="239"/>
        <v>6069</v>
      </c>
      <c r="R458" s="98">
        <f t="shared" si="239"/>
        <v>12860</v>
      </c>
      <c r="S458" s="98">
        <f t="shared" si="239"/>
        <v>65490</v>
      </c>
      <c r="T458" s="98">
        <f t="shared" si="239"/>
        <v>48000</v>
      </c>
      <c r="U458" s="98">
        <f t="shared" si="239"/>
        <v>0</v>
      </c>
      <c r="V458" s="98">
        <f t="shared" si="239"/>
        <v>0</v>
      </c>
      <c r="W458" s="98">
        <f t="shared" si="239"/>
        <v>0</v>
      </c>
      <c r="X458" s="98">
        <f t="shared" si="239"/>
        <v>0</v>
      </c>
      <c r="Y458" s="98">
        <f t="shared" si="239"/>
        <v>0</v>
      </c>
      <c r="Z458" s="98">
        <f t="shared" si="239"/>
        <v>0</v>
      </c>
      <c r="AA458" s="98">
        <f t="shared" si="239"/>
        <v>785</v>
      </c>
      <c r="AB458" s="98">
        <f t="shared" si="239"/>
        <v>-5465</v>
      </c>
      <c r="AC458" s="98">
        <f t="shared" si="239"/>
        <v>5465</v>
      </c>
      <c r="AD458" s="98">
        <f t="shared" si="239"/>
        <v>0</v>
      </c>
      <c r="AE458" s="98">
        <f t="shared" si="239"/>
        <v>0</v>
      </c>
      <c r="AF458" s="98">
        <f t="shared" si="239"/>
        <v>0</v>
      </c>
      <c r="AG458" s="98">
        <f t="shared" si="239"/>
        <v>0</v>
      </c>
      <c r="AH458" s="98">
        <f t="shared" si="239"/>
        <v>0</v>
      </c>
      <c r="AI458" s="98">
        <f t="shared" si="239"/>
        <v>10000</v>
      </c>
      <c r="AJ458" s="98">
        <f t="shared" si="239"/>
        <v>4610171</v>
      </c>
    </row>
    <row r="459" ht="16.5">
      <c r="A459" s="119"/>
    </row>
    <row r="460" ht="16.5">
      <c r="A460" s="119"/>
    </row>
    <row r="461" ht="16.5">
      <c r="A461" s="89"/>
    </row>
    <row r="462" ht="16.5">
      <c r="A462" s="89"/>
    </row>
    <row r="463" ht="16.5">
      <c r="A463" s="89"/>
    </row>
    <row r="464" ht="16.5">
      <c r="A464" s="89"/>
    </row>
    <row r="465" ht="16.5">
      <c r="A465" s="89"/>
    </row>
    <row r="466" ht="16.5">
      <c r="A466" s="89"/>
    </row>
    <row r="467" ht="16.5">
      <c r="A467" s="89"/>
    </row>
    <row r="468" ht="16.5">
      <c r="A468" s="89"/>
    </row>
    <row r="469" ht="16.5">
      <c r="A469" s="89"/>
    </row>
    <row r="470" ht="16.5">
      <c r="A470" s="89"/>
    </row>
    <row r="471" ht="16.5">
      <c r="A471" s="89"/>
    </row>
    <row r="472" ht="16.5">
      <c r="A472" s="89"/>
    </row>
    <row r="473" ht="16.5">
      <c r="A473" s="89"/>
    </row>
    <row r="474" ht="16.5">
      <c r="A474" s="89"/>
    </row>
    <row r="475" ht="16.5">
      <c r="A475" s="89"/>
    </row>
    <row r="476" ht="16.5">
      <c r="A476" s="89"/>
    </row>
    <row r="477" ht="16.5">
      <c r="A477" s="89"/>
    </row>
    <row r="478" ht="16.5">
      <c r="A478" s="89"/>
    </row>
    <row r="479" ht="16.5">
      <c r="A479" s="89"/>
    </row>
    <row r="480" ht="16.5">
      <c r="A480" s="89"/>
    </row>
    <row r="481" ht="16.5">
      <c r="A481" s="89"/>
    </row>
    <row r="482" ht="16.5">
      <c r="A482" s="89"/>
    </row>
    <row r="483" ht="16.5">
      <c r="A483" s="89"/>
    </row>
    <row r="484" ht="16.5">
      <c r="A484" s="89"/>
    </row>
    <row r="485" ht="16.5">
      <c r="A485" s="89"/>
    </row>
    <row r="486" ht="16.5">
      <c r="A486" s="89"/>
    </row>
    <row r="487" ht="16.5">
      <c r="A487" s="89"/>
    </row>
    <row r="488" ht="16.5">
      <c r="A488" s="89"/>
    </row>
    <row r="489" ht="16.5">
      <c r="A489" s="89"/>
    </row>
    <row r="490" ht="16.5">
      <c r="A490" s="89"/>
    </row>
    <row r="491" ht="16.5">
      <c r="A491" s="89"/>
    </row>
    <row r="492" ht="16.5">
      <c r="A492" s="89"/>
    </row>
    <row r="493" ht="16.5">
      <c r="A493" s="89"/>
    </row>
    <row r="494" ht="16.5">
      <c r="A494" s="89"/>
    </row>
    <row r="495" ht="16.5">
      <c r="A495" s="89"/>
    </row>
    <row r="496" ht="16.5">
      <c r="A496" s="89"/>
    </row>
    <row r="497" ht="16.5">
      <c r="A497" s="89"/>
    </row>
    <row r="498" ht="16.5">
      <c r="A498" s="89"/>
    </row>
    <row r="499" ht="16.5">
      <c r="A499" s="89"/>
    </row>
    <row r="500" ht="16.5">
      <c r="A500" s="89"/>
    </row>
    <row r="501" ht="16.5">
      <c r="A501" s="89"/>
    </row>
    <row r="502" ht="16.5">
      <c r="A502" s="89"/>
    </row>
    <row r="503" ht="16.5">
      <c r="A503" s="89"/>
    </row>
    <row r="504" ht="16.5">
      <c r="A504" s="89"/>
    </row>
    <row r="505" ht="16.5">
      <c r="A505" s="89"/>
    </row>
    <row r="506" ht="16.5">
      <c r="A506" s="89"/>
    </row>
    <row r="507" ht="16.5">
      <c r="A507" s="89"/>
    </row>
    <row r="508" ht="16.5">
      <c r="A508" s="89"/>
    </row>
    <row r="509" ht="16.5">
      <c r="A509" s="89"/>
    </row>
    <row r="510" ht="16.5">
      <c r="A510" s="89"/>
    </row>
    <row r="511" ht="16.5">
      <c r="A511" s="89"/>
    </row>
    <row r="512" ht="16.5">
      <c r="A512" s="89"/>
    </row>
    <row r="513" ht="16.5">
      <c r="A513" s="89"/>
    </row>
    <row r="514" ht="16.5">
      <c r="A514" s="89"/>
    </row>
    <row r="515" ht="16.5">
      <c r="A515" s="89"/>
    </row>
    <row r="516" ht="16.5">
      <c r="A516" s="89"/>
    </row>
    <row r="517" ht="16.5">
      <c r="A517" s="89"/>
    </row>
    <row r="518" ht="16.5">
      <c r="A518" s="89"/>
    </row>
    <row r="519" ht="16.5">
      <c r="A519" s="89"/>
    </row>
    <row r="520" ht="16.5">
      <c r="A520" s="89"/>
    </row>
    <row r="521" ht="16.5">
      <c r="A521" s="89"/>
    </row>
    <row r="522" ht="16.5">
      <c r="A522" s="89"/>
    </row>
    <row r="523" ht="16.5">
      <c r="A523" s="89"/>
    </row>
    <row r="524" ht="16.5">
      <c r="A524" s="89"/>
    </row>
    <row r="525" ht="16.5">
      <c r="A525" s="89"/>
    </row>
    <row r="526" ht="16.5">
      <c r="A526" s="89"/>
    </row>
    <row r="527" ht="16.5">
      <c r="A527" s="89"/>
    </row>
    <row r="528" ht="16.5">
      <c r="A528" s="89"/>
    </row>
    <row r="529" ht="16.5">
      <c r="A529" s="89"/>
    </row>
    <row r="530" ht="16.5">
      <c r="A530" s="89"/>
    </row>
    <row r="531" ht="16.5">
      <c r="A531" s="89"/>
    </row>
    <row r="532" ht="16.5">
      <c r="A532" s="89"/>
    </row>
    <row r="533" ht="16.5">
      <c r="A533" s="89"/>
    </row>
    <row r="534" ht="16.5">
      <c r="A534" s="89"/>
    </row>
    <row r="535" ht="16.5">
      <c r="A535" s="89"/>
    </row>
    <row r="536" ht="16.5">
      <c r="A536" s="89"/>
    </row>
    <row r="537" ht="16.5">
      <c r="A537" s="89"/>
    </row>
    <row r="538" ht="16.5">
      <c r="A538" s="89"/>
    </row>
    <row r="539" ht="16.5">
      <c r="A539" s="89"/>
    </row>
    <row r="540" ht="16.5">
      <c r="A540" s="89"/>
    </row>
    <row r="541" ht="16.5">
      <c r="A541" s="89"/>
    </row>
    <row r="542" ht="16.5">
      <c r="A542" s="89"/>
    </row>
    <row r="543" ht="16.5">
      <c r="A543" s="89"/>
    </row>
    <row r="544" ht="16.5">
      <c r="A544" s="89"/>
    </row>
    <row r="545" ht="16.5">
      <c r="A545" s="89"/>
    </row>
    <row r="546" ht="16.5">
      <c r="A546" s="89"/>
    </row>
    <row r="547" ht="16.5">
      <c r="A547" s="89"/>
    </row>
    <row r="548" ht="16.5">
      <c r="A548" s="89"/>
    </row>
    <row r="549" ht="16.5">
      <c r="A549" s="89"/>
    </row>
    <row r="550" ht="16.5">
      <c r="A550" s="89"/>
    </row>
    <row r="551" ht="16.5">
      <c r="A551" s="89"/>
    </row>
    <row r="552" ht="16.5">
      <c r="A552" s="89"/>
    </row>
    <row r="553" ht="16.5">
      <c r="A553" s="89"/>
    </row>
    <row r="554" ht="16.5">
      <c r="A554" s="89"/>
    </row>
    <row r="555" ht="16.5">
      <c r="A555" s="89"/>
    </row>
    <row r="556" ht="16.5">
      <c r="A556" s="89"/>
    </row>
    <row r="557" ht="16.5">
      <c r="A557" s="89"/>
    </row>
    <row r="558" ht="16.5">
      <c r="A558" s="89"/>
    </row>
    <row r="559" ht="16.5">
      <c r="A559" s="89"/>
    </row>
    <row r="560" ht="16.5">
      <c r="A560" s="89"/>
    </row>
    <row r="561" ht="16.5">
      <c r="A561" s="89"/>
    </row>
    <row r="562" ht="16.5">
      <c r="A562" s="89"/>
    </row>
    <row r="563" ht="16.5">
      <c r="A563" s="89"/>
    </row>
    <row r="564" ht="16.5">
      <c r="A564" s="89"/>
    </row>
    <row r="565" ht="16.5">
      <c r="A565" s="89"/>
    </row>
    <row r="566" ht="16.5">
      <c r="A566" s="89"/>
    </row>
    <row r="567" ht="16.5">
      <c r="A567" s="89"/>
    </row>
    <row r="568" ht="16.5">
      <c r="A568" s="89"/>
    </row>
    <row r="569" ht="16.5">
      <c r="A569" s="89"/>
    </row>
    <row r="570" ht="16.5">
      <c r="A570" s="89"/>
    </row>
    <row r="571" ht="16.5">
      <c r="A571" s="89"/>
    </row>
    <row r="572" ht="16.5">
      <c r="A572" s="89"/>
    </row>
    <row r="573" ht="16.5">
      <c r="A573" s="89"/>
    </row>
    <row r="574" ht="16.5">
      <c r="A574" s="89"/>
    </row>
    <row r="575" ht="16.5">
      <c r="A575" s="89"/>
    </row>
    <row r="576" ht="16.5">
      <c r="A576" s="89"/>
    </row>
    <row r="577" ht="16.5">
      <c r="A577" s="89"/>
    </row>
    <row r="578" ht="16.5">
      <c r="A578" s="89"/>
    </row>
    <row r="579" ht="16.5">
      <c r="A579" s="89"/>
    </row>
    <row r="580" ht="16.5">
      <c r="A580" s="89"/>
    </row>
    <row r="581" ht="16.5">
      <c r="A581" s="89"/>
    </row>
    <row r="582" ht="16.5">
      <c r="A582" s="89"/>
    </row>
    <row r="583" ht="16.5">
      <c r="A583" s="89"/>
    </row>
    <row r="584" ht="16.5">
      <c r="A584" s="89"/>
    </row>
    <row r="585" ht="16.5">
      <c r="A585" s="89"/>
    </row>
    <row r="586" ht="16.5">
      <c r="A586" s="89"/>
    </row>
    <row r="587" ht="16.5">
      <c r="A587" s="89"/>
    </row>
    <row r="588" ht="16.5">
      <c r="A588" s="89"/>
    </row>
    <row r="589" ht="16.5">
      <c r="A589" s="89"/>
    </row>
    <row r="590" ht="16.5">
      <c r="A590" s="89"/>
    </row>
    <row r="591" ht="16.5">
      <c r="A591" s="89"/>
    </row>
    <row r="592" ht="16.5">
      <c r="A592" s="89"/>
    </row>
    <row r="593" ht="16.5">
      <c r="A593" s="89"/>
    </row>
    <row r="594" ht="16.5">
      <c r="A594" s="89"/>
    </row>
    <row r="595" ht="16.5">
      <c r="A595" s="89"/>
    </row>
    <row r="596" ht="16.5">
      <c r="A596" s="89"/>
    </row>
    <row r="597" ht="16.5">
      <c r="A597" s="89"/>
    </row>
    <row r="598" ht="16.5">
      <c r="A598" s="89"/>
    </row>
    <row r="599" ht="16.5">
      <c r="A599" s="89"/>
    </row>
    <row r="600" ht="16.5">
      <c r="A600" s="89"/>
    </row>
    <row r="601" ht="16.5">
      <c r="A601" s="89"/>
    </row>
    <row r="602" ht="16.5">
      <c r="A602" s="89"/>
    </row>
    <row r="603" ht="16.5">
      <c r="A603" s="89"/>
    </row>
    <row r="604" ht="16.5">
      <c r="A604" s="89"/>
    </row>
    <row r="605" ht="16.5">
      <c r="A605" s="89"/>
    </row>
    <row r="606" ht="16.5">
      <c r="A606" s="89"/>
    </row>
    <row r="607" ht="16.5">
      <c r="A607" s="89"/>
    </row>
    <row r="608" ht="16.5">
      <c r="A608" s="89"/>
    </row>
    <row r="609" ht="16.5">
      <c r="A609" s="89"/>
    </row>
    <row r="610" ht="16.5">
      <c r="A610" s="89"/>
    </row>
    <row r="611" ht="16.5">
      <c r="A611" s="89"/>
    </row>
    <row r="612" ht="16.5">
      <c r="A612" s="89"/>
    </row>
    <row r="613" ht="16.5">
      <c r="A613" s="89"/>
    </row>
    <row r="614" ht="16.5">
      <c r="A614" s="89"/>
    </row>
    <row r="615" ht="16.5">
      <c r="A615" s="89"/>
    </row>
    <row r="616" ht="16.5">
      <c r="A616" s="89"/>
    </row>
    <row r="617" ht="16.5">
      <c r="A617" s="89"/>
    </row>
    <row r="618" ht="16.5">
      <c r="A618" s="89"/>
    </row>
    <row r="619" ht="16.5">
      <c r="A619" s="89"/>
    </row>
    <row r="620" ht="16.5">
      <c r="A620" s="89"/>
    </row>
    <row r="621" ht="16.5">
      <c r="A621" s="89"/>
    </row>
    <row r="622" ht="16.5">
      <c r="A622" s="89"/>
    </row>
    <row r="623" ht="16.5">
      <c r="A623" s="89"/>
    </row>
    <row r="624" ht="16.5">
      <c r="A624" s="89"/>
    </row>
    <row r="625" ht="16.5">
      <c r="A625" s="89"/>
    </row>
    <row r="626" ht="16.5">
      <c r="A626" s="89"/>
    </row>
    <row r="627" ht="16.5">
      <c r="A627" s="89"/>
    </row>
    <row r="628" ht="16.5">
      <c r="A628" s="89"/>
    </row>
    <row r="629" ht="16.5">
      <c r="A629" s="89"/>
    </row>
    <row r="630" ht="16.5">
      <c r="A630" s="89"/>
    </row>
    <row r="631" ht="16.5">
      <c r="A631" s="89"/>
    </row>
    <row r="632" ht="16.5">
      <c r="A632" s="89"/>
    </row>
    <row r="633" ht="16.5">
      <c r="A633" s="89"/>
    </row>
    <row r="634" ht="16.5">
      <c r="A634" s="89"/>
    </row>
    <row r="635" ht="16.5">
      <c r="A635" s="89"/>
    </row>
    <row r="636" ht="16.5">
      <c r="A636" s="89"/>
    </row>
    <row r="637" ht="16.5">
      <c r="A637" s="89"/>
    </row>
    <row r="638" ht="16.5">
      <c r="A638" s="89"/>
    </row>
    <row r="639" ht="16.5">
      <c r="A639" s="89"/>
    </row>
    <row r="640" ht="16.5">
      <c r="A640" s="89"/>
    </row>
    <row r="641" ht="16.5">
      <c r="A641" s="89"/>
    </row>
    <row r="642" ht="16.5">
      <c r="A642" s="89"/>
    </row>
    <row r="643" ht="16.5">
      <c r="A643" s="89"/>
    </row>
    <row r="644" ht="16.5">
      <c r="A644" s="89"/>
    </row>
    <row r="645" ht="16.5">
      <c r="A645" s="89"/>
    </row>
    <row r="646" ht="16.5">
      <c r="A646" s="89"/>
    </row>
    <row r="647" ht="16.5">
      <c r="A647" s="89"/>
    </row>
    <row r="648" ht="16.5">
      <c r="A648" s="89"/>
    </row>
    <row r="649" ht="16.5">
      <c r="A649" s="89"/>
    </row>
    <row r="650" ht="16.5">
      <c r="A650" s="89"/>
    </row>
    <row r="651" ht="16.5">
      <c r="A651" s="89"/>
    </row>
    <row r="652" ht="16.5">
      <c r="A652" s="89"/>
    </row>
    <row r="653" ht="16.5">
      <c r="A653" s="89"/>
    </row>
    <row r="654" ht="16.5">
      <c r="A654" s="89"/>
    </row>
    <row r="655" ht="16.5">
      <c r="A655" s="89"/>
    </row>
    <row r="656" ht="16.5">
      <c r="A656" s="89"/>
    </row>
    <row r="657" ht="16.5">
      <c r="A657" s="89"/>
    </row>
    <row r="658" ht="16.5">
      <c r="A658" s="89"/>
    </row>
    <row r="659" ht="16.5">
      <c r="A659" s="89"/>
    </row>
    <row r="660" ht="16.5">
      <c r="A660" s="89"/>
    </row>
    <row r="661" ht="16.5">
      <c r="A661" s="89"/>
    </row>
    <row r="662" ht="16.5">
      <c r="A662" s="89"/>
    </row>
    <row r="663" ht="16.5">
      <c r="A663" s="89"/>
    </row>
    <row r="664" ht="16.5">
      <c r="A664" s="89"/>
    </row>
    <row r="665" ht="16.5">
      <c r="A665" s="89"/>
    </row>
    <row r="666" ht="16.5">
      <c r="A666" s="89"/>
    </row>
    <row r="667" ht="16.5">
      <c r="A667" s="89"/>
    </row>
    <row r="668" ht="16.5">
      <c r="A668" s="89"/>
    </row>
    <row r="669" ht="16.5">
      <c r="A669" s="89"/>
    </row>
    <row r="670" ht="16.5">
      <c r="A670" s="89"/>
    </row>
    <row r="671" ht="16.5">
      <c r="A671" s="89"/>
    </row>
    <row r="672" ht="16.5">
      <c r="A672" s="89"/>
    </row>
    <row r="673" ht="16.5">
      <c r="A673" s="89"/>
    </row>
    <row r="674" ht="16.5">
      <c r="A674" s="89"/>
    </row>
    <row r="675" ht="16.5">
      <c r="A675" s="89"/>
    </row>
    <row r="676" ht="16.5">
      <c r="A676" s="89"/>
    </row>
    <row r="677" ht="16.5">
      <c r="A677" s="89"/>
    </row>
    <row r="678" ht="16.5">
      <c r="A678" s="89"/>
    </row>
    <row r="679" ht="16.5">
      <c r="A679" s="89"/>
    </row>
    <row r="680" ht="16.5">
      <c r="A680" s="89"/>
    </row>
    <row r="681" ht="16.5">
      <c r="A681" s="89"/>
    </row>
    <row r="682" ht="16.5">
      <c r="A682" s="89"/>
    </row>
    <row r="683" ht="16.5">
      <c r="A683" s="89"/>
    </row>
    <row r="684" ht="16.5">
      <c r="A684" s="89"/>
    </row>
    <row r="685" ht="16.5">
      <c r="A685" s="89"/>
    </row>
    <row r="686" ht="16.5">
      <c r="A686" s="89"/>
    </row>
    <row r="687" ht="16.5">
      <c r="A687" s="89"/>
    </row>
    <row r="688" ht="16.5">
      <c r="A688" s="89"/>
    </row>
    <row r="689" ht="16.5">
      <c r="A689" s="89"/>
    </row>
    <row r="690" ht="16.5">
      <c r="A690" s="89"/>
    </row>
    <row r="691" ht="16.5">
      <c r="A691" s="89"/>
    </row>
    <row r="692" ht="16.5">
      <c r="A692" s="89"/>
    </row>
    <row r="693" ht="16.5">
      <c r="A693" s="89"/>
    </row>
    <row r="694" ht="16.5">
      <c r="A694" s="89"/>
    </row>
    <row r="695" ht="16.5">
      <c r="A695" s="89"/>
    </row>
    <row r="696" ht="16.5">
      <c r="A696" s="89"/>
    </row>
    <row r="697" ht="16.5">
      <c r="A697" s="89"/>
    </row>
    <row r="698" ht="16.5">
      <c r="A698" s="89"/>
    </row>
    <row r="699" ht="16.5">
      <c r="A699" s="89"/>
    </row>
    <row r="700" ht="16.5">
      <c r="A700" s="89"/>
    </row>
    <row r="701" ht="16.5">
      <c r="A701" s="89"/>
    </row>
    <row r="702" ht="16.5">
      <c r="A702" s="89"/>
    </row>
    <row r="703" ht="16.5">
      <c r="A703" s="89"/>
    </row>
    <row r="704" ht="16.5">
      <c r="A704" s="89"/>
    </row>
    <row r="705" ht="16.5">
      <c r="A705" s="89"/>
    </row>
  </sheetData>
  <mergeCells count="39">
    <mergeCell ref="A11:F11"/>
    <mergeCell ref="A12:F12"/>
    <mergeCell ref="G12:Z12"/>
    <mergeCell ref="A14:A15"/>
    <mergeCell ref="B14:B15"/>
    <mergeCell ref="C14:C15"/>
    <mergeCell ref="D14:D15"/>
    <mergeCell ref="E14:E15"/>
    <mergeCell ref="F14:F15"/>
    <mergeCell ref="G14:G15"/>
    <mergeCell ref="R14:R15"/>
    <mergeCell ref="S14:S15"/>
    <mergeCell ref="T14:T15"/>
    <mergeCell ref="U14:U15"/>
    <mergeCell ref="AC14:AC15"/>
    <mergeCell ref="V14:V15"/>
    <mergeCell ref="W14:W15"/>
    <mergeCell ref="X14:X15"/>
    <mergeCell ref="Y14:Y15"/>
    <mergeCell ref="AI14:AI15"/>
    <mergeCell ref="AJ14:AJ15"/>
    <mergeCell ref="H14:H15"/>
    <mergeCell ref="I14:I15"/>
    <mergeCell ref="J14:J15"/>
    <mergeCell ref="K14:K15"/>
    <mergeCell ref="L14:L15"/>
    <mergeCell ref="M14:M15"/>
    <mergeCell ref="N14:N15"/>
    <mergeCell ref="AD14:AD15"/>
    <mergeCell ref="O14:O15"/>
    <mergeCell ref="P14:P15"/>
    <mergeCell ref="Q14:Q15"/>
    <mergeCell ref="AH14:AH15"/>
    <mergeCell ref="AE14:AE15"/>
    <mergeCell ref="AF14:AF15"/>
    <mergeCell ref="AG14:AG15"/>
    <mergeCell ref="Z14:Z15"/>
    <mergeCell ref="AA14:AA15"/>
    <mergeCell ref="AB14:AB15"/>
  </mergeCells>
  <hyperlinks>
    <hyperlink ref="A459" r:id="rId1" display="_ftnref3"/>
    <hyperlink ref="A460" r:id="rId2" display="_ftnref4"/>
  </hyperlink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f316k</dc:creator>
  <cp:keywords/>
  <dc:description/>
  <cp:lastModifiedBy>duma_org</cp:lastModifiedBy>
  <cp:lastPrinted>2006-01-11T10:32:34Z</cp:lastPrinted>
  <dcterms:created xsi:type="dcterms:W3CDTF">2004-11-28T14:17:07Z</dcterms:created>
  <dcterms:modified xsi:type="dcterms:W3CDTF">2006-01-16T14:41:58Z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