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075" windowHeight="4455" tabRatio="601" activeTab="0"/>
  </bookViews>
  <sheets>
    <sheet name="Прил.18" sheetId="1" r:id="rId1"/>
  </sheets>
  <definedNames>
    <definedName name="_xlnm.Print_Titles" localSheetId="0">'Прил.18'!$A:$D,'Прил.18'!$8:$11</definedName>
    <definedName name="_xlnm.Print_Area" localSheetId="0">'Прил.18'!$A$1:$G$169</definedName>
  </definedNames>
  <calcPr fullCalcOnLoad="1"/>
</workbook>
</file>

<file path=xl/sharedStrings.xml><?xml version="1.0" encoding="utf-8"?>
<sst xmlns="http://schemas.openxmlformats.org/spreadsheetml/2006/main" count="227" uniqueCount="91">
  <si>
    <t>Гос.управление</t>
  </si>
  <si>
    <t>Образование</t>
  </si>
  <si>
    <t>Здравоохранение и ФиС</t>
  </si>
  <si>
    <t>Молодежная политика</t>
  </si>
  <si>
    <t>Культура</t>
  </si>
  <si>
    <t>ВСЕГО</t>
  </si>
  <si>
    <t>Мэрия</t>
  </si>
  <si>
    <t>в т.ч.  -  управление</t>
  </si>
  <si>
    <t xml:space="preserve">              образование</t>
  </si>
  <si>
    <t xml:space="preserve">              культура</t>
  </si>
  <si>
    <t>Городской Совет депутатов</t>
  </si>
  <si>
    <t>Комитет по финансам и контролю</t>
  </si>
  <si>
    <t>Управление образования</t>
  </si>
  <si>
    <t>Отдел культуры и искусства</t>
  </si>
  <si>
    <t xml:space="preserve">              музыкальные школы</t>
  </si>
  <si>
    <t>Управление здравоохранения</t>
  </si>
  <si>
    <t xml:space="preserve">              здравоохранение</t>
  </si>
  <si>
    <t>Отдел физкультуры и спорта</t>
  </si>
  <si>
    <t xml:space="preserve">              физ.культура и спорт</t>
  </si>
  <si>
    <t xml:space="preserve">Управление труда  и соцразвития </t>
  </si>
  <si>
    <t>Отдел молодежи</t>
  </si>
  <si>
    <t xml:space="preserve">              молодежная политика </t>
  </si>
  <si>
    <t>Администрация Балтийского района</t>
  </si>
  <si>
    <t>Администрация Ленинградского района</t>
  </si>
  <si>
    <t>Администрация Московского района</t>
  </si>
  <si>
    <t>Администрация Октябрьского района</t>
  </si>
  <si>
    <t>Администрация Центрального района</t>
  </si>
  <si>
    <t>Соц.политика</t>
  </si>
  <si>
    <t>Детские дошкольные учреждения</t>
  </si>
  <si>
    <t>Школы начальные и средние</t>
  </si>
  <si>
    <t>Вечерние школы</t>
  </si>
  <si>
    <t>Школы-интернаты</t>
  </si>
  <si>
    <t>Внешкольные учреждения</t>
  </si>
  <si>
    <t>Музыкальные школы</t>
  </si>
  <si>
    <t>Детские дома</t>
  </si>
  <si>
    <t>СПТУ</t>
  </si>
  <si>
    <t>Пед.училище</t>
  </si>
  <si>
    <t>Повышение квалификации</t>
  </si>
  <si>
    <t>Прочие учреждения и мероприятия</t>
  </si>
  <si>
    <t>Мероприятия по летнему отдыху</t>
  </si>
  <si>
    <t>Дома культуры</t>
  </si>
  <si>
    <t>Библиотеки</t>
  </si>
  <si>
    <t>Прочие учрежд.и мероприятия</t>
  </si>
  <si>
    <t>Больницы</t>
  </si>
  <si>
    <t>Поликлиники</t>
  </si>
  <si>
    <t>Кровозаменители</t>
  </si>
  <si>
    <t>Дома ребенка</t>
  </si>
  <si>
    <t>Центр соц.пом.на дому</t>
  </si>
  <si>
    <t>Дом - интернат</t>
  </si>
  <si>
    <t>Проч.учреждения и мероприятия</t>
  </si>
  <si>
    <t>разд.</t>
  </si>
  <si>
    <t>вид</t>
  </si>
  <si>
    <t>подразд</t>
  </si>
  <si>
    <t>статья</t>
  </si>
  <si>
    <t>расхода</t>
  </si>
  <si>
    <t>Ведомств.ДДУ</t>
  </si>
  <si>
    <t>Социальная политика</t>
  </si>
  <si>
    <t>ЦБ</t>
  </si>
  <si>
    <t>26-27</t>
  </si>
  <si>
    <t>27-29</t>
  </si>
  <si>
    <t>Проект на 2003 год</t>
  </si>
  <si>
    <t>Аппарат управления</t>
  </si>
  <si>
    <t>Всего</t>
  </si>
  <si>
    <t>целев.</t>
  </si>
  <si>
    <t>Региональная надбавка</t>
  </si>
  <si>
    <t>Опека, патронат</t>
  </si>
  <si>
    <t>Правоох. органы</t>
  </si>
  <si>
    <t>Медицинский вытрезвитель №1</t>
  </si>
  <si>
    <t>Медицинский вытрезвитель №2</t>
  </si>
  <si>
    <t>Спецприемник УВД</t>
  </si>
  <si>
    <t>Межрайонный отдел милиции</t>
  </si>
  <si>
    <t>ГОБ ДПС ГИБДД</t>
  </si>
  <si>
    <t>Управление ГО и ЧС</t>
  </si>
  <si>
    <t>Станции скорой и неотложной помощи</t>
  </si>
  <si>
    <t>Роддома</t>
  </si>
  <si>
    <t xml:space="preserve">Роддома </t>
  </si>
  <si>
    <t>физ.культура и спорт</t>
  </si>
  <si>
    <t>МУ Экологический центр "Екат-Калининград"</t>
  </si>
  <si>
    <t>Правоохранительные</t>
  </si>
  <si>
    <t>ГО и ЧС</t>
  </si>
  <si>
    <t>Калининград-Информ</t>
  </si>
  <si>
    <t>Управление</t>
  </si>
  <si>
    <t>Расходы по опеке и попечительству</t>
  </si>
  <si>
    <t>депутатов Калининграда</t>
  </si>
  <si>
    <t>к решению городского Совета</t>
  </si>
  <si>
    <t>Приложение № 16</t>
  </si>
  <si>
    <t xml:space="preserve">  -  социальная политика</t>
  </si>
  <si>
    <t>Наименование главных распорядителей,</t>
  </si>
  <si>
    <t>распорядителей, получателей бюджетных средств</t>
  </si>
  <si>
    <t>Распределение средств  на выплату   региональной надбавки работникам организаций бюджетной сферы, выплату на детей, находящихся под опекой (попечительством), а также переданных на воспитание в патронатные и приемные семьи   в бюджете города Калининграда на 2004 год</t>
  </si>
  <si>
    <t>№  47   от 11 февраля 2004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</si>
</sst>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1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7" fillId="0" borderId="3" xfId="0" applyFont="1" applyBorder="1" applyAlignment="1">
      <alignment/>
    </xf>
    <xf numFmtId="0" fontId="7" fillId="0" borderId="2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9" fillId="0" borderId="3" xfId="0" applyFont="1" applyBorder="1" applyAlignment="1">
      <alignment wrapText="1"/>
    </xf>
    <xf numFmtId="0" fontId="11" fillId="0" borderId="2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7" fillId="0" borderId="3" xfId="0" applyNumberFormat="1" applyFont="1" applyBorder="1" applyAlignment="1">
      <alignment wrapText="1"/>
    </xf>
    <xf numFmtId="0" fontId="9" fillId="0" borderId="3" xfId="0" applyNumberFormat="1" applyFont="1" applyBorder="1" applyAlignment="1">
      <alignment wrapText="1"/>
    </xf>
    <xf numFmtId="0" fontId="6" fillId="0" borderId="3" xfId="0" applyNumberFormat="1" applyFont="1" applyBorder="1" applyAlignment="1">
      <alignment/>
    </xf>
    <xf numFmtId="0" fontId="9" fillId="0" borderId="3" xfId="0" applyNumberFormat="1" applyFont="1" applyBorder="1" applyAlignment="1">
      <alignment/>
    </xf>
    <xf numFmtId="0" fontId="12" fillId="0" borderId="3" xfId="0" applyNumberFormat="1" applyFont="1" applyBorder="1" applyAlignment="1">
      <alignment wrapText="1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/>
    </xf>
    <xf numFmtId="0" fontId="8" fillId="0" borderId="2" xfId="0" applyNumberFormat="1" applyFont="1" applyBorder="1" applyAlignment="1">
      <alignment wrapText="1"/>
    </xf>
    <xf numFmtId="3" fontId="7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2" fillId="0" borderId="2" xfId="0" applyNumberFormat="1" applyFont="1" applyBorder="1" applyAlignment="1">
      <alignment wrapText="1"/>
    </xf>
    <xf numFmtId="3" fontId="11" fillId="0" borderId="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/>
    </xf>
    <xf numFmtId="0" fontId="9" fillId="0" borderId="2" xfId="0" applyNumberFormat="1" applyFont="1" applyBorder="1" applyAlignment="1">
      <alignment wrapText="1"/>
    </xf>
    <xf numFmtId="0" fontId="9" fillId="0" borderId="2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wrapText="1"/>
    </xf>
    <xf numFmtId="0" fontId="7" fillId="0" borderId="2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7" xfId="0" applyFont="1" applyBorder="1" applyAlignment="1">
      <alignment/>
    </xf>
    <xf numFmtId="0" fontId="12" fillId="0" borderId="3" xfId="0" applyNumberFormat="1" applyFont="1" applyBorder="1" applyAlignment="1">
      <alignment wrapText="1"/>
    </xf>
    <xf numFmtId="3" fontId="7" fillId="0" borderId="2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6" fillId="0" borderId="3" xfId="0" applyFont="1" applyBorder="1" applyAlignment="1">
      <alignment wrapText="1"/>
    </xf>
    <xf numFmtId="0" fontId="14" fillId="0" borderId="3" xfId="0" applyNumberFormat="1" applyFont="1" applyBorder="1" applyAlignment="1">
      <alignment wrapText="1"/>
    </xf>
    <xf numFmtId="0" fontId="14" fillId="0" borderId="3" xfId="0" applyNumberFormat="1" applyFont="1" applyBorder="1" applyAlignment="1">
      <alignment/>
    </xf>
    <xf numFmtId="0" fontId="14" fillId="0" borderId="3" xfId="0" applyNumberFormat="1" applyFont="1" applyBorder="1" applyAlignment="1">
      <alignment horizontal="left" wrapText="1"/>
    </xf>
    <xf numFmtId="0" fontId="11" fillId="0" borderId="3" xfId="0" applyNumberFormat="1" applyFont="1" applyBorder="1" applyAlignment="1">
      <alignment/>
    </xf>
    <xf numFmtId="0" fontId="13" fillId="0" borderId="3" xfId="0" applyNumberFormat="1" applyFont="1" applyBorder="1" applyAlignment="1">
      <alignment wrapText="1"/>
    </xf>
    <xf numFmtId="0" fontId="13" fillId="0" borderId="13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13" fillId="0" borderId="12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3" fillId="0" borderId="12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2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5"/>
  <sheetViews>
    <sheetView showZeros="0" tabSelected="1" view="pageBreakPreview" zoomScale="75" zoomScaleNormal="75" zoomScaleSheetLayoutView="75" workbookViewId="0" topLeftCell="A1">
      <selection activeCell="D4" sqref="D4:G4"/>
    </sheetView>
  </sheetViews>
  <sheetFormatPr defaultColWidth="9.00390625" defaultRowHeight="12.75"/>
  <cols>
    <col min="1" max="1" width="8.875" style="1" customWidth="1"/>
    <col min="2" max="2" width="10.625" style="1" customWidth="1"/>
    <col min="3" max="3" width="10.75390625" style="1" customWidth="1"/>
    <col min="4" max="4" width="51.75390625" style="1" customWidth="1"/>
    <col min="5" max="5" width="11.875" style="1" customWidth="1"/>
    <col min="6" max="6" width="15.375" style="1" customWidth="1"/>
    <col min="7" max="7" width="17.75390625" style="1" customWidth="1"/>
    <col min="8" max="16384" width="9.125" style="1" customWidth="1"/>
  </cols>
  <sheetData>
    <row r="1" spans="4:7" ht="12.75">
      <c r="D1" s="80" t="s">
        <v>85</v>
      </c>
      <c r="E1" s="80"/>
      <c r="F1" s="80"/>
      <c r="G1" s="80"/>
    </row>
    <row r="2" spans="4:7" ht="12.75">
      <c r="D2" s="80" t="s">
        <v>84</v>
      </c>
      <c r="E2" s="80"/>
      <c r="F2" s="80"/>
      <c r="G2" s="80"/>
    </row>
    <row r="3" spans="4:7" ht="12.75">
      <c r="D3" s="80" t="s">
        <v>83</v>
      </c>
      <c r="E3" s="80"/>
      <c r="F3" s="80"/>
      <c r="G3" s="80"/>
    </row>
    <row r="4" spans="4:7" ht="12.75">
      <c r="D4" s="80" t="s">
        <v>90</v>
      </c>
      <c r="E4" s="80"/>
      <c r="F4" s="80"/>
      <c r="G4" s="80"/>
    </row>
    <row r="5" spans="1:5" ht="44.25" customHeight="1">
      <c r="A5" s="68" t="s">
        <v>89</v>
      </c>
      <c r="B5" s="68"/>
      <c r="C5" s="68"/>
      <c r="D5" s="68"/>
      <c r="E5" s="68"/>
    </row>
    <row r="6" spans="1:7" ht="18.75">
      <c r="A6" s="68"/>
      <c r="B6" s="68"/>
      <c r="C6" s="68"/>
      <c r="D6" s="68"/>
      <c r="E6" s="68"/>
      <c r="F6" s="3"/>
      <c r="G6" s="3"/>
    </row>
    <row r="7" spans="1:7" ht="23.25" customHeight="1" thickBot="1">
      <c r="A7" s="2"/>
      <c r="B7" s="2"/>
      <c r="C7" s="2"/>
      <c r="D7" s="2"/>
      <c r="E7" s="2"/>
      <c r="F7" s="3"/>
      <c r="G7" s="3"/>
    </row>
    <row r="8" spans="1:7" ht="13.5" customHeight="1">
      <c r="A8" s="55" t="s">
        <v>50</v>
      </c>
      <c r="B8" s="60" t="s">
        <v>63</v>
      </c>
      <c r="C8" s="56" t="s">
        <v>51</v>
      </c>
      <c r="D8" s="57" t="s">
        <v>87</v>
      </c>
      <c r="E8" s="69" t="s">
        <v>62</v>
      </c>
      <c r="F8" s="69" t="s">
        <v>64</v>
      </c>
      <c r="G8" s="71" t="s">
        <v>65</v>
      </c>
    </row>
    <row r="9" spans="1:7" ht="13.5" customHeight="1">
      <c r="A9" s="74" t="s">
        <v>52</v>
      </c>
      <c r="B9" s="76" t="s">
        <v>53</v>
      </c>
      <c r="C9" s="78" t="s">
        <v>54</v>
      </c>
      <c r="D9" s="58" t="s">
        <v>88</v>
      </c>
      <c r="E9" s="70"/>
      <c r="F9" s="70"/>
      <c r="G9" s="72"/>
    </row>
    <row r="10" spans="1:7" ht="4.5" customHeight="1">
      <c r="A10" s="75"/>
      <c r="B10" s="77"/>
      <c r="C10" s="79"/>
      <c r="D10" s="67"/>
      <c r="E10" s="70"/>
      <c r="F10" s="70"/>
      <c r="G10" s="72"/>
    </row>
    <row r="11" spans="1:7" ht="12.75">
      <c r="A11" s="4">
        <v>1</v>
      </c>
      <c r="B11" s="5">
        <v>2</v>
      </c>
      <c r="C11" s="5">
        <v>3</v>
      </c>
      <c r="D11" s="6">
        <v>4</v>
      </c>
      <c r="E11" s="7">
        <v>5</v>
      </c>
      <c r="F11" s="7">
        <v>6</v>
      </c>
      <c r="G11" s="8">
        <v>7</v>
      </c>
    </row>
    <row r="12" spans="1:7" ht="14.25" customHeight="1">
      <c r="A12" s="9"/>
      <c r="B12" s="10"/>
      <c r="C12" s="10"/>
      <c r="D12" s="11" t="s">
        <v>6</v>
      </c>
      <c r="E12" s="12">
        <f>SUM(E13:E13)</f>
        <v>76</v>
      </c>
      <c r="F12" s="12">
        <f>SUM(F13:F13)</f>
        <v>76</v>
      </c>
      <c r="G12" s="13">
        <f>SUM(G13:G13)</f>
        <v>0</v>
      </c>
    </row>
    <row r="13" spans="1:7" ht="15" customHeight="1">
      <c r="A13" s="9">
        <v>106</v>
      </c>
      <c r="B13" s="10" t="s">
        <v>58</v>
      </c>
      <c r="C13" s="10" t="s">
        <v>59</v>
      </c>
      <c r="D13" s="61" t="s">
        <v>7</v>
      </c>
      <c r="E13" s="15">
        <f>SUM(F13:G13)</f>
        <v>76</v>
      </c>
      <c r="F13" s="15">
        <v>76</v>
      </c>
      <c r="G13" s="16"/>
    </row>
    <row r="14" spans="1:7" ht="15" customHeight="1">
      <c r="A14" s="17"/>
      <c r="B14" s="18"/>
      <c r="C14" s="18"/>
      <c r="D14" s="19" t="s">
        <v>10</v>
      </c>
      <c r="E14" s="12">
        <f>SUM(E15:E15)</f>
        <v>3</v>
      </c>
      <c r="F14" s="12">
        <f>SUM(F15:F15)</f>
        <v>3</v>
      </c>
      <c r="G14" s="13">
        <f>SUM(G15:G15)</f>
        <v>0</v>
      </c>
    </row>
    <row r="15" spans="1:7" ht="15" customHeight="1">
      <c r="A15" s="20">
        <v>106</v>
      </c>
      <c r="B15" s="10" t="s">
        <v>58</v>
      </c>
      <c r="C15" s="10" t="s">
        <v>59</v>
      </c>
      <c r="D15" s="61" t="s">
        <v>7</v>
      </c>
      <c r="E15" s="15">
        <f>SUM(F15:G15)</f>
        <v>3</v>
      </c>
      <c r="F15" s="15">
        <v>3</v>
      </c>
      <c r="G15" s="16"/>
    </row>
    <row r="16" spans="1:7" ht="15" customHeight="1">
      <c r="A16" s="17"/>
      <c r="B16" s="59"/>
      <c r="C16" s="59"/>
      <c r="D16" s="19" t="s">
        <v>11</v>
      </c>
      <c r="E16" s="12">
        <f>SUM(E17:E17)</f>
        <v>4</v>
      </c>
      <c r="F16" s="12">
        <f>SUM(F17:F17)</f>
        <v>4</v>
      </c>
      <c r="G16" s="13">
        <f>SUM(G17:G17)</f>
        <v>0</v>
      </c>
    </row>
    <row r="17" spans="1:7" ht="15.75" customHeight="1">
      <c r="A17" s="20">
        <v>106</v>
      </c>
      <c r="B17" s="10" t="s">
        <v>58</v>
      </c>
      <c r="C17" s="10" t="s">
        <v>59</v>
      </c>
      <c r="D17" s="14" t="s">
        <v>7</v>
      </c>
      <c r="E17" s="15">
        <f aca="true" t="shared" si="0" ref="E17:E25">SUM(F17:G17)</f>
        <v>4</v>
      </c>
      <c r="F17" s="15">
        <v>4</v>
      </c>
      <c r="G17" s="16"/>
    </row>
    <row r="18" spans="1:7" ht="15" customHeight="1">
      <c r="A18" s="20">
        <v>501</v>
      </c>
      <c r="B18" s="21">
        <v>601</v>
      </c>
      <c r="C18" s="21">
        <v>75</v>
      </c>
      <c r="D18" s="19" t="s">
        <v>67</v>
      </c>
      <c r="E18" s="15">
        <f t="shared" si="0"/>
        <v>30</v>
      </c>
      <c r="F18" s="15">
        <v>30</v>
      </c>
      <c r="G18" s="16"/>
    </row>
    <row r="19" spans="1:7" ht="15.75" customHeight="1">
      <c r="A19" s="20">
        <v>501</v>
      </c>
      <c r="B19" s="21">
        <v>601</v>
      </c>
      <c r="C19" s="21">
        <v>75</v>
      </c>
      <c r="D19" s="19" t="s">
        <v>68</v>
      </c>
      <c r="E19" s="15">
        <f t="shared" si="0"/>
        <v>40</v>
      </c>
      <c r="F19" s="15">
        <v>40</v>
      </c>
      <c r="G19" s="16"/>
    </row>
    <row r="20" spans="1:7" ht="15" customHeight="1">
      <c r="A20" s="20">
        <v>501</v>
      </c>
      <c r="B20" s="21">
        <v>601</v>
      </c>
      <c r="C20" s="21">
        <v>75</v>
      </c>
      <c r="D20" s="19" t="s">
        <v>69</v>
      </c>
      <c r="E20" s="15">
        <f t="shared" si="0"/>
        <v>3</v>
      </c>
      <c r="F20" s="15">
        <v>3</v>
      </c>
      <c r="G20" s="16"/>
    </row>
    <row r="21" spans="1:7" ht="18" customHeight="1">
      <c r="A21" s="20">
        <v>501</v>
      </c>
      <c r="B21" s="21">
        <v>601</v>
      </c>
      <c r="C21" s="21">
        <v>75</v>
      </c>
      <c r="D21" s="19" t="s">
        <v>70</v>
      </c>
      <c r="E21" s="15">
        <f t="shared" si="0"/>
        <v>20</v>
      </c>
      <c r="F21" s="15">
        <v>20</v>
      </c>
      <c r="G21" s="16"/>
    </row>
    <row r="22" spans="1:7" ht="17.25" customHeight="1">
      <c r="A22" s="20">
        <v>501</v>
      </c>
      <c r="B22" s="21">
        <v>601</v>
      </c>
      <c r="C22" s="21">
        <v>75</v>
      </c>
      <c r="D22" s="19" t="s">
        <v>71</v>
      </c>
      <c r="E22" s="15">
        <f t="shared" si="0"/>
        <v>12</v>
      </c>
      <c r="F22" s="15">
        <v>12</v>
      </c>
      <c r="G22" s="16"/>
    </row>
    <row r="23" spans="1:7" ht="18.75" customHeight="1">
      <c r="A23" s="20">
        <v>903</v>
      </c>
      <c r="B23" s="21">
        <v>362</v>
      </c>
      <c r="C23" s="21">
        <v>75</v>
      </c>
      <c r="D23" s="19" t="s">
        <v>77</v>
      </c>
      <c r="E23" s="15">
        <f t="shared" si="0"/>
        <v>98</v>
      </c>
      <c r="F23" s="15">
        <v>98</v>
      </c>
      <c r="G23" s="16"/>
    </row>
    <row r="24" spans="1:7" ht="15.75">
      <c r="A24" s="20">
        <v>1102</v>
      </c>
      <c r="B24" s="21">
        <v>515</v>
      </c>
      <c r="C24" s="21">
        <v>397</v>
      </c>
      <c r="D24" s="19" t="s">
        <v>80</v>
      </c>
      <c r="E24" s="15">
        <f t="shared" si="0"/>
        <v>42</v>
      </c>
      <c r="F24" s="15">
        <v>42</v>
      </c>
      <c r="G24" s="16"/>
    </row>
    <row r="25" spans="1:7" ht="18" customHeight="1">
      <c r="A25" s="20">
        <v>1302</v>
      </c>
      <c r="B25" s="21">
        <v>601</v>
      </c>
      <c r="C25" s="21">
        <v>75</v>
      </c>
      <c r="D25" s="19" t="s">
        <v>72</v>
      </c>
      <c r="E25" s="15">
        <f t="shared" si="0"/>
        <v>135</v>
      </c>
      <c r="F25" s="15">
        <v>135</v>
      </c>
      <c r="G25" s="16"/>
    </row>
    <row r="26" spans="1:7" ht="18" customHeight="1">
      <c r="A26" s="17"/>
      <c r="B26" s="18"/>
      <c r="C26" s="18"/>
      <c r="D26" s="22" t="s">
        <v>12</v>
      </c>
      <c r="E26" s="12">
        <f>SUM(E27)</f>
        <v>13350</v>
      </c>
      <c r="F26" s="12">
        <f>SUM(F27)</f>
        <v>13320</v>
      </c>
      <c r="G26" s="13">
        <f>SUM(G27)</f>
        <v>30</v>
      </c>
    </row>
    <row r="27" spans="1:7" ht="15" customHeight="1">
      <c r="A27" s="20">
        <v>1400</v>
      </c>
      <c r="B27" s="21"/>
      <c r="C27" s="21"/>
      <c r="D27" s="62" t="s">
        <v>8</v>
      </c>
      <c r="E27" s="15">
        <f>SUM(E28:E40)</f>
        <v>13350</v>
      </c>
      <c r="F27" s="15">
        <f>SUM(F28:F40)</f>
        <v>13320</v>
      </c>
      <c r="G27" s="15">
        <f>SUM(G28:G40)</f>
        <v>30</v>
      </c>
    </row>
    <row r="28" spans="1:7" ht="18" customHeight="1">
      <c r="A28" s="20">
        <v>1401</v>
      </c>
      <c r="B28" s="21">
        <v>400</v>
      </c>
      <c r="C28" s="21">
        <v>259</v>
      </c>
      <c r="D28" s="63" t="s">
        <v>28</v>
      </c>
      <c r="E28" s="15">
        <f aca="true" t="shared" si="1" ref="E28:E40">SUM(F28:G28)</f>
        <v>3891</v>
      </c>
      <c r="F28" s="15">
        <v>3891</v>
      </c>
      <c r="G28" s="16"/>
    </row>
    <row r="29" spans="1:7" ht="18" customHeight="1">
      <c r="A29" s="20">
        <v>1402</v>
      </c>
      <c r="B29" s="21">
        <v>400</v>
      </c>
      <c r="C29" s="21">
        <v>260</v>
      </c>
      <c r="D29" s="63" t="s">
        <v>29</v>
      </c>
      <c r="E29" s="15">
        <f t="shared" si="1"/>
        <v>5886</v>
      </c>
      <c r="F29" s="15">
        <v>5886</v>
      </c>
      <c r="G29" s="16"/>
    </row>
    <row r="30" spans="1:7" ht="18" customHeight="1" hidden="1">
      <c r="A30" s="20">
        <v>1402</v>
      </c>
      <c r="B30" s="21">
        <v>400</v>
      </c>
      <c r="C30" s="21">
        <v>262</v>
      </c>
      <c r="D30" s="63" t="s">
        <v>30</v>
      </c>
      <c r="E30" s="15">
        <f t="shared" si="1"/>
        <v>0</v>
      </c>
      <c r="F30" s="15"/>
      <c r="G30" s="16"/>
    </row>
    <row r="31" spans="1:7" ht="18" customHeight="1">
      <c r="A31" s="20">
        <v>1402</v>
      </c>
      <c r="B31" s="21">
        <v>400</v>
      </c>
      <c r="C31" s="21">
        <v>263</v>
      </c>
      <c r="D31" s="63" t="s">
        <v>31</v>
      </c>
      <c r="E31" s="15">
        <f t="shared" si="1"/>
        <v>286</v>
      </c>
      <c r="F31" s="15">
        <v>286</v>
      </c>
      <c r="G31" s="16"/>
    </row>
    <row r="32" spans="1:7" ht="18" customHeight="1">
      <c r="A32" s="20">
        <v>1402</v>
      </c>
      <c r="B32" s="21">
        <v>400</v>
      </c>
      <c r="C32" s="21">
        <v>264</v>
      </c>
      <c r="D32" s="63" t="s">
        <v>32</v>
      </c>
      <c r="E32" s="15">
        <f t="shared" si="1"/>
        <v>2717</v>
      </c>
      <c r="F32" s="15">
        <v>2717</v>
      </c>
      <c r="G32" s="16"/>
    </row>
    <row r="33" spans="1:7" ht="18" customHeight="1" hidden="1">
      <c r="A33" s="20">
        <v>1402</v>
      </c>
      <c r="B33" s="21">
        <v>400</v>
      </c>
      <c r="C33" s="21">
        <v>264</v>
      </c>
      <c r="D33" s="63" t="s">
        <v>33</v>
      </c>
      <c r="E33" s="15">
        <f t="shared" si="1"/>
        <v>0</v>
      </c>
      <c r="F33" s="15"/>
      <c r="G33" s="16"/>
    </row>
    <row r="34" spans="1:7" ht="18" customHeight="1">
      <c r="A34" s="20">
        <v>1402</v>
      </c>
      <c r="B34" s="21">
        <v>400</v>
      </c>
      <c r="C34" s="21">
        <v>265</v>
      </c>
      <c r="D34" s="63" t="s">
        <v>34</v>
      </c>
      <c r="E34" s="15">
        <f t="shared" si="1"/>
        <v>191</v>
      </c>
      <c r="F34" s="15">
        <v>191</v>
      </c>
      <c r="G34" s="16"/>
    </row>
    <row r="35" spans="1:7" ht="18" customHeight="1" hidden="1">
      <c r="A35" s="20">
        <v>1403</v>
      </c>
      <c r="B35" s="21">
        <v>400</v>
      </c>
      <c r="C35" s="21">
        <v>267</v>
      </c>
      <c r="D35" s="63" t="s">
        <v>35</v>
      </c>
      <c r="E35" s="15">
        <f t="shared" si="1"/>
        <v>0</v>
      </c>
      <c r="F35" s="15"/>
      <c r="G35" s="16"/>
    </row>
    <row r="36" spans="1:7" ht="18" customHeight="1" hidden="1">
      <c r="A36" s="20">
        <v>1404</v>
      </c>
      <c r="B36" s="21">
        <v>400</v>
      </c>
      <c r="C36" s="21">
        <v>268</v>
      </c>
      <c r="D36" s="63" t="s">
        <v>36</v>
      </c>
      <c r="E36" s="15">
        <f t="shared" si="1"/>
        <v>0</v>
      </c>
      <c r="F36" s="15"/>
      <c r="G36" s="16"/>
    </row>
    <row r="37" spans="1:7" ht="18" customHeight="1" hidden="1">
      <c r="A37" s="20">
        <v>1405</v>
      </c>
      <c r="B37" s="21">
        <v>400</v>
      </c>
      <c r="C37" s="21">
        <v>270</v>
      </c>
      <c r="D37" s="63" t="s">
        <v>37</v>
      </c>
      <c r="E37" s="15">
        <f t="shared" si="1"/>
        <v>0</v>
      </c>
      <c r="F37" s="15"/>
      <c r="G37" s="16"/>
    </row>
    <row r="38" spans="1:7" ht="18" customHeight="1">
      <c r="A38" s="20">
        <v>1407</v>
      </c>
      <c r="B38" s="21">
        <v>400</v>
      </c>
      <c r="C38" s="21">
        <v>272</v>
      </c>
      <c r="D38" s="63" t="s">
        <v>38</v>
      </c>
      <c r="E38" s="15">
        <f t="shared" si="1"/>
        <v>173</v>
      </c>
      <c r="F38" s="15">
        <v>143</v>
      </c>
      <c r="G38" s="16">
        <v>30</v>
      </c>
    </row>
    <row r="39" spans="1:7" ht="18" customHeight="1">
      <c r="A39" s="20">
        <v>1407</v>
      </c>
      <c r="B39" s="21">
        <v>400</v>
      </c>
      <c r="C39" s="21">
        <v>319</v>
      </c>
      <c r="D39" s="63" t="s">
        <v>39</v>
      </c>
      <c r="E39" s="15">
        <f t="shared" si="1"/>
        <v>206</v>
      </c>
      <c r="F39" s="15">
        <v>206</v>
      </c>
      <c r="G39" s="16"/>
    </row>
    <row r="40" spans="1:7" ht="18" customHeight="1" hidden="1">
      <c r="A40" s="20">
        <v>1407</v>
      </c>
      <c r="B40" s="21">
        <v>400</v>
      </c>
      <c r="C40" s="21">
        <v>500</v>
      </c>
      <c r="D40" s="24" t="s">
        <v>82</v>
      </c>
      <c r="E40" s="15">
        <f t="shared" si="1"/>
        <v>0</v>
      </c>
      <c r="F40" s="15"/>
      <c r="G40" s="16"/>
    </row>
    <row r="41" spans="1:7" ht="15" customHeight="1">
      <c r="A41" s="17"/>
      <c r="B41" s="18"/>
      <c r="C41" s="18"/>
      <c r="D41" s="22" t="s">
        <v>13</v>
      </c>
      <c r="E41" s="12">
        <f>SUM(E42+E43)</f>
        <v>2767</v>
      </c>
      <c r="F41" s="12">
        <f>SUM(F42+F43)</f>
        <v>2767</v>
      </c>
      <c r="G41" s="13">
        <f>SUM(G42+G43)</f>
        <v>0</v>
      </c>
    </row>
    <row r="42" spans="1:7" ht="15.75" customHeight="1">
      <c r="A42" s="20">
        <v>1402</v>
      </c>
      <c r="B42" s="21">
        <v>400</v>
      </c>
      <c r="C42" s="21">
        <v>264</v>
      </c>
      <c r="D42" s="62" t="s">
        <v>14</v>
      </c>
      <c r="E42" s="15">
        <f>SUM(F42:G42)</f>
        <v>845</v>
      </c>
      <c r="F42" s="15">
        <v>845</v>
      </c>
      <c r="G42" s="16"/>
    </row>
    <row r="43" spans="1:7" ht="15" customHeight="1">
      <c r="A43" s="20">
        <v>1500</v>
      </c>
      <c r="B43" s="21"/>
      <c r="C43" s="21"/>
      <c r="D43" s="62" t="s">
        <v>9</v>
      </c>
      <c r="E43" s="15">
        <f>SUM(F43:G43)</f>
        <v>1922</v>
      </c>
      <c r="F43" s="15">
        <f>SUM(F44:F46)</f>
        <v>1922</v>
      </c>
      <c r="G43" s="16">
        <f>SUM(G44:G46)</f>
        <v>0</v>
      </c>
    </row>
    <row r="44" spans="1:7" ht="14.25" customHeight="1">
      <c r="A44" s="20">
        <v>1501</v>
      </c>
      <c r="B44" s="21">
        <v>410</v>
      </c>
      <c r="C44" s="21">
        <v>280</v>
      </c>
      <c r="D44" s="63" t="s">
        <v>40</v>
      </c>
      <c r="E44" s="15">
        <f>SUM(F44:G44)</f>
        <v>48</v>
      </c>
      <c r="F44" s="15">
        <v>48</v>
      </c>
      <c r="G44" s="16"/>
    </row>
    <row r="45" spans="1:7" ht="15" customHeight="1">
      <c r="A45" s="20">
        <v>1501</v>
      </c>
      <c r="B45" s="21">
        <v>410</v>
      </c>
      <c r="C45" s="21">
        <v>284</v>
      </c>
      <c r="D45" s="63" t="s">
        <v>41</v>
      </c>
      <c r="E45" s="15">
        <f>SUM(F45:G45)</f>
        <v>734</v>
      </c>
      <c r="F45" s="15">
        <v>734</v>
      </c>
      <c r="G45" s="16"/>
    </row>
    <row r="46" spans="1:7" ht="15.75" customHeight="1">
      <c r="A46" s="20">
        <v>1501</v>
      </c>
      <c r="B46" s="21">
        <v>412</v>
      </c>
      <c r="C46" s="21">
        <v>287</v>
      </c>
      <c r="D46" s="63" t="s">
        <v>42</v>
      </c>
      <c r="E46" s="15">
        <f>SUM(F46:G46)</f>
        <v>1140</v>
      </c>
      <c r="F46" s="15">
        <v>1140</v>
      </c>
      <c r="G46" s="16"/>
    </row>
    <row r="47" spans="1:7" ht="15.75" customHeight="1">
      <c r="A47" s="20"/>
      <c r="B47" s="21"/>
      <c r="C47" s="21"/>
      <c r="D47" s="22" t="s">
        <v>15</v>
      </c>
      <c r="E47" s="12">
        <f>SUM(E48)</f>
        <v>10819</v>
      </c>
      <c r="F47" s="12">
        <f>SUM(F48)</f>
        <v>10819</v>
      </c>
      <c r="G47" s="13">
        <f>SUM(G48)</f>
        <v>0</v>
      </c>
    </row>
    <row r="48" spans="1:7" ht="15" customHeight="1">
      <c r="A48" s="20"/>
      <c r="B48" s="21"/>
      <c r="C48" s="21"/>
      <c r="D48" s="62" t="s">
        <v>16</v>
      </c>
      <c r="E48" s="15">
        <f>SUM(E50:E55)</f>
        <v>10819</v>
      </c>
      <c r="F48" s="15">
        <f>SUM(F50:F55)</f>
        <v>10819</v>
      </c>
      <c r="G48" s="16">
        <f>SUM(G50:G55)</f>
        <v>0</v>
      </c>
    </row>
    <row r="49" spans="1:7" ht="18" customHeight="1" hidden="1">
      <c r="A49" s="20">
        <v>1701</v>
      </c>
      <c r="B49" s="21">
        <v>430</v>
      </c>
      <c r="C49" s="21">
        <v>295</v>
      </c>
      <c r="D49" s="63" t="s">
        <v>74</v>
      </c>
      <c r="E49" s="15">
        <v>0</v>
      </c>
      <c r="F49" s="15">
        <v>0</v>
      </c>
      <c r="G49" s="16"/>
    </row>
    <row r="50" spans="1:7" ht="17.25" customHeight="1">
      <c r="A50" s="20">
        <v>1701</v>
      </c>
      <c r="B50" s="21">
        <v>430</v>
      </c>
      <c r="C50" s="21">
        <v>300</v>
      </c>
      <c r="D50" s="63" t="s">
        <v>43</v>
      </c>
      <c r="E50" s="15">
        <v>7671</v>
      </c>
      <c r="F50" s="15">
        <v>7671</v>
      </c>
      <c r="G50" s="16"/>
    </row>
    <row r="51" spans="1:7" ht="15" customHeight="1">
      <c r="A51" s="20">
        <v>1701</v>
      </c>
      <c r="B51" s="21">
        <v>430</v>
      </c>
      <c r="C51" s="21">
        <v>301</v>
      </c>
      <c r="D51" s="63" t="s">
        <v>44</v>
      </c>
      <c r="E51" s="15">
        <v>860</v>
      </c>
      <c r="F51" s="15">
        <v>860</v>
      </c>
      <c r="G51" s="16"/>
    </row>
    <row r="52" spans="1:7" ht="18" customHeight="1" hidden="1">
      <c r="A52" s="20">
        <v>1701</v>
      </c>
      <c r="B52" s="21">
        <v>430</v>
      </c>
      <c r="C52" s="21">
        <v>304</v>
      </c>
      <c r="D52" s="63" t="s">
        <v>46</v>
      </c>
      <c r="E52" s="15"/>
      <c r="F52" s="15"/>
      <c r="G52" s="16"/>
    </row>
    <row r="53" spans="1:7" ht="18" customHeight="1">
      <c r="A53" s="20">
        <v>1701</v>
      </c>
      <c r="B53" s="21">
        <v>430</v>
      </c>
      <c r="C53" s="21">
        <v>305</v>
      </c>
      <c r="D53" s="63" t="s">
        <v>73</v>
      </c>
      <c r="E53" s="15">
        <v>1969</v>
      </c>
      <c r="F53" s="15">
        <v>1969</v>
      </c>
      <c r="G53" s="16"/>
    </row>
    <row r="54" spans="1:7" ht="18" customHeight="1" hidden="1">
      <c r="A54" s="20">
        <v>1701</v>
      </c>
      <c r="B54" s="21">
        <v>430</v>
      </c>
      <c r="C54" s="21">
        <v>304</v>
      </c>
      <c r="D54" s="63" t="s">
        <v>46</v>
      </c>
      <c r="E54" s="15">
        <f>SUM(F54:G54)</f>
        <v>0</v>
      </c>
      <c r="F54" s="15"/>
      <c r="G54" s="16"/>
    </row>
    <row r="55" spans="1:7" ht="15" customHeight="1">
      <c r="A55" s="20">
        <v>1701</v>
      </c>
      <c r="B55" s="21">
        <v>430</v>
      </c>
      <c r="C55" s="21">
        <v>310</v>
      </c>
      <c r="D55" s="63" t="s">
        <v>38</v>
      </c>
      <c r="E55" s="15">
        <v>319</v>
      </c>
      <c r="F55" s="15">
        <v>319</v>
      </c>
      <c r="G55" s="16"/>
    </row>
    <row r="56" spans="1:7" ht="15.75" customHeight="1">
      <c r="A56" s="17"/>
      <c r="B56" s="18"/>
      <c r="C56" s="18"/>
      <c r="D56" s="22" t="s">
        <v>17</v>
      </c>
      <c r="E56" s="12">
        <f>SUM(E57:E58)</f>
        <v>213</v>
      </c>
      <c r="F56" s="12">
        <f>SUM(F57:F58)</f>
        <v>213</v>
      </c>
      <c r="G56" s="13">
        <f>SUM(G57:G58)</f>
        <v>0</v>
      </c>
    </row>
    <row r="57" spans="1:7" ht="16.5" customHeight="1">
      <c r="A57" s="20">
        <v>1703</v>
      </c>
      <c r="B57" s="21">
        <v>434</v>
      </c>
      <c r="C57" s="21">
        <v>314</v>
      </c>
      <c r="D57" s="64" t="s">
        <v>76</v>
      </c>
      <c r="E57" s="15">
        <v>72</v>
      </c>
      <c r="F57" s="15">
        <v>72</v>
      </c>
      <c r="G57" s="16"/>
    </row>
    <row r="58" spans="1:7" ht="15.75" customHeight="1">
      <c r="A58" s="20">
        <v>1402</v>
      </c>
      <c r="B58" s="21">
        <v>400</v>
      </c>
      <c r="C58" s="21">
        <v>264</v>
      </c>
      <c r="D58" s="63" t="s">
        <v>32</v>
      </c>
      <c r="E58" s="15">
        <f>SUM(F58:G58)</f>
        <v>141</v>
      </c>
      <c r="F58" s="15">
        <v>141</v>
      </c>
      <c r="G58" s="16"/>
    </row>
    <row r="59" spans="1:7" ht="13.5" customHeight="1">
      <c r="A59" s="20"/>
      <c r="B59" s="21"/>
      <c r="C59" s="21"/>
      <c r="D59" s="22" t="s">
        <v>19</v>
      </c>
      <c r="E59" s="12">
        <f>SUM(E60)</f>
        <v>2218</v>
      </c>
      <c r="F59" s="12">
        <f>SUM(F60)</f>
        <v>2218</v>
      </c>
      <c r="G59" s="13">
        <f>SUM(G60)</f>
        <v>0</v>
      </c>
    </row>
    <row r="60" spans="1:7" ht="18" customHeight="1">
      <c r="A60" s="20"/>
      <c r="B60" s="21"/>
      <c r="C60" s="21"/>
      <c r="D60" s="23" t="s">
        <v>86</v>
      </c>
      <c r="E60" s="15">
        <f>SUM(E61:E63)</f>
        <v>2218</v>
      </c>
      <c r="F60" s="15">
        <f>SUM(F61:F63)</f>
        <v>2218</v>
      </c>
      <c r="G60" s="16">
        <f>SUM(G61:G63)</f>
        <v>0</v>
      </c>
    </row>
    <row r="61" spans="1:7" ht="18" customHeight="1">
      <c r="A61" s="20">
        <v>1801</v>
      </c>
      <c r="B61" s="21">
        <v>440</v>
      </c>
      <c r="C61" s="21">
        <v>318</v>
      </c>
      <c r="D61" s="25" t="s">
        <v>47</v>
      </c>
      <c r="E61" s="15">
        <f>SUM(F61:G61)</f>
        <v>924</v>
      </c>
      <c r="F61" s="15">
        <v>924</v>
      </c>
      <c r="G61" s="16"/>
    </row>
    <row r="62" spans="1:7" ht="18" customHeight="1">
      <c r="A62" s="20">
        <v>1801</v>
      </c>
      <c r="B62" s="21">
        <v>440</v>
      </c>
      <c r="C62" s="21">
        <v>320</v>
      </c>
      <c r="D62" s="25" t="s">
        <v>48</v>
      </c>
      <c r="E62" s="15">
        <f>SUM(F62:G62)</f>
        <v>249</v>
      </c>
      <c r="F62" s="15">
        <v>249</v>
      </c>
      <c r="G62" s="16"/>
    </row>
    <row r="63" spans="1:7" ht="18" customHeight="1">
      <c r="A63" s="20">
        <v>1801</v>
      </c>
      <c r="B63" s="21">
        <v>440</v>
      </c>
      <c r="C63" s="21">
        <v>323</v>
      </c>
      <c r="D63" s="25" t="s">
        <v>49</v>
      </c>
      <c r="E63" s="15">
        <f>SUM(F63:G63)</f>
        <v>1045</v>
      </c>
      <c r="F63" s="15">
        <v>1045</v>
      </c>
      <c r="G63" s="16"/>
    </row>
    <row r="64" spans="1:7" ht="16.5" customHeight="1">
      <c r="A64" s="20"/>
      <c r="B64" s="21"/>
      <c r="C64" s="21"/>
      <c r="D64" s="22" t="s">
        <v>20</v>
      </c>
      <c r="E64" s="12">
        <f>SUM(E65)</f>
        <v>411</v>
      </c>
      <c r="F64" s="12">
        <f>SUM(F65)</f>
        <v>411</v>
      </c>
      <c r="G64" s="13">
        <f>SUM(G65)</f>
        <v>0</v>
      </c>
    </row>
    <row r="65" spans="1:7" ht="17.25" customHeight="1">
      <c r="A65" s="20">
        <v>1803</v>
      </c>
      <c r="B65" s="21">
        <v>446</v>
      </c>
      <c r="C65" s="21">
        <v>323</v>
      </c>
      <c r="D65" s="23" t="s">
        <v>21</v>
      </c>
      <c r="E65" s="15">
        <f>SUM(F65:G65)</f>
        <v>411</v>
      </c>
      <c r="F65" s="15">
        <v>411</v>
      </c>
      <c r="G65" s="16"/>
    </row>
    <row r="66" spans="1:7" ht="31.5" customHeight="1" hidden="1">
      <c r="A66" s="17"/>
      <c r="B66" s="18"/>
      <c r="C66" s="18"/>
      <c r="D66" s="22"/>
      <c r="E66" s="15"/>
      <c r="F66" s="15"/>
      <c r="G66" s="16"/>
    </row>
    <row r="67" spans="1:7" ht="16.5" customHeight="1">
      <c r="A67" s="20"/>
      <c r="B67" s="21"/>
      <c r="C67" s="21"/>
      <c r="D67" s="22" t="s">
        <v>22</v>
      </c>
      <c r="E67" s="12">
        <f>SUM(E68+E69+E80+E81+E86+E87)</f>
        <v>13228</v>
      </c>
      <c r="F67" s="12">
        <f>SUM(F68+F69+F80+F81+F86+F87)</f>
        <v>9837</v>
      </c>
      <c r="G67" s="13">
        <f>SUM(G68+G69+G80+G81+G86+G87)</f>
        <v>3391</v>
      </c>
    </row>
    <row r="68" spans="1:7" ht="15" customHeight="1">
      <c r="A68" s="20">
        <v>106</v>
      </c>
      <c r="B68" s="10" t="s">
        <v>58</v>
      </c>
      <c r="C68" s="10" t="s">
        <v>59</v>
      </c>
      <c r="D68" s="26" t="s">
        <v>81</v>
      </c>
      <c r="E68" s="15">
        <v>20</v>
      </c>
      <c r="F68" s="15">
        <v>20</v>
      </c>
      <c r="G68" s="16"/>
    </row>
    <row r="69" spans="1:7" ht="15" customHeight="1">
      <c r="A69" s="20">
        <v>1400</v>
      </c>
      <c r="B69" s="21"/>
      <c r="C69" s="21"/>
      <c r="D69" s="26" t="s">
        <v>1</v>
      </c>
      <c r="E69" s="15">
        <f>SUM(E70:E79)</f>
        <v>11578</v>
      </c>
      <c r="F69" s="15">
        <f>SUM(F70:F79)</f>
        <v>8187</v>
      </c>
      <c r="G69" s="16">
        <f>SUM(G70:G79)</f>
        <v>3391</v>
      </c>
    </row>
    <row r="70" spans="1:7" ht="15" customHeight="1">
      <c r="A70" s="20">
        <v>1401</v>
      </c>
      <c r="B70" s="21">
        <v>400</v>
      </c>
      <c r="C70" s="21">
        <v>259</v>
      </c>
      <c r="D70" s="63" t="s">
        <v>28</v>
      </c>
      <c r="E70" s="15">
        <f aca="true" t="shared" si="2" ref="E70:E80">SUM(F70:G70)</f>
        <v>1879</v>
      </c>
      <c r="F70" s="15">
        <v>1879</v>
      </c>
      <c r="G70" s="16"/>
    </row>
    <row r="71" spans="1:7" ht="15" customHeight="1" hidden="1">
      <c r="A71" s="20">
        <v>1401</v>
      </c>
      <c r="B71" s="21">
        <v>400</v>
      </c>
      <c r="C71" s="21">
        <v>259</v>
      </c>
      <c r="D71" s="63" t="s">
        <v>55</v>
      </c>
      <c r="E71" s="15">
        <f t="shared" si="2"/>
        <v>0</v>
      </c>
      <c r="F71" s="15"/>
      <c r="G71" s="16"/>
    </row>
    <row r="72" spans="1:7" ht="15" customHeight="1">
      <c r="A72" s="20">
        <v>1402</v>
      </c>
      <c r="B72" s="21">
        <v>400</v>
      </c>
      <c r="C72" s="21">
        <v>260</v>
      </c>
      <c r="D72" s="63" t="s">
        <v>29</v>
      </c>
      <c r="E72" s="15">
        <f t="shared" si="2"/>
        <v>5231</v>
      </c>
      <c r="F72" s="15">
        <v>5231</v>
      </c>
      <c r="G72" s="16"/>
    </row>
    <row r="73" spans="1:7" ht="15" customHeight="1">
      <c r="A73" s="20">
        <v>1402</v>
      </c>
      <c r="B73" s="21">
        <v>400</v>
      </c>
      <c r="C73" s="21">
        <v>262</v>
      </c>
      <c r="D73" s="63" t="s">
        <v>30</v>
      </c>
      <c r="E73" s="15">
        <f t="shared" si="2"/>
        <v>196</v>
      </c>
      <c r="F73" s="15">
        <v>196</v>
      </c>
      <c r="G73" s="16"/>
    </row>
    <row r="74" spans="1:7" ht="15" customHeight="1" hidden="1">
      <c r="A74" s="20">
        <v>1402</v>
      </c>
      <c r="B74" s="21">
        <v>400</v>
      </c>
      <c r="C74" s="21">
        <v>263</v>
      </c>
      <c r="D74" s="63" t="s">
        <v>31</v>
      </c>
      <c r="E74" s="15">
        <f t="shared" si="2"/>
        <v>0</v>
      </c>
      <c r="F74" s="15"/>
      <c r="G74" s="16"/>
    </row>
    <row r="75" spans="1:7" ht="15" customHeight="1">
      <c r="A75" s="20">
        <v>1402</v>
      </c>
      <c r="B75" s="21">
        <v>400</v>
      </c>
      <c r="C75" s="21">
        <v>264</v>
      </c>
      <c r="D75" s="63" t="s">
        <v>32</v>
      </c>
      <c r="E75" s="15">
        <f t="shared" si="2"/>
        <v>174</v>
      </c>
      <c r="F75" s="15">
        <v>174</v>
      </c>
      <c r="G75" s="16"/>
    </row>
    <row r="76" spans="1:7" ht="15" customHeight="1">
      <c r="A76" s="20">
        <v>1402</v>
      </c>
      <c r="B76" s="21">
        <v>400</v>
      </c>
      <c r="C76" s="21">
        <v>264</v>
      </c>
      <c r="D76" s="63" t="s">
        <v>33</v>
      </c>
      <c r="E76" s="15">
        <f t="shared" si="2"/>
        <v>432</v>
      </c>
      <c r="F76" s="15">
        <v>432</v>
      </c>
      <c r="G76" s="16"/>
    </row>
    <row r="77" spans="1:7" ht="15" customHeight="1">
      <c r="A77" s="20">
        <v>1402</v>
      </c>
      <c r="B77" s="21">
        <v>400</v>
      </c>
      <c r="C77" s="21">
        <v>265</v>
      </c>
      <c r="D77" s="63" t="s">
        <v>34</v>
      </c>
      <c r="E77" s="15">
        <f t="shared" si="2"/>
        <v>779</v>
      </c>
      <c r="F77" s="15">
        <v>275</v>
      </c>
      <c r="G77" s="16">
        <v>504</v>
      </c>
    </row>
    <row r="78" spans="1:7" ht="15" customHeight="1">
      <c r="A78" s="20">
        <v>1407</v>
      </c>
      <c r="B78" s="21">
        <v>400</v>
      </c>
      <c r="C78" s="21">
        <v>272</v>
      </c>
      <c r="D78" s="63" t="s">
        <v>38</v>
      </c>
      <c r="E78" s="15">
        <f t="shared" si="2"/>
        <v>2887</v>
      </c>
      <c r="F78" s="15"/>
      <c r="G78" s="16">
        <v>2887</v>
      </c>
    </row>
    <row r="79" spans="1:7" ht="15" customHeight="1" hidden="1">
      <c r="A79" s="20">
        <v>1407</v>
      </c>
      <c r="B79" s="21">
        <v>400</v>
      </c>
      <c r="C79" s="21">
        <v>500</v>
      </c>
      <c r="D79" s="24" t="s">
        <v>82</v>
      </c>
      <c r="E79" s="15">
        <f t="shared" si="2"/>
        <v>0</v>
      </c>
      <c r="F79" s="15"/>
      <c r="G79" s="16"/>
    </row>
    <row r="80" spans="1:7" ht="15" customHeight="1">
      <c r="A80" s="20">
        <v>1501</v>
      </c>
      <c r="B80" s="21">
        <v>412</v>
      </c>
      <c r="C80" s="21">
        <v>287</v>
      </c>
      <c r="D80" s="26" t="s">
        <v>4</v>
      </c>
      <c r="E80" s="15">
        <f t="shared" si="2"/>
        <v>23</v>
      </c>
      <c r="F80" s="15">
        <v>23</v>
      </c>
      <c r="G80" s="16"/>
    </row>
    <row r="81" spans="1:7" ht="15" customHeight="1">
      <c r="A81" s="20">
        <v>1700</v>
      </c>
      <c r="B81" s="21"/>
      <c r="C81" s="21"/>
      <c r="D81" s="26" t="s">
        <v>2</v>
      </c>
      <c r="E81" s="15">
        <f>SUM(E82:E84)</f>
        <v>1342</v>
      </c>
      <c r="F81" s="15">
        <f>SUM(F82:F84)</f>
        <v>1342</v>
      </c>
      <c r="G81" s="16">
        <f>SUM(G83:G85)</f>
        <v>0</v>
      </c>
    </row>
    <row r="82" spans="1:7" ht="15" customHeight="1">
      <c r="A82" s="20">
        <v>1701</v>
      </c>
      <c r="B82" s="21">
        <v>430</v>
      </c>
      <c r="C82" s="21">
        <v>295</v>
      </c>
      <c r="D82" s="63" t="s">
        <v>74</v>
      </c>
      <c r="E82" s="15">
        <v>460</v>
      </c>
      <c r="F82" s="15">
        <v>460</v>
      </c>
      <c r="G82" s="16"/>
    </row>
    <row r="83" spans="1:7" ht="15" customHeight="1">
      <c r="A83" s="20">
        <v>1701</v>
      </c>
      <c r="B83" s="21">
        <v>430</v>
      </c>
      <c r="C83" s="21">
        <v>300</v>
      </c>
      <c r="D83" s="63" t="s">
        <v>43</v>
      </c>
      <c r="E83" s="15">
        <v>408</v>
      </c>
      <c r="F83" s="15">
        <v>408</v>
      </c>
      <c r="G83" s="16"/>
    </row>
    <row r="84" spans="1:7" ht="15" customHeight="1">
      <c r="A84" s="20">
        <v>1701</v>
      </c>
      <c r="B84" s="21">
        <v>430</v>
      </c>
      <c r="C84" s="21">
        <v>301</v>
      </c>
      <c r="D84" s="63" t="s">
        <v>44</v>
      </c>
      <c r="E84" s="15">
        <v>474</v>
      </c>
      <c r="F84" s="15">
        <v>474</v>
      </c>
      <c r="G84" s="16"/>
    </row>
    <row r="85" spans="1:7" ht="15" customHeight="1" hidden="1">
      <c r="A85" s="20">
        <v>1701</v>
      </c>
      <c r="B85" s="21">
        <v>430</v>
      </c>
      <c r="C85" s="21">
        <v>310</v>
      </c>
      <c r="D85" s="24" t="s">
        <v>57</v>
      </c>
      <c r="E85" s="15">
        <f>SUM(F85:G85)</f>
        <v>0</v>
      </c>
      <c r="F85" s="15"/>
      <c r="G85" s="16"/>
    </row>
    <row r="86" spans="1:7" ht="15" customHeight="1">
      <c r="A86" s="20">
        <v>1801</v>
      </c>
      <c r="B86" s="21">
        <v>440</v>
      </c>
      <c r="C86" s="21">
        <v>323</v>
      </c>
      <c r="D86" s="26" t="s">
        <v>56</v>
      </c>
      <c r="E86" s="15">
        <f>SUM(F86:G86)</f>
        <v>28</v>
      </c>
      <c r="F86" s="15">
        <v>28</v>
      </c>
      <c r="G86" s="16"/>
    </row>
    <row r="87" spans="1:7" ht="15" customHeight="1">
      <c r="A87" s="20">
        <v>1803</v>
      </c>
      <c r="B87" s="21">
        <v>446</v>
      </c>
      <c r="C87" s="21">
        <v>323</v>
      </c>
      <c r="D87" s="26" t="s">
        <v>3</v>
      </c>
      <c r="E87" s="15">
        <f>SUM(F87:G87)</f>
        <v>237</v>
      </c>
      <c r="F87" s="15">
        <v>237</v>
      </c>
      <c r="G87" s="16"/>
    </row>
    <row r="88" spans="1:7" ht="18" customHeight="1">
      <c r="A88" s="20"/>
      <c r="B88" s="21"/>
      <c r="C88" s="21"/>
      <c r="D88" s="22" t="s">
        <v>23</v>
      </c>
      <c r="E88" s="12">
        <f>SUM(E89+E90+E102+E103+E105)</f>
        <v>22416</v>
      </c>
      <c r="F88" s="12">
        <f>SUM(F89+F90+F102+F103+F105)</f>
        <v>14949</v>
      </c>
      <c r="G88" s="13">
        <f>SUM(G89+G90+G102+G103+G105)</f>
        <v>7467</v>
      </c>
    </row>
    <row r="89" spans="1:7" ht="15" customHeight="1">
      <c r="A89" s="20">
        <v>106</v>
      </c>
      <c r="B89" s="10" t="s">
        <v>58</v>
      </c>
      <c r="C89" s="10" t="s">
        <v>59</v>
      </c>
      <c r="D89" s="26" t="s">
        <v>81</v>
      </c>
      <c r="E89" s="15">
        <f>SUM(F89:G89)</f>
        <v>38</v>
      </c>
      <c r="F89" s="15">
        <v>38</v>
      </c>
      <c r="G89" s="16"/>
    </row>
    <row r="90" spans="1:7" ht="15" customHeight="1">
      <c r="A90" s="20">
        <v>1400</v>
      </c>
      <c r="B90" s="21"/>
      <c r="C90" s="21"/>
      <c r="D90" s="26" t="s">
        <v>1</v>
      </c>
      <c r="E90" s="15">
        <f>SUM(E91:E101)</f>
        <v>19368</v>
      </c>
      <c r="F90" s="15">
        <f>SUM(F91:F101)</f>
        <v>11901</v>
      </c>
      <c r="G90" s="15">
        <f>SUM(G91:G101)</f>
        <v>7467</v>
      </c>
    </row>
    <row r="91" spans="1:7" ht="15" customHeight="1">
      <c r="A91" s="20">
        <v>1401</v>
      </c>
      <c r="B91" s="21">
        <v>400</v>
      </c>
      <c r="C91" s="21">
        <v>259</v>
      </c>
      <c r="D91" s="65" t="s">
        <v>28</v>
      </c>
      <c r="E91" s="15">
        <f aca="true" t="shared" si="3" ref="E91:E102">SUM(F91:G91)</f>
        <v>3453</v>
      </c>
      <c r="F91" s="15">
        <v>3453</v>
      </c>
      <c r="G91" s="16"/>
    </row>
    <row r="92" spans="1:7" ht="15" customHeight="1">
      <c r="A92" s="20">
        <v>1402</v>
      </c>
      <c r="B92" s="21">
        <v>400</v>
      </c>
      <c r="C92" s="21">
        <v>260</v>
      </c>
      <c r="D92" s="65" t="s">
        <v>29</v>
      </c>
      <c r="E92" s="15">
        <f t="shared" si="3"/>
        <v>5752</v>
      </c>
      <c r="F92" s="15">
        <v>5752</v>
      </c>
      <c r="G92" s="16"/>
    </row>
    <row r="93" spans="1:7" ht="15" customHeight="1">
      <c r="A93" s="20">
        <v>1402</v>
      </c>
      <c r="B93" s="21">
        <v>400</v>
      </c>
      <c r="C93" s="21">
        <v>262</v>
      </c>
      <c r="D93" s="65" t="s">
        <v>30</v>
      </c>
      <c r="E93" s="15">
        <f t="shared" si="3"/>
        <v>308</v>
      </c>
      <c r="F93" s="15">
        <v>308</v>
      </c>
      <c r="G93" s="16"/>
    </row>
    <row r="94" spans="1:7" ht="15" customHeight="1">
      <c r="A94" s="20">
        <v>1402</v>
      </c>
      <c r="B94" s="21">
        <v>400</v>
      </c>
      <c r="C94" s="21">
        <v>263</v>
      </c>
      <c r="D94" s="65" t="s">
        <v>31</v>
      </c>
      <c r="E94" s="15">
        <f t="shared" si="3"/>
        <v>488</v>
      </c>
      <c r="F94" s="15">
        <v>488</v>
      </c>
      <c r="G94" s="16"/>
    </row>
    <row r="95" spans="1:7" ht="15" customHeight="1">
      <c r="A95" s="20">
        <v>1402</v>
      </c>
      <c r="B95" s="21">
        <v>400</v>
      </c>
      <c r="C95" s="21">
        <v>264</v>
      </c>
      <c r="D95" s="65" t="s">
        <v>32</v>
      </c>
      <c r="E95" s="15">
        <f t="shared" si="3"/>
        <v>361</v>
      </c>
      <c r="F95" s="15">
        <v>361</v>
      </c>
      <c r="G95" s="16"/>
    </row>
    <row r="96" spans="1:7" ht="15" customHeight="1">
      <c r="A96" s="20">
        <v>1402</v>
      </c>
      <c r="B96" s="21">
        <v>400</v>
      </c>
      <c r="C96" s="21">
        <v>264</v>
      </c>
      <c r="D96" s="65" t="s">
        <v>33</v>
      </c>
      <c r="E96" s="15">
        <f t="shared" si="3"/>
        <v>853</v>
      </c>
      <c r="F96" s="15">
        <v>853</v>
      </c>
      <c r="G96" s="16"/>
    </row>
    <row r="97" spans="1:7" ht="15" customHeight="1">
      <c r="A97" s="20">
        <v>1402</v>
      </c>
      <c r="B97" s="21">
        <v>400</v>
      </c>
      <c r="C97" s="21">
        <v>265</v>
      </c>
      <c r="D97" s="65" t="s">
        <v>34</v>
      </c>
      <c r="E97" s="15">
        <f t="shared" si="3"/>
        <v>1497</v>
      </c>
      <c r="F97" s="15">
        <v>360</v>
      </c>
      <c r="G97" s="16">
        <v>1137</v>
      </c>
    </row>
    <row r="98" spans="1:7" ht="15" customHeight="1" hidden="1">
      <c r="A98" s="20">
        <v>1403</v>
      </c>
      <c r="B98" s="21">
        <v>400</v>
      </c>
      <c r="C98" s="21">
        <v>267</v>
      </c>
      <c r="D98" s="65" t="s">
        <v>35</v>
      </c>
      <c r="E98" s="15">
        <f t="shared" si="3"/>
        <v>0</v>
      </c>
      <c r="F98" s="15"/>
      <c r="G98" s="16"/>
    </row>
    <row r="99" spans="1:7" ht="15" customHeight="1" hidden="1">
      <c r="A99" s="20">
        <v>1404</v>
      </c>
      <c r="B99" s="21">
        <v>400</v>
      </c>
      <c r="C99" s="21">
        <v>268</v>
      </c>
      <c r="D99" s="65" t="s">
        <v>36</v>
      </c>
      <c r="E99" s="15">
        <f t="shared" si="3"/>
        <v>0</v>
      </c>
      <c r="F99" s="15"/>
      <c r="G99" s="16"/>
    </row>
    <row r="100" spans="1:7" ht="15" customHeight="1">
      <c r="A100" s="20">
        <v>1407</v>
      </c>
      <c r="B100" s="21">
        <v>400</v>
      </c>
      <c r="C100" s="21">
        <v>272</v>
      </c>
      <c r="D100" s="65" t="s">
        <v>38</v>
      </c>
      <c r="E100" s="15">
        <f t="shared" si="3"/>
        <v>6656</v>
      </c>
      <c r="F100" s="15">
        <v>326</v>
      </c>
      <c r="G100" s="16">
        <v>6330</v>
      </c>
    </row>
    <row r="101" spans="1:7" ht="15" customHeight="1" hidden="1">
      <c r="A101" s="20">
        <v>1407</v>
      </c>
      <c r="B101" s="21">
        <v>400</v>
      </c>
      <c r="C101" s="21">
        <v>500</v>
      </c>
      <c r="D101" s="24" t="s">
        <v>82</v>
      </c>
      <c r="E101" s="15">
        <f t="shared" si="3"/>
        <v>0</v>
      </c>
      <c r="F101" s="15"/>
      <c r="G101" s="16"/>
    </row>
    <row r="102" spans="1:7" ht="15" customHeight="1">
      <c r="A102" s="20">
        <v>1501</v>
      </c>
      <c r="B102" s="21">
        <v>412</v>
      </c>
      <c r="C102" s="21">
        <v>287</v>
      </c>
      <c r="D102" s="26" t="s">
        <v>4</v>
      </c>
      <c r="E102" s="15">
        <f t="shared" si="3"/>
        <v>74</v>
      </c>
      <c r="F102" s="15">
        <v>74</v>
      </c>
      <c r="G102" s="16"/>
    </row>
    <row r="103" spans="1:7" ht="15" customHeight="1">
      <c r="A103" s="20">
        <v>1700</v>
      </c>
      <c r="B103" s="21"/>
      <c r="C103" s="21"/>
      <c r="D103" s="26" t="s">
        <v>2</v>
      </c>
      <c r="E103" s="15">
        <f>SUM(E104:E104)</f>
        <v>2683</v>
      </c>
      <c r="F103" s="15">
        <f>SUM(F104:F104)</f>
        <v>2683</v>
      </c>
      <c r="G103" s="16">
        <f>SUM(G104:G104)</f>
        <v>0</v>
      </c>
    </row>
    <row r="104" spans="1:7" ht="15" customHeight="1">
      <c r="A104" s="20">
        <v>1701</v>
      </c>
      <c r="B104" s="21">
        <v>430</v>
      </c>
      <c r="C104" s="21">
        <v>301</v>
      </c>
      <c r="D104" s="63" t="s">
        <v>44</v>
      </c>
      <c r="E104" s="15">
        <v>2683</v>
      </c>
      <c r="F104" s="15">
        <v>2683</v>
      </c>
      <c r="G104" s="16"/>
    </row>
    <row r="105" spans="1:7" ht="15" customHeight="1">
      <c r="A105" s="20">
        <v>1803</v>
      </c>
      <c r="B105" s="21">
        <v>446</v>
      </c>
      <c r="C105" s="21">
        <v>323</v>
      </c>
      <c r="D105" s="66" t="s">
        <v>3</v>
      </c>
      <c r="E105" s="15">
        <f>SUM(F105:G105)</f>
        <v>253</v>
      </c>
      <c r="F105" s="15">
        <v>253</v>
      </c>
      <c r="G105" s="16"/>
    </row>
    <row r="106" spans="1:7" ht="20.25" customHeight="1">
      <c r="A106" s="20"/>
      <c r="B106" s="21"/>
      <c r="C106" s="21"/>
      <c r="D106" s="22" t="s">
        <v>24</v>
      </c>
      <c r="E106" s="12">
        <f>SUM(E107+E108+E109+E121+E122+E127)</f>
        <v>15833</v>
      </c>
      <c r="F106" s="12">
        <f>SUM(F107+F108+F109+F121+F122+F127)</f>
        <v>10404</v>
      </c>
      <c r="G106" s="13">
        <f>SUM(G107+G109+G121+G122+G127)</f>
        <v>5429</v>
      </c>
    </row>
    <row r="107" spans="1:7" ht="15" customHeight="1">
      <c r="A107" s="20">
        <v>106</v>
      </c>
      <c r="B107" s="10" t="s">
        <v>58</v>
      </c>
      <c r="C107" s="10" t="s">
        <v>59</v>
      </c>
      <c r="D107" s="26" t="s">
        <v>81</v>
      </c>
      <c r="E107" s="15">
        <f>SUM(F107:G107)</f>
        <v>41</v>
      </c>
      <c r="F107" s="15">
        <v>41</v>
      </c>
      <c r="G107" s="16"/>
    </row>
    <row r="108" spans="1:7" ht="15" customHeight="1">
      <c r="A108" s="20">
        <v>501</v>
      </c>
      <c r="B108" s="10">
        <v>601</v>
      </c>
      <c r="C108" s="10">
        <v>75</v>
      </c>
      <c r="D108" s="26" t="s">
        <v>66</v>
      </c>
      <c r="E108" s="15">
        <f>SUM(F108:G108)</f>
        <v>3</v>
      </c>
      <c r="F108" s="15">
        <v>3</v>
      </c>
      <c r="G108" s="16"/>
    </row>
    <row r="109" spans="1:7" ht="15" customHeight="1">
      <c r="A109" s="20">
        <v>1400</v>
      </c>
      <c r="B109" s="21"/>
      <c r="C109" s="21"/>
      <c r="D109" s="26" t="s">
        <v>1</v>
      </c>
      <c r="E109" s="15">
        <f>SUM(E110:E120)</f>
        <v>13894</v>
      </c>
      <c r="F109" s="15">
        <f>SUM(F110:F120)</f>
        <v>8465</v>
      </c>
      <c r="G109" s="15">
        <f>SUM(G110:G120)</f>
        <v>5429</v>
      </c>
    </row>
    <row r="110" spans="1:7" ht="15" customHeight="1">
      <c r="A110" s="20">
        <v>1401</v>
      </c>
      <c r="B110" s="21">
        <v>400</v>
      </c>
      <c r="C110" s="21">
        <v>259</v>
      </c>
      <c r="D110" s="63" t="s">
        <v>28</v>
      </c>
      <c r="E110" s="15">
        <f aca="true" t="shared" si="4" ref="E110:E127">SUM(F110:G110)</f>
        <v>2255</v>
      </c>
      <c r="F110" s="15">
        <v>2255</v>
      </c>
      <c r="G110" s="16"/>
    </row>
    <row r="111" spans="1:7" ht="15" customHeight="1">
      <c r="A111" s="20">
        <v>1402</v>
      </c>
      <c r="B111" s="21">
        <v>400</v>
      </c>
      <c r="C111" s="21">
        <v>260</v>
      </c>
      <c r="D111" s="63" t="s">
        <v>29</v>
      </c>
      <c r="E111" s="15">
        <f t="shared" si="4"/>
        <v>4662</v>
      </c>
      <c r="F111" s="15">
        <v>4662</v>
      </c>
      <c r="G111" s="16"/>
    </row>
    <row r="112" spans="1:7" ht="15" customHeight="1">
      <c r="A112" s="20">
        <v>1402</v>
      </c>
      <c r="B112" s="21">
        <v>400</v>
      </c>
      <c r="C112" s="21">
        <v>262</v>
      </c>
      <c r="D112" s="63" t="s">
        <v>30</v>
      </c>
      <c r="E112" s="15">
        <f t="shared" si="4"/>
        <v>213</v>
      </c>
      <c r="F112" s="15">
        <v>213</v>
      </c>
      <c r="G112" s="16"/>
    </row>
    <row r="113" spans="1:7" ht="15" customHeight="1">
      <c r="A113" s="20">
        <v>1402</v>
      </c>
      <c r="B113" s="21">
        <v>400</v>
      </c>
      <c r="C113" s="21">
        <v>263</v>
      </c>
      <c r="D113" s="63" t="s">
        <v>31</v>
      </c>
      <c r="E113" s="15">
        <f t="shared" si="4"/>
        <v>340</v>
      </c>
      <c r="F113" s="15">
        <v>340</v>
      </c>
      <c r="G113" s="16"/>
    </row>
    <row r="114" spans="1:7" ht="15" customHeight="1">
      <c r="A114" s="20">
        <v>1402</v>
      </c>
      <c r="B114" s="21">
        <v>400</v>
      </c>
      <c r="C114" s="21">
        <v>264</v>
      </c>
      <c r="D114" s="63" t="s">
        <v>32</v>
      </c>
      <c r="E114" s="15">
        <f t="shared" si="4"/>
        <v>143</v>
      </c>
      <c r="F114" s="15">
        <v>143</v>
      </c>
      <c r="G114" s="16"/>
    </row>
    <row r="115" spans="1:7" ht="15" customHeight="1">
      <c r="A115" s="20">
        <v>1402</v>
      </c>
      <c r="B115" s="21">
        <v>400</v>
      </c>
      <c r="C115" s="21">
        <v>264</v>
      </c>
      <c r="D115" s="63" t="s">
        <v>33</v>
      </c>
      <c r="E115" s="15">
        <f t="shared" si="4"/>
        <v>486</v>
      </c>
      <c r="F115" s="15">
        <v>486</v>
      </c>
      <c r="G115" s="16"/>
    </row>
    <row r="116" spans="1:7" ht="15" customHeight="1">
      <c r="A116" s="20">
        <v>1402</v>
      </c>
      <c r="B116" s="21">
        <v>400</v>
      </c>
      <c r="C116" s="21">
        <v>265</v>
      </c>
      <c r="D116" s="63" t="s">
        <v>34</v>
      </c>
      <c r="E116" s="15">
        <f t="shared" si="4"/>
        <v>1586</v>
      </c>
      <c r="F116" s="15">
        <v>366</v>
      </c>
      <c r="G116" s="16">
        <v>1220</v>
      </c>
    </row>
    <row r="117" spans="1:7" ht="15" customHeight="1" hidden="1">
      <c r="A117" s="20">
        <v>1403</v>
      </c>
      <c r="B117" s="21">
        <v>400</v>
      </c>
      <c r="C117" s="21">
        <v>267</v>
      </c>
      <c r="D117" s="63" t="s">
        <v>35</v>
      </c>
      <c r="E117" s="15">
        <f t="shared" si="4"/>
        <v>0</v>
      </c>
      <c r="F117" s="15"/>
      <c r="G117" s="16"/>
    </row>
    <row r="118" spans="1:7" ht="15" customHeight="1" hidden="1">
      <c r="A118" s="20">
        <v>1404</v>
      </c>
      <c r="B118" s="21">
        <v>400</v>
      </c>
      <c r="C118" s="21">
        <v>268</v>
      </c>
      <c r="D118" s="63" t="s">
        <v>36</v>
      </c>
      <c r="E118" s="15">
        <f t="shared" si="4"/>
        <v>0</v>
      </c>
      <c r="F118" s="15"/>
      <c r="G118" s="16"/>
    </row>
    <row r="119" spans="1:7" ht="15" customHeight="1">
      <c r="A119" s="20">
        <v>1407</v>
      </c>
      <c r="B119" s="21">
        <v>400</v>
      </c>
      <c r="C119" s="21">
        <v>272</v>
      </c>
      <c r="D119" s="63" t="s">
        <v>38</v>
      </c>
      <c r="E119" s="15">
        <f t="shared" si="4"/>
        <v>4209</v>
      </c>
      <c r="F119" s="15"/>
      <c r="G119" s="16">
        <v>4209</v>
      </c>
    </row>
    <row r="120" spans="1:7" ht="15" customHeight="1" hidden="1">
      <c r="A120" s="20">
        <v>1407</v>
      </c>
      <c r="B120" s="21">
        <v>400</v>
      </c>
      <c r="C120" s="21">
        <v>500</v>
      </c>
      <c r="D120" s="24" t="s">
        <v>82</v>
      </c>
      <c r="E120" s="15">
        <f t="shared" si="4"/>
        <v>0</v>
      </c>
      <c r="F120" s="15"/>
      <c r="G120" s="16"/>
    </row>
    <row r="121" spans="1:7" ht="15" customHeight="1">
      <c r="A121" s="20">
        <v>1501</v>
      </c>
      <c r="B121" s="21">
        <v>412</v>
      </c>
      <c r="C121" s="21">
        <v>287</v>
      </c>
      <c r="D121" s="26" t="s">
        <v>4</v>
      </c>
      <c r="E121" s="15">
        <f t="shared" si="4"/>
        <v>74</v>
      </c>
      <c r="F121" s="15">
        <v>74</v>
      </c>
      <c r="G121" s="16"/>
    </row>
    <row r="122" spans="1:7" ht="15" customHeight="1">
      <c r="A122" s="20">
        <v>1700</v>
      </c>
      <c r="B122" s="21"/>
      <c r="C122" s="21"/>
      <c r="D122" s="26" t="s">
        <v>2</v>
      </c>
      <c r="E122" s="15">
        <f>SUM(E123:E126)</f>
        <v>1668</v>
      </c>
      <c r="F122" s="15">
        <f>SUM(F123:F126)</f>
        <v>1668</v>
      </c>
      <c r="G122" s="16">
        <f>SUM(G124:G126)</f>
        <v>0</v>
      </c>
    </row>
    <row r="123" spans="1:7" ht="15" customHeight="1">
      <c r="A123" s="20">
        <v>1701</v>
      </c>
      <c r="B123" s="21">
        <v>430</v>
      </c>
      <c r="C123" s="21">
        <v>295</v>
      </c>
      <c r="D123" s="63" t="s">
        <v>75</v>
      </c>
      <c r="E123" s="15">
        <v>435</v>
      </c>
      <c r="F123" s="15">
        <v>435</v>
      </c>
      <c r="G123" s="16"/>
    </row>
    <row r="124" spans="1:7" ht="15" customHeight="1">
      <c r="A124" s="20">
        <v>1701</v>
      </c>
      <c r="B124" s="21">
        <v>430</v>
      </c>
      <c r="C124" s="21">
        <v>300</v>
      </c>
      <c r="D124" s="63" t="s">
        <v>43</v>
      </c>
      <c r="E124" s="15">
        <v>398</v>
      </c>
      <c r="F124" s="15">
        <v>398</v>
      </c>
      <c r="G124" s="16"/>
    </row>
    <row r="125" spans="1:7" ht="15" customHeight="1">
      <c r="A125" s="20">
        <v>1701</v>
      </c>
      <c r="B125" s="21">
        <v>430</v>
      </c>
      <c r="C125" s="21">
        <v>301</v>
      </c>
      <c r="D125" s="63" t="s">
        <v>44</v>
      </c>
      <c r="E125" s="15">
        <v>516</v>
      </c>
      <c r="F125" s="15">
        <v>516</v>
      </c>
      <c r="G125" s="16"/>
    </row>
    <row r="126" spans="1:7" ht="15" customHeight="1">
      <c r="A126" s="20">
        <v>1701</v>
      </c>
      <c r="B126" s="21">
        <v>430</v>
      </c>
      <c r="C126" s="21">
        <v>304</v>
      </c>
      <c r="D126" s="63" t="s">
        <v>46</v>
      </c>
      <c r="E126" s="15">
        <v>319</v>
      </c>
      <c r="F126" s="15">
        <v>319</v>
      </c>
      <c r="G126" s="16"/>
    </row>
    <row r="127" spans="1:7" ht="15" customHeight="1">
      <c r="A127" s="20">
        <v>1803</v>
      </c>
      <c r="B127" s="21">
        <v>446</v>
      </c>
      <c r="C127" s="21">
        <v>323</v>
      </c>
      <c r="D127" s="26" t="s">
        <v>3</v>
      </c>
      <c r="E127" s="15">
        <f t="shared" si="4"/>
        <v>153</v>
      </c>
      <c r="F127" s="15">
        <v>153</v>
      </c>
      <c r="G127" s="16"/>
    </row>
    <row r="128" spans="1:7" ht="21" customHeight="1">
      <c r="A128" s="20"/>
      <c r="B128" s="21"/>
      <c r="C128" s="21"/>
      <c r="D128" s="22" t="s">
        <v>25</v>
      </c>
      <c r="E128" s="12">
        <f>SUM(E129+E130+E143+E144+E147)</f>
        <v>11347</v>
      </c>
      <c r="F128" s="12">
        <f>SUM(F129+F130+F143+F144+F147)</f>
        <v>8069</v>
      </c>
      <c r="G128" s="13">
        <f>SUM(G129+G130+G143+G144+G147)</f>
        <v>3278</v>
      </c>
    </row>
    <row r="129" spans="1:7" ht="15" customHeight="1">
      <c r="A129" s="20">
        <v>106</v>
      </c>
      <c r="B129" s="10" t="s">
        <v>58</v>
      </c>
      <c r="C129" s="10" t="s">
        <v>59</v>
      </c>
      <c r="D129" s="26" t="s">
        <v>81</v>
      </c>
      <c r="E129" s="15">
        <f aca="true" t="shared" si="5" ref="E129:E147">SUM(F129:G129)</f>
        <v>31</v>
      </c>
      <c r="F129" s="15">
        <v>31</v>
      </c>
      <c r="G129" s="16"/>
    </row>
    <row r="130" spans="1:7" ht="15" customHeight="1">
      <c r="A130" s="20">
        <v>1400</v>
      </c>
      <c r="B130" s="21"/>
      <c r="C130" s="21"/>
      <c r="D130" s="26" t="s">
        <v>1</v>
      </c>
      <c r="E130" s="15">
        <f>SUM(E131:E142)</f>
        <v>9179</v>
      </c>
      <c r="F130" s="15">
        <f>SUM(F131:F142)</f>
        <v>5901</v>
      </c>
      <c r="G130" s="15">
        <f>SUM(G131:G142)</f>
        <v>3278</v>
      </c>
    </row>
    <row r="131" spans="1:7" ht="15" customHeight="1">
      <c r="A131" s="20">
        <v>1401</v>
      </c>
      <c r="B131" s="21">
        <v>400</v>
      </c>
      <c r="C131" s="21">
        <v>259</v>
      </c>
      <c r="D131" s="63" t="s">
        <v>28</v>
      </c>
      <c r="E131" s="15">
        <f t="shared" si="5"/>
        <v>1904</v>
      </c>
      <c r="F131" s="15">
        <v>1904</v>
      </c>
      <c r="G131" s="16"/>
    </row>
    <row r="132" spans="1:7" ht="15" customHeight="1">
      <c r="A132" s="20">
        <v>1402</v>
      </c>
      <c r="B132" s="21">
        <v>400</v>
      </c>
      <c r="C132" s="21">
        <v>260</v>
      </c>
      <c r="D132" s="63" t="s">
        <v>29</v>
      </c>
      <c r="E132" s="15">
        <f t="shared" si="5"/>
        <v>2922</v>
      </c>
      <c r="F132" s="15">
        <v>2922</v>
      </c>
      <c r="G132" s="16"/>
    </row>
    <row r="133" spans="1:7" ht="15" customHeight="1">
      <c r="A133" s="20">
        <v>1402</v>
      </c>
      <c r="B133" s="21">
        <v>400</v>
      </c>
      <c r="C133" s="21">
        <v>262</v>
      </c>
      <c r="D133" s="63" t="s">
        <v>30</v>
      </c>
      <c r="E133" s="15">
        <f t="shared" si="5"/>
        <v>248</v>
      </c>
      <c r="F133" s="15">
        <v>248</v>
      </c>
      <c r="G133" s="16"/>
    </row>
    <row r="134" spans="1:7" ht="15" customHeight="1" hidden="1">
      <c r="A134" s="20">
        <v>1402</v>
      </c>
      <c r="B134" s="21">
        <v>400</v>
      </c>
      <c r="C134" s="21">
        <v>263</v>
      </c>
      <c r="D134" s="63" t="s">
        <v>31</v>
      </c>
      <c r="E134" s="15">
        <f t="shared" si="5"/>
        <v>0</v>
      </c>
      <c r="F134" s="15"/>
      <c r="G134" s="16"/>
    </row>
    <row r="135" spans="1:7" ht="15" customHeight="1">
      <c r="A135" s="20">
        <v>1402</v>
      </c>
      <c r="B135" s="21">
        <v>400</v>
      </c>
      <c r="C135" s="21">
        <v>264</v>
      </c>
      <c r="D135" s="63" t="s">
        <v>32</v>
      </c>
      <c r="E135" s="15">
        <f t="shared" si="5"/>
        <v>149</v>
      </c>
      <c r="F135" s="15">
        <v>149</v>
      </c>
      <c r="G135" s="16"/>
    </row>
    <row r="136" spans="1:7" ht="15" customHeight="1">
      <c r="A136" s="20">
        <v>1402</v>
      </c>
      <c r="B136" s="21">
        <v>400</v>
      </c>
      <c r="C136" s="21">
        <v>264</v>
      </c>
      <c r="D136" s="63" t="s">
        <v>33</v>
      </c>
      <c r="E136" s="15">
        <f t="shared" si="5"/>
        <v>204</v>
      </c>
      <c r="F136" s="15">
        <v>204</v>
      </c>
      <c r="G136" s="16"/>
    </row>
    <row r="137" spans="1:7" ht="15" customHeight="1">
      <c r="A137" s="20">
        <v>1402</v>
      </c>
      <c r="B137" s="21">
        <v>400</v>
      </c>
      <c r="C137" s="21">
        <v>265</v>
      </c>
      <c r="D137" s="63" t="s">
        <v>34</v>
      </c>
      <c r="E137" s="15">
        <f t="shared" si="5"/>
        <v>1538</v>
      </c>
      <c r="F137" s="15">
        <v>440</v>
      </c>
      <c r="G137" s="16">
        <v>1098</v>
      </c>
    </row>
    <row r="138" spans="1:7" ht="15" customHeight="1" hidden="1">
      <c r="A138" s="20">
        <v>1403</v>
      </c>
      <c r="B138" s="21">
        <v>400</v>
      </c>
      <c r="C138" s="21">
        <v>267</v>
      </c>
      <c r="D138" s="63" t="s">
        <v>35</v>
      </c>
      <c r="E138" s="15">
        <f t="shared" si="5"/>
        <v>0</v>
      </c>
      <c r="F138" s="15"/>
      <c r="G138" s="16"/>
    </row>
    <row r="139" spans="1:7" ht="15" customHeight="1" hidden="1">
      <c r="A139" s="20">
        <v>1404</v>
      </c>
      <c r="B139" s="21">
        <v>400</v>
      </c>
      <c r="C139" s="21">
        <v>268</v>
      </c>
      <c r="D139" s="63" t="s">
        <v>36</v>
      </c>
      <c r="E139" s="15">
        <f t="shared" si="5"/>
        <v>0</v>
      </c>
      <c r="F139" s="15"/>
      <c r="G139" s="16"/>
    </row>
    <row r="140" spans="1:7" ht="15" customHeight="1">
      <c r="A140" s="20">
        <v>1407</v>
      </c>
      <c r="B140" s="21">
        <v>400</v>
      </c>
      <c r="C140" s="21">
        <v>319</v>
      </c>
      <c r="D140" s="63" t="s">
        <v>39</v>
      </c>
      <c r="E140" s="15">
        <f t="shared" si="5"/>
        <v>34</v>
      </c>
      <c r="F140" s="15">
        <v>34</v>
      </c>
      <c r="G140" s="16"/>
    </row>
    <row r="141" spans="1:7" ht="15" customHeight="1">
      <c r="A141" s="20">
        <v>1407</v>
      </c>
      <c r="B141" s="21">
        <v>400</v>
      </c>
      <c r="C141" s="21">
        <v>272</v>
      </c>
      <c r="D141" s="63" t="s">
        <v>38</v>
      </c>
      <c r="E141" s="15">
        <f t="shared" si="5"/>
        <v>2180</v>
      </c>
      <c r="F141" s="15"/>
      <c r="G141" s="16">
        <v>2180</v>
      </c>
    </row>
    <row r="142" spans="1:7" ht="15" customHeight="1" hidden="1">
      <c r="A142" s="20">
        <v>1407</v>
      </c>
      <c r="B142" s="21">
        <v>400</v>
      </c>
      <c r="C142" s="21">
        <v>500</v>
      </c>
      <c r="D142" s="24" t="s">
        <v>82</v>
      </c>
      <c r="E142" s="15">
        <f t="shared" si="5"/>
        <v>0</v>
      </c>
      <c r="F142" s="15"/>
      <c r="G142" s="16"/>
    </row>
    <row r="143" spans="1:7" ht="15" customHeight="1">
      <c r="A143" s="20">
        <v>1501</v>
      </c>
      <c r="B143" s="21">
        <v>410</v>
      </c>
      <c r="C143" s="21">
        <v>280</v>
      </c>
      <c r="D143" s="26" t="s">
        <v>4</v>
      </c>
      <c r="E143" s="15">
        <f t="shared" si="5"/>
        <v>139</v>
      </c>
      <c r="F143" s="15">
        <v>139</v>
      </c>
      <c r="G143" s="16"/>
    </row>
    <row r="144" spans="1:7" ht="15" customHeight="1">
      <c r="A144" s="20">
        <v>1700</v>
      </c>
      <c r="B144" s="21"/>
      <c r="C144" s="21"/>
      <c r="D144" s="26" t="s">
        <v>2</v>
      </c>
      <c r="E144" s="15">
        <f t="shared" si="5"/>
        <v>1868</v>
      </c>
      <c r="F144" s="15">
        <f>SUM(F145:F146)</f>
        <v>1868</v>
      </c>
      <c r="G144" s="16">
        <f>SUM(G145:G146)</f>
        <v>0</v>
      </c>
    </row>
    <row r="145" spans="1:7" ht="15" customHeight="1">
      <c r="A145" s="20">
        <v>1701</v>
      </c>
      <c r="B145" s="21">
        <v>430</v>
      </c>
      <c r="C145" s="21">
        <v>300</v>
      </c>
      <c r="D145" s="63" t="s">
        <v>43</v>
      </c>
      <c r="E145" s="15">
        <v>1691</v>
      </c>
      <c r="F145" s="15">
        <v>1691</v>
      </c>
      <c r="G145" s="16"/>
    </row>
    <row r="146" spans="1:7" ht="15" customHeight="1">
      <c r="A146" s="20">
        <v>1701</v>
      </c>
      <c r="B146" s="21">
        <v>430</v>
      </c>
      <c r="C146" s="21">
        <v>301</v>
      </c>
      <c r="D146" s="63" t="s">
        <v>44</v>
      </c>
      <c r="E146" s="15">
        <v>177</v>
      </c>
      <c r="F146" s="15">
        <v>177</v>
      </c>
      <c r="G146" s="16"/>
    </row>
    <row r="147" spans="1:7" ht="15" customHeight="1">
      <c r="A147" s="20">
        <v>1803</v>
      </c>
      <c r="B147" s="21">
        <v>446</v>
      </c>
      <c r="C147" s="21">
        <v>323</v>
      </c>
      <c r="D147" s="66" t="s">
        <v>3</v>
      </c>
      <c r="E147" s="15">
        <f t="shared" si="5"/>
        <v>130</v>
      </c>
      <c r="F147" s="15">
        <v>130</v>
      </c>
      <c r="G147" s="16"/>
    </row>
    <row r="148" spans="1:7" ht="20.25" customHeight="1">
      <c r="A148" s="20"/>
      <c r="B148" s="21"/>
      <c r="C148" s="21"/>
      <c r="D148" s="22" t="s">
        <v>26</v>
      </c>
      <c r="E148" s="12">
        <f>SUM(E149+E150+E163+E167)</f>
        <v>16027</v>
      </c>
      <c r="F148" s="12">
        <f>SUM(F149+F150+F163+F167)</f>
        <v>12230</v>
      </c>
      <c r="G148" s="13">
        <f>SUM(G149+G150+G163+G167)</f>
        <v>3797</v>
      </c>
    </row>
    <row r="149" spans="1:7" ht="15" customHeight="1">
      <c r="A149" s="20">
        <v>106</v>
      </c>
      <c r="B149" s="10" t="s">
        <v>58</v>
      </c>
      <c r="C149" s="10" t="s">
        <v>59</v>
      </c>
      <c r="D149" s="26" t="s">
        <v>81</v>
      </c>
      <c r="E149" s="15">
        <f aca="true" t="shared" si="6" ref="E149:E167">SUM(F149:G149)</f>
        <v>35</v>
      </c>
      <c r="F149" s="15">
        <v>35</v>
      </c>
      <c r="G149" s="16"/>
    </row>
    <row r="150" spans="1:7" ht="15" customHeight="1">
      <c r="A150" s="20">
        <v>1400</v>
      </c>
      <c r="B150" s="10"/>
      <c r="C150" s="10"/>
      <c r="D150" s="26" t="s">
        <v>1</v>
      </c>
      <c r="E150" s="15">
        <f>SUM(F150:G150)</f>
        <v>13417</v>
      </c>
      <c r="F150" s="15">
        <f>SUM(F151:F162)</f>
        <v>9620</v>
      </c>
      <c r="G150" s="15">
        <f>SUM(G151:G162)</f>
        <v>3797</v>
      </c>
    </row>
    <row r="151" spans="1:7" ht="15" customHeight="1">
      <c r="A151" s="20">
        <v>1401</v>
      </c>
      <c r="B151" s="21">
        <v>400</v>
      </c>
      <c r="C151" s="21">
        <v>259</v>
      </c>
      <c r="D151" s="63" t="s">
        <v>28</v>
      </c>
      <c r="E151" s="15">
        <f t="shared" si="6"/>
        <v>1793</v>
      </c>
      <c r="F151" s="15">
        <v>1793</v>
      </c>
      <c r="G151" s="16"/>
    </row>
    <row r="152" spans="1:7" ht="15" customHeight="1">
      <c r="A152" s="20">
        <v>1402</v>
      </c>
      <c r="B152" s="21">
        <v>400</v>
      </c>
      <c r="C152" s="21">
        <v>260</v>
      </c>
      <c r="D152" s="63" t="s">
        <v>29</v>
      </c>
      <c r="E152" s="15">
        <f t="shared" si="6"/>
        <v>4603</v>
      </c>
      <c r="F152" s="15">
        <v>4603</v>
      </c>
      <c r="G152" s="16"/>
    </row>
    <row r="153" spans="1:7" ht="15" customHeight="1">
      <c r="A153" s="20">
        <v>1402</v>
      </c>
      <c r="B153" s="21">
        <v>400</v>
      </c>
      <c r="C153" s="21">
        <v>262</v>
      </c>
      <c r="D153" s="63" t="s">
        <v>30</v>
      </c>
      <c r="E153" s="15">
        <f t="shared" si="6"/>
        <v>122</v>
      </c>
      <c r="F153" s="15">
        <v>122</v>
      </c>
      <c r="G153" s="16"/>
    </row>
    <row r="154" spans="1:7" ht="15" customHeight="1">
      <c r="A154" s="20">
        <v>1402</v>
      </c>
      <c r="B154" s="21">
        <v>400</v>
      </c>
      <c r="C154" s="21">
        <v>263</v>
      </c>
      <c r="D154" s="63" t="s">
        <v>31</v>
      </c>
      <c r="E154" s="15">
        <f t="shared" si="6"/>
        <v>1630</v>
      </c>
      <c r="F154" s="15">
        <v>1630</v>
      </c>
      <c r="G154" s="16"/>
    </row>
    <row r="155" spans="1:7" ht="15" customHeight="1">
      <c r="A155" s="20">
        <v>1402</v>
      </c>
      <c r="B155" s="21">
        <v>400</v>
      </c>
      <c r="C155" s="21">
        <v>264</v>
      </c>
      <c r="D155" s="63" t="s">
        <v>32</v>
      </c>
      <c r="E155" s="15">
        <f t="shared" si="6"/>
        <v>304</v>
      </c>
      <c r="F155" s="15">
        <v>304</v>
      </c>
      <c r="G155" s="16"/>
    </row>
    <row r="156" spans="1:7" ht="15" customHeight="1">
      <c r="A156" s="20">
        <v>1402</v>
      </c>
      <c r="B156" s="21">
        <v>400</v>
      </c>
      <c r="C156" s="21">
        <v>264</v>
      </c>
      <c r="D156" s="63" t="s">
        <v>33</v>
      </c>
      <c r="E156" s="15">
        <f t="shared" si="6"/>
        <v>475</v>
      </c>
      <c r="F156" s="15">
        <v>475</v>
      </c>
      <c r="G156" s="16"/>
    </row>
    <row r="157" spans="1:7" ht="15" customHeight="1">
      <c r="A157" s="20">
        <v>1402</v>
      </c>
      <c r="B157" s="21">
        <v>400</v>
      </c>
      <c r="C157" s="21">
        <v>265</v>
      </c>
      <c r="D157" s="63" t="s">
        <v>34</v>
      </c>
      <c r="E157" s="15">
        <f t="shared" si="6"/>
        <v>1034</v>
      </c>
      <c r="F157" s="15">
        <v>326</v>
      </c>
      <c r="G157" s="16">
        <v>708</v>
      </c>
    </row>
    <row r="158" spans="1:7" ht="15" customHeight="1">
      <c r="A158" s="20">
        <v>1403</v>
      </c>
      <c r="B158" s="21">
        <v>400</v>
      </c>
      <c r="C158" s="21">
        <v>267</v>
      </c>
      <c r="D158" s="63" t="s">
        <v>35</v>
      </c>
      <c r="E158" s="15">
        <f t="shared" si="6"/>
        <v>95</v>
      </c>
      <c r="F158" s="15">
        <v>95</v>
      </c>
      <c r="G158" s="16"/>
    </row>
    <row r="159" spans="1:7" ht="15" customHeight="1" hidden="1">
      <c r="A159" s="20">
        <v>1404</v>
      </c>
      <c r="B159" s="21">
        <v>400</v>
      </c>
      <c r="C159" s="21">
        <v>268</v>
      </c>
      <c r="D159" s="24" t="s">
        <v>36</v>
      </c>
      <c r="E159" s="15">
        <f t="shared" si="6"/>
        <v>0</v>
      </c>
      <c r="F159" s="15"/>
      <c r="G159" s="16"/>
    </row>
    <row r="160" spans="1:7" ht="15" customHeight="1" hidden="1">
      <c r="A160" s="20">
        <v>1405</v>
      </c>
      <c r="B160" s="21">
        <v>400</v>
      </c>
      <c r="C160" s="21">
        <v>270</v>
      </c>
      <c r="D160" s="24" t="s">
        <v>37</v>
      </c>
      <c r="E160" s="15">
        <f t="shared" si="6"/>
        <v>0</v>
      </c>
      <c r="F160" s="15"/>
      <c r="G160" s="16"/>
    </row>
    <row r="161" spans="1:7" ht="15" customHeight="1">
      <c r="A161" s="20">
        <v>1407</v>
      </c>
      <c r="B161" s="21">
        <v>400</v>
      </c>
      <c r="C161" s="21">
        <v>272</v>
      </c>
      <c r="D161" s="63" t="s">
        <v>38</v>
      </c>
      <c r="E161" s="15">
        <f t="shared" si="6"/>
        <v>3361</v>
      </c>
      <c r="F161" s="15">
        <v>272</v>
      </c>
      <c r="G161" s="16">
        <v>3089</v>
      </c>
    </row>
    <row r="162" spans="1:7" ht="15" customHeight="1" hidden="1">
      <c r="A162" s="20">
        <v>1407</v>
      </c>
      <c r="B162" s="21">
        <v>400</v>
      </c>
      <c r="C162" s="21">
        <v>500</v>
      </c>
      <c r="D162" s="24" t="s">
        <v>82</v>
      </c>
      <c r="E162" s="15">
        <f t="shared" si="6"/>
        <v>0</v>
      </c>
      <c r="F162" s="15"/>
      <c r="G162" s="16"/>
    </row>
    <row r="163" spans="1:7" ht="15" customHeight="1">
      <c r="A163" s="20">
        <v>1700</v>
      </c>
      <c r="B163" s="21"/>
      <c r="C163" s="21"/>
      <c r="D163" s="26" t="s">
        <v>2</v>
      </c>
      <c r="E163" s="15">
        <f>SUM(E164:E166)</f>
        <v>2446</v>
      </c>
      <c r="F163" s="15">
        <f>SUM(F164:F166)</f>
        <v>2446</v>
      </c>
      <c r="G163" s="16">
        <f>SUM(G165:G166)</f>
        <v>0</v>
      </c>
    </row>
    <row r="164" spans="1:7" ht="15" customHeight="1">
      <c r="A164" s="20">
        <v>1701</v>
      </c>
      <c r="B164" s="21">
        <v>430</v>
      </c>
      <c r="C164" s="21">
        <v>295</v>
      </c>
      <c r="D164" s="24" t="s">
        <v>74</v>
      </c>
      <c r="E164" s="15">
        <v>667</v>
      </c>
      <c r="F164" s="15">
        <v>667</v>
      </c>
      <c r="G164" s="16"/>
    </row>
    <row r="165" spans="1:7" ht="15" customHeight="1">
      <c r="A165" s="20">
        <v>1701</v>
      </c>
      <c r="B165" s="21">
        <v>430</v>
      </c>
      <c r="C165" s="21">
        <v>300</v>
      </c>
      <c r="D165" s="63" t="s">
        <v>43</v>
      </c>
      <c r="E165" s="15">
        <v>1290</v>
      </c>
      <c r="F165" s="15">
        <v>1290</v>
      </c>
      <c r="G165" s="16"/>
    </row>
    <row r="166" spans="1:7" ht="15" customHeight="1">
      <c r="A166" s="20">
        <v>1701</v>
      </c>
      <c r="B166" s="21">
        <v>430</v>
      </c>
      <c r="C166" s="21">
        <v>301</v>
      </c>
      <c r="D166" s="63" t="s">
        <v>44</v>
      </c>
      <c r="E166" s="15">
        <v>489</v>
      </c>
      <c r="F166" s="15">
        <v>489</v>
      </c>
      <c r="G166" s="16"/>
    </row>
    <row r="167" spans="1:7" ht="15" customHeight="1">
      <c r="A167" s="20">
        <v>1803</v>
      </c>
      <c r="B167" s="21">
        <v>446</v>
      </c>
      <c r="C167" s="21">
        <v>323</v>
      </c>
      <c r="D167" s="26" t="s">
        <v>3</v>
      </c>
      <c r="E167" s="15">
        <f t="shared" si="6"/>
        <v>129</v>
      </c>
      <c r="F167" s="15">
        <v>129</v>
      </c>
      <c r="G167" s="16"/>
    </row>
    <row r="168" spans="1:7" s="29" customFormat="1" ht="21.75" customHeight="1" thickBot="1">
      <c r="A168" s="27"/>
      <c r="B168" s="28"/>
      <c r="C168" s="28"/>
      <c r="D168" s="28" t="s">
        <v>5</v>
      </c>
      <c r="E168" s="54">
        <f>SUM(E12+E14+E16+E18+E19+E20+E21+E22+E23+E24+E25+E26+E41+E47+E56+E59+E64+E66+E67+E88+E106+E128+E148)</f>
        <v>109092</v>
      </c>
      <c r="F168" s="54">
        <f>SUM(F12+F14+F16+F18+F19+F20+F21+F22+F23+F24+F25+F26+F41+F47+F56+F59+F64+F66+F67+F88+F106+F128+F148)</f>
        <v>85700</v>
      </c>
      <c r="G168" s="53">
        <f>SUM(G12+G14+G16+G26+G41+G47+G56+G59+G64+G66+G67+G88+G106+G128+G148)</f>
        <v>23392</v>
      </c>
    </row>
    <row r="173" spans="5:7" ht="18.75">
      <c r="E173" s="3"/>
      <c r="F173" s="3"/>
      <c r="G173" s="3"/>
    </row>
    <row r="174" spans="4:5" ht="18.75" hidden="1">
      <c r="D174" s="73" t="s">
        <v>60</v>
      </c>
      <c r="E174" s="73"/>
    </row>
    <row r="175" spans="4:7" ht="18.75" hidden="1">
      <c r="D175" s="30"/>
      <c r="E175" s="30"/>
      <c r="F175" s="30"/>
      <c r="G175" s="30"/>
    </row>
    <row r="176" spans="1:7" s="34" customFormat="1" ht="21" customHeight="1" hidden="1">
      <c r="A176" s="31">
        <v>100</v>
      </c>
      <c r="B176" s="31"/>
      <c r="C176" s="31"/>
      <c r="D176" s="32" t="s">
        <v>61</v>
      </c>
      <c r="E176" s="33">
        <f>SUM(E177)</f>
        <v>248</v>
      </c>
      <c r="F176" s="33">
        <f>SUM(F177)</f>
        <v>248</v>
      </c>
      <c r="G176" s="33">
        <f>SUM(G177)</f>
        <v>0</v>
      </c>
    </row>
    <row r="177" spans="1:7" ht="15" customHeight="1" hidden="1">
      <c r="A177" s="21">
        <v>106</v>
      </c>
      <c r="B177" s="21" t="s">
        <v>58</v>
      </c>
      <c r="C177" s="21" t="s">
        <v>59</v>
      </c>
      <c r="D177" s="35" t="s">
        <v>0</v>
      </c>
      <c r="E177" s="36">
        <f>SUM(E13+E15+E17+E68+E89+E107+E129+E149)</f>
        <v>248</v>
      </c>
      <c r="F177" s="36">
        <f>SUM(F13+F15+F17+F68+F89+F107+F129+F149)</f>
        <v>248</v>
      </c>
      <c r="G177" s="36">
        <f>SUM(G13+G15+G17+G68+G89+G107+G129+G149)</f>
        <v>0</v>
      </c>
    </row>
    <row r="178" spans="1:7" s="46" customFormat="1" ht="15" customHeight="1" hidden="1">
      <c r="A178" s="47">
        <v>501</v>
      </c>
      <c r="B178" s="42"/>
      <c r="C178" s="42"/>
      <c r="D178" s="48" t="s">
        <v>78</v>
      </c>
      <c r="E178" s="49">
        <f>SUM(F178)</f>
        <v>108</v>
      </c>
      <c r="F178" s="49">
        <f>SUM(F18,F19,F20,F21,F22,F108)</f>
        <v>108</v>
      </c>
      <c r="G178" s="50"/>
    </row>
    <row r="179" spans="1:7" s="46" customFormat="1" ht="35.25" customHeight="1" hidden="1">
      <c r="A179" s="41">
        <v>903</v>
      </c>
      <c r="B179" s="42"/>
      <c r="C179" s="42"/>
      <c r="D179" s="43" t="s">
        <v>77</v>
      </c>
      <c r="E179" s="44">
        <f>SUM(F179:G179)</f>
        <v>98</v>
      </c>
      <c r="F179" s="44">
        <f>SUM(F23)</f>
        <v>98</v>
      </c>
      <c r="G179" s="45"/>
    </row>
    <row r="180" spans="1:7" s="46" customFormat="1" ht="15.75" hidden="1">
      <c r="A180" s="41">
        <v>1102</v>
      </c>
      <c r="B180" s="42"/>
      <c r="C180" s="42"/>
      <c r="D180" s="43" t="s">
        <v>80</v>
      </c>
      <c r="E180" s="44">
        <f>SUM(F180:G180)</f>
        <v>42</v>
      </c>
      <c r="F180" s="44">
        <f>F24</f>
        <v>42</v>
      </c>
      <c r="G180" s="45"/>
    </row>
    <row r="181" spans="1:7" s="46" customFormat="1" ht="18" customHeight="1" hidden="1">
      <c r="A181" s="41">
        <v>1302</v>
      </c>
      <c r="B181" s="42"/>
      <c r="C181" s="42"/>
      <c r="D181" s="43" t="s">
        <v>79</v>
      </c>
      <c r="E181" s="44">
        <f>SUM(F181:G181)</f>
        <v>135</v>
      </c>
      <c r="F181" s="44">
        <f>F25</f>
        <v>135</v>
      </c>
      <c r="G181" s="45"/>
    </row>
    <row r="182" spans="1:7" s="34" customFormat="1" ht="21.75" customHeight="1" hidden="1">
      <c r="A182" s="31">
        <v>1400</v>
      </c>
      <c r="B182" s="31"/>
      <c r="C182" s="31"/>
      <c r="D182" s="32" t="s">
        <v>1</v>
      </c>
      <c r="E182" s="12">
        <f>SUM(E183:E194)</f>
        <v>81772</v>
      </c>
      <c r="F182" s="12">
        <f>SUM(F183:F194)</f>
        <v>58380</v>
      </c>
      <c r="G182" s="12">
        <f>SUM(G183:G194)</f>
        <v>23392</v>
      </c>
    </row>
    <row r="183" spans="1:7" ht="15" customHeight="1" hidden="1">
      <c r="A183" s="21">
        <v>1401</v>
      </c>
      <c r="B183" s="21">
        <v>400</v>
      </c>
      <c r="C183" s="21">
        <v>259</v>
      </c>
      <c r="D183" s="37" t="s">
        <v>28</v>
      </c>
      <c r="E183" s="15">
        <f>SUM(F183:G183)</f>
        <v>15175</v>
      </c>
      <c r="F183" s="15">
        <f>SUM(F28+F70+F91+F71+F110+F131+F151)</f>
        <v>15175</v>
      </c>
      <c r="G183" s="15">
        <f>SUM(G28+G70+G91+G71+G110+G131+G151)</f>
        <v>0</v>
      </c>
    </row>
    <row r="184" spans="1:7" ht="15" customHeight="1" hidden="1">
      <c r="A184" s="21">
        <v>1402</v>
      </c>
      <c r="B184" s="21">
        <v>401</v>
      </c>
      <c r="C184" s="21">
        <v>260</v>
      </c>
      <c r="D184" s="37" t="s">
        <v>29</v>
      </c>
      <c r="E184" s="15">
        <f>SUM(F184:G184)</f>
        <v>29056</v>
      </c>
      <c r="F184" s="15">
        <f>SUM(F29+F72+F92+F111+F132+F152)</f>
        <v>29056</v>
      </c>
      <c r="G184" s="15">
        <f>SUM(G29+G72+G92+G111+G132+G152)</f>
        <v>0</v>
      </c>
    </row>
    <row r="185" spans="1:7" ht="15" customHeight="1" hidden="1">
      <c r="A185" s="21">
        <v>1402</v>
      </c>
      <c r="B185" s="21">
        <v>401</v>
      </c>
      <c r="C185" s="21">
        <v>262</v>
      </c>
      <c r="D185" s="37" t="s">
        <v>30</v>
      </c>
      <c r="E185" s="15">
        <f>SUM(F185:G185)</f>
        <v>1087</v>
      </c>
      <c r="F185" s="15">
        <f>SUM(F73+F93+F112+F133+F153)</f>
        <v>1087</v>
      </c>
      <c r="G185" s="15">
        <f>SUM(G73+G93+G112+G133+G153)</f>
        <v>0</v>
      </c>
    </row>
    <row r="186" spans="1:7" ht="15" customHeight="1" hidden="1">
      <c r="A186" s="21">
        <v>1402</v>
      </c>
      <c r="B186" s="21">
        <v>401</v>
      </c>
      <c r="C186" s="21">
        <v>263</v>
      </c>
      <c r="D186" s="37" t="s">
        <v>31</v>
      </c>
      <c r="E186" s="15">
        <f>SUM(F186:G186)</f>
        <v>2744</v>
      </c>
      <c r="F186" s="15">
        <f>SUM(F31,F94,F113,F154)</f>
        <v>2744</v>
      </c>
      <c r="G186" s="15">
        <f>SUM(G94+G113+G154)</f>
        <v>0</v>
      </c>
    </row>
    <row r="187" spans="1:7" ht="15" customHeight="1" hidden="1">
      <c r="A187" s="21">
        <v>1402</v>
      </c>
      <c r="B187" s="21">
        <v>401</v>
      </c>
      <c r="C187" s="21">
        <v>264</v>
      </c>
      <c r="D187" s="37" t="s">
        <v>32</v>
      </c>
      <c r="E187" s="15">
        <f aca="true" t="shared" si="7" ref="E187:E194">SUM(F187:G187)</f>
        <v>3989</v>
      </c>
      <c r="F187" s="15">
        <f>SUM(F32+F58+F75+F95+F114+F135+F155)</f>
        <v>3989</v>
      </c>
      <c r="G187" s="15">
        <f>SUM(G32+G58+G75+G95+G114+G135+G155)</f>
        <v>0</v>
      </c>
    </row>
    <row r="188" spans="1:7" ht="15" customHeight="1" hidden="1">
      <c r="A188" s="21">
        <v>1402</v>
      </c>
      <c r="B188" s="21">
        <v>401</v>
      </c>
      <c r="C188" s="21">
        <v>264</v>
      </c>
      <c r="D188" s="37" t="s">
        <v>33</v>
      </c>
      <c r="E188" s="15">
        <f t="shared" si="7"/>
        <v>3295</v>
      </c>
      <c r="F188" s="15">
        <f>SUM(F42+F76+F96+F115+F136+F156)</f>
        <v>3295</v>
      </c>
      <c r="G188" s="15">
        <f>SUM(G42+G76+G96+G115+G136+G156)</f>
        <v>0</v>
      </c>
    </row>
    <row r="189" spans="1:7" ht="15" customHeight="1" hidden="1">
      <c r="A189" s="21">
        <v>1402</v>
      </c>
      <c r="B189" s="21">
        <v>401</v>
      </c>
      <c r="C189" s="21">
        <v>265</v>
      </c>
      <c r="D189" s="37" t="s">
        <v>34</v>
      </c>
      <c r="E189" s="15">
        <f t="shared" si="7"/>
        <v>6625</v>
      </c>
      <c r="F189" s="15">
        <f>SUM(F34+F77+F97+F116+F137+F157)</f>
        <v>1958</v>
      </c>
      <c r="G189" s="15">
        <f>SUM(G34+G77+G97+G116+G137+G157)</f>
        <v>4667</v>
      </c>
    </row>
    <row r="190" spans="1:7" ht="15" customHeight="1" hidden="1">
      <c r="A190" s="21">
        <v>1403</v>
      </c>
      <c r="B190" s="21">
        <v>403</v>
      </c>
      <c r="C190" s="21">
        <v>267</v>
      </c>
      <c r="D190" s="37" t="s">
        <v>35</v>
      </c>
      <c r="E190" s="15">
        <f t="shared" si="7"/>
        <v>95</v>
      </c>
      <c r="F190" s="15">
        <f>SUM(F158)</f>
        <v>95</v>
      </c>
      <c r="G190" s="15">
        <f>SUM(G158)</f>
        <v>0</v>
      </c>
    </row>
    <row r="191" spans="1:7" ht="15" customHeight="1" hidden="1">
      <c r="A191" s="21">
        <v>1404</v>
      </c>
      <c r="B191" s="21">
        <v>403</v>
      </c>
      <c r="C191" s="21">
        <v>268</v>
      </c>
      <c r="D191" s="37" t="s">
        <v>36</v>
      </c>
      <c r="E191" s="15">
        <f t="shared" si="7"/>
        <v>0</v>
      </c>
      <c r="F191" s="15">
        <f>SUM(F36)</f>
        <v>0</v>
      </c>
      <c r="G191" s="15">
        <f>SUM(G36)</f>
        <v>0</v>
      </c>
    </row>
    <row r="192" spans="1:7" ht="15" customHeight="1" hidden="1">
      <c r="A192" s="21">
        <v>1405</v>
      </c>
      <c r="B192" s="21">
        <v>404</v>
      </c>
      <c r="C192" s="21">
        <v>270</v>
      </c>
      <c r="D192" s="37" t="s">
        <v>37</v>
      </c>
      <c r="E192" s="15">
        <f t="shared" si="7"/>
        <v>0</v>
      </c>
      <c r="F192" s="15">
        <f>SUM(F160)</f>
        <v>0</v>
      </c>
      <c r="G192" s="15">
        <f>SUM(G160)</f>
        <v>0</v>
      </c>
    </row>
    <row r="193" spans="1:7" ht="15" customHeight="1" hidden="1">
      <c r="A193" s="21">
        <v>1407</v>
      </c>
      <c r="B193" s="21">
        <v>407</v>
      </c>
      <c r="C193" s="21">
        <v>272</v>
      </c>
      <c r="D193" s="37" t="s">
        <v>38</v>
      </c>
      <c r="E193" s="15">
        <f t="shared" si="7"/>
        <v>19466</v>
      </c>
      <c r="F193" s="15">
        <f>SUM(F38+F100+F161)</f>
        <v>741</v>
      </c>
      <c r="G193" s="15">
        <f>SUM(G38,G78,G100,G119,G141,G161)</f>
        <v>18725</v>
      </c>
    </row>
    <row r="194" spans="1:7" ht="15" customHeight="1" hidden="1">
      <c r="A194" s="21">
        <v>1407</v>
      </c>
      <c r="B194" s="21">
        <v>407</v>
      </c>
      <c r="C194" s="21">
        <v>319</v>
      </c>
      <c r="D194" s="37" t="s">
        <v>39</v>
      </c>
      <c r="E194" s="15">
        <f t="shared" si="7"/>
        <v>240</v>
      </c>
      <c r="F194" s="15">
        <f>SUM(F39+F140)</f>
        <v>240</v>
      </c>
      <c r="G194" s="15">
        <f>SUM(G39+G140)</f>
        <v>0</v>
      </c>
    </row>
    <row r="195" spans="1:7" s="34" customFormat="1" ht="21" customHeight="1" hidden="1">
      <c r="A195" s="31">
        <v>1500</v>
      </c>
      <c r="B195" s="31"/>
      <c r="C195" s="31"/>
      <c r="D195" s="32" t="s">
        <v>4</v>
      </c>
      <c r="E195" s="12">
        <f>SUM(E196:E198)</f>
        <v>2232</v>
      </c>
      <c r="F195" s="12">
        <f>SUM(F196:F198)</f>
        <v>2232</v>
      </c>
      <c r="G195" s="12">
        <f>SUM(G196:G198)</f>
        <v>0</v>
      </c>
    </row>
    <row r="196" spans="1:7" ht="18" customHeight="1" hidden="1">
      <c r="A196" s="21">
        <v>1501</v>
      </c>
      <c r="B196" s="21">
        <v>410</v>
      </c>
      <c r="C196" s="21">
        <v>280</v>
      </c>
      <c r="D196" s="37" t="s">
        <v>40</v>
      </c>
      <c r="E196" s="15">
        <f>SUM(E44+E143)</f>
        <v>187</v>
      </c>
      <c r="F196" s="15">
        <f>SUM(F44+F143)</f>
        <v>187</v>
      </c>
      <c r="G196" s="15">
        <f>SUM(G44+G143)</f>
        <v>0</v>
      </c>
    </row>
    <row r="197" spans="1:7" ht="18" customHeight="1" hidden="1">
      <c r="A197" s="21">
        <v>1501</v>
      </c>
      <c r="B197" s="21">
        <v>410</v>
      </c>
      <c r="C197" s="21">
        <v>284</v>
      </c>
      <c r="D197" s="37" t="s">
        <v>41</v>
      </c>
      <c r="E197" s="15">
        <f>SUM(E45)</f>
        <v>734</v>
      </c>
      <c r="F197" s="15">
        <f>SUM(F45)</f>
        <v>734</v>
      </c>
      <c r="G197" s="15">
        <f>SUM(G45)</f>
        <v>0</v>
      </c>
    </row>
    <row r="198" spans="1:7" ht="18" customHeight="1" hidden="1">
      <c r="A198" s="21">
        <v>1501</v>
      </c>
      <c r="B198" s="21">
        <v>412</v>
      </c>
      <c r="C198" s="21">
        <v>287</v>
      </c>
      <c r="D198" s="37" t="s">
        <v>42</v>
      </c>
      <c r="E198" s="15">
        <f>SUM(E46+E80+E102+E121)</f>
        <v>1311</v>
      </c>
      <c r="F198" s="15">
        <f>SUM(F46+F80+F102+F121)</f>
        <v>1311</v>
      </c>
      <c r="G198" s="15">
        <f>SUM(G46+G80+G102+G121)</f>
        <v>0</v>
      </c>
    </row>
    <row r="199" spans="1:7" s="34" customFormat="1" ht="21.75" customHeight="1" hidden="1">
      <c r="A199" s="31">
        <v>1700</v>
      </c>
      <c r="B199" s="31"/>
      <c r="C199" s="31"/>
      <c r="D199" s="32" t="s">
        <v>2</v>
      </c>
      <c r="E199" s="15">
        <f>SUM(F199:G199)</f>
        <v>20898</v>
      </c>
      <c r="F199" s="12">
        <f>SUM(F200:F206)</f>
        <v>20898</v>
      </c>
      <c r="G199" s="12">
        <f>SUM(G201:G206)</f>
        <v>0</v>
      </c>
    </row>
    <row r="200" spans="1:7" s="34" customFormat="1" ht="21.75" customHeight="1" hidden="1">
      <c r="A200" s="21">
        <v>1701</v>
      </c>
      <c r="B200" s="21">
        <v>430</v>
      </c>
      <c r="C200" s="21">
        <v>295</v>
      </c>
      <c r="D200" s="51" t="s">
        <v>74</v>
      </c>
      <c r="E200" s="12">
        <f>SUM(F200)</f>
        <v>1562</v>
      </c>
      <c r="F200" s="52">
        <f>SUM(F49,F82,F123,F164)</f>
        <v>1562</v>
      </c>
      <c r="G200" s="12"/>
    </row>
    <row r="201" spans="1:7" ht="15" customHeight="1" hidden="1">
      <c r="A201" s="21">
        <v>1701</v>
      </c>
      <c r="B201" s="21">
        <v>430</v>
      </c>
      <c r="C201" s="21">
        <v>300</v>
      </c>
      <c r="D201" s="37" t="s">
        <v>43</v>
      </c>
      <c r="E201" s="15">
        <f>SUM(E50+E83+E124+E145+E165)</f>
        <v>11458</v>
      </c>
      <c r="F201" s="15">
        <f>SUM(F50+F83+F124+F145+F165)</f>
        <v>11458</v>
      </c>
      <c r="G201" s="15">
        <f>SUM(G50+G83+G124+G145+G165)</f>
        <v>0</v>
      </c>
    </row>
    <row r="202" spans="1:7" ht="15" customHeight="1" hidden="1">
      <c r="A202" s="21">
        <v>1701</v>
      </c>
      <c r="B202" s="21">
        <v>430</v>
      </c>
      <c r="C202" s="21">
        <v>301</v>
      </c>
      <c r="D202" s="37" t="s">
        <v>44</v>
      </c>
      <c r="E202" s="15">
        <f>SUM(E51+E84+E104+E125+E146+E166)</f>
        <v>5199</v>
      </c>
      <c r="F202" s="15">
        <f>SUM(F51+F84+F104+F125+F146+F166)</f>
        <v>5199</v>
      </c>
      <c r="G202" s="15">
        <f>SUM(G51+G84+G104+G125+G146+G166)</f>
        <v>0</v>
      </c>
    </row>
    <row r="203" spans="1:7" ht="18" customHeight="1" hidden="1">
      <c r="A203" s="21">
        <v>1701</v>
      </c>
      <c r="B203" s="21">
        <v>430</v>
      </c>
      <c r="C203" s="21">
        <v>303</v>
      </c>
      <c r="D203" s="37" t="s">
        <v>45</v>
      </c>
      <c r="E203" s="15">
        <f>SUM(E53)</f>
        <v>1969</v>
      </c>
      <c r="F203" s="15">
        <f>SUM(F53)</f>
        <v>1969</v>
      </c>
      <c r="G203" s="15">
        <f>SUM(G53)</f>
        <v>0</v>
      </c>
    </row>
    <row r="204" spans="1:7" ht="15" customHeight="1" hidden="1">
      <c r="A204" s="21">
        <v>1701</v>
      </c>
      <c r="B204" s="21">
        <v>430</v>
      </c>
      <c r="C204" s="21">
        <v>304</v>
      </c>
      <c r="D204" s="37" t="s">
        <v>46</v>
      </c>
      <c r="E204" s="15">
        <f>SUM(E126)</f>
        <v>319</v>
      </c>
      <c r="F204" s="15">
        <f>SUM(F126)</f>
        <v>319</v>
      </c>
      <c r="G204" s="15">
        <f>SUM(G126)</f>
        <v>0</v>
      </c>
    </row>
    <row r="205" spans="1:7" ht="15" customHeight="1" hidden="1">
      <c r="A205" s="21">
        <v>1701</v>
      </c>
      <c r="B205" s="21">
        <v>430</v>
      </c>
      <c r="C205" s="21">
        <v>310</v>
      </c>
      <c r="D205" s="37" t="s">
        <v>38</v>
      </c>
      <c r="E205" s="15">
        <f>SUM(E55)</f>
        <v>319</v>
      </c>
      <c r="F205" s="15">
        <f>SUM(F55)</f>
        <v>319</v>
      </c>
      <c r="G205" s="15">
        <f>SUM(G55)</f>
        <v>0</v>
      </c>
    </row>
    <row r="206" spans="1:7" ht="18" customHeight="1" hidden="1">
      <c r="A206" s="21">
        <v>1703</v>
      </c>
      <c r="B206" s="21">
        <v>434</v>
      </c>
      <c r="C206" s="21">
        <v>314</v>
      </c>
      <c r="D206" s="38" t="s">
        <v>18</v>
      </c>
      <c r="E206" s="15">
        <f>SUM(F206:G206)</f>
        <v>72</v>
      </c>
      <c r="F206" s="15">
        <f>SUM(F57)</f>
        <v>72</v>
      </c>
      <c r="G206" s="15"/>
    </row>
    <row r="207" spans="1:7" s="34" customFormat="1" ht="21.75" customHeight="1" hidden="1">
      <c r="A207" s="31">
        <v>1800</v>
      </c>
      <c r="B207" s="31"/>
      <c r="C207" s="31"/>
      <c r="D207" s="32" t="s">
        <v>27</v>
      </c>
      <c r="E207" s="12">
        <f>SUM(E208:E211)</f>
        <v>3559</v>
      </c>
      <c r="F207" s="12">
        <f>SUM(F208:F211)</f>
        <v>3559</v>
      </c>
      <c r="G207" s="12">
        <f>SUM(G208:G211)</f>
        <v>0</v>
      </c>
    </row>
    <row r="208" spans="1:7" ht="15" customHeight="1" hidden="1">
      <c r="A208" s="21">
        <v>1801</v>
      </c>
      <c r="B208" s="21">
        <v>440</v>
      </c>
      <c r="C208" s="21">
        <v>318</v>
      </c>
      <c r="D208" s="39" t="s">
        <v>47</v>
      </c>
      <c r="E208" s="15">
        <f aca="true" t="shared" si="8" ref="E208:G209">SUM(E61)</f>
        <v>924</v>
      </c>
      <c r="F208" s="15">
        <f t="shared" si="8"/>
        <v>924</v>
      </c>
      <c r="G208" s="15">
        <f t="shared" si="8"/>
        <v>0</v>
      </c>
    </row>
    <row r="209" spans="1:7" ht="15" customHeight="1" hidden="1">
      <c r="A209" s="21">
        <v>1801</v>
      </c>
      <c r="B209" s="21">
        <v>440</v>
      </c>
      <c r="C209" s="21">
        <v>320</v>
      </c>
      <c r="D209" s="39" t="s">
        <v>48</v>
      </c>
      <c r="E209" s="15">
        <f t="shared" si="8"/>
        <v>249</v>
      </c>
      <c r="F209" s="15">
        <f t="shared" si="8"/>
        <v>249</v>
      </c>
      <c r="G209" s="15">
        <f t="shared" si="8"/>
        <v>0</v>
      </c>
    </row>
    <row r="210" spans="1:7" ht="15" customHeight="1" hidden="1">
      <c r="A210" s="21">
        <v>1801</v>
      </c>
      <c r="B210" s="21">
        <v>440</v>
      </c>
      <c r="C210" s="21">
        <v>323</v>
      </c>
      <c r="D210" s="39" t="s">
        <v>49</v>
      </c>
      <c r="E210" s="15">
        <f>SUM(E63+E86)</f>
        <v>1073</v>
      </c>
      <c r="F210" s="15">
        <f>SUM(F63+F86)</f>
        <v>1073</v>
      </c>
      <c r="G210" s="15">
        <f>SUM(G63+G86)</f>
        <v>0</v>
      </c>
    </row>
    <row r="211" spans="1:7" ht="15" customHeight="1" hidden="1">
      <c r="A211" s="21">
        <v>1803</v>
      </c>
      <c r="B211" s="21">
        <v>446</v>
      </c>
      <c r="C211" s="21">
        <v>323</v>
      </c>
      <c r="D211" s="35" t="s">
        <v>3</v>
      </c>
      <c r="E211" s="15">
        <f>SUM(E65+E87+E105+E127+E147+E167)</f>
        <v>1313</v>
      </c>
      <c r="F211" s="15">
        <f>SUM(F65+F87+F105+F127+F147+F167)</f>
        <v>1313</v>
      </c>
      <c r="G211" s="15">
        <f>SUM(G65+G87+G105+G127+G147+G167)</f>
        <v>0</v>
      </c>
    </row>
    <row r="212" ht="12.75" hidden="1"/>
    <row r="213" ht="12.75" hidden="1"/>
    <row r="214" ht="12.75" hidden="1"/>
    <row r="215" spans="5:7" ht="15.75" hidden="1">
      <c r="E215" s="40">
        <f>SUM(E176,E178,E179,E180,E181,E182,E195,E199,E207)</f>
        <v>109092</v>
      </c>
      <c r="F215" s="40">
        <f>SUM(F176,F178,F179,F180,F181,F182,F195,F199,F207)</f>
        <v>85700</v>
      </c>
      <c r="G215" s="40">
        <f>SUM(G176+G182+G195+G199+G207)</f>
        <v>23392</v>
      </c>
    </row>
  </sheetData>
  <sheetProtection/>
  <mergeCells count="12">
    <mergeCell ref="D2:G2"/>
    <mergeCell ref="D3:G3"/>
    <mergeCell ref="D4:G4"/>
    <mergeCell ref="D1:G1"/>
    <mergeCell ref="A5:E6"/>
    <mergeCell ref="F8:F10"/>
    <mergeCell ref="G8:G10"/>
    <mergeCell ref="D174:E174"/>
    <mergeCell ref="A9:A10"/>
    <mergeCell ref="B9:B10"/>
    <mergeCell ref="C9:C10"/>
    <mergeCell ref="E8:E10"/>
  </mergeCells>
  <printOptions/>
  <pageMargins left="0.984251968503937" right="0" top="0.4330708661417323" bottom="0.3937007874015748" header="1.0236220472440944" footer="0.31496062992125984"/>
  <pageSetup horizontalDpi="360" verticalDpi="36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duma_org</cp:lastModifiedBy>
  <cp:lastPrinted>2004-02-13T12:54:40Z</cp:lastPrinted>
  <dcterms:created xsi:type="dcterms:W3CDTF">1999-04-16T11:44:00Z</dcterms:created>
  <dcterms:modified xsi:type="dcterms:W3CDTF">2004-02-17T09:39:47Z</dcterms:modified>
  <cp:category/>
  <cp:version/>
  <cp:contentType/>
  <cp:contentStatus/>
</cp:coreProperties>
</file>