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075" windowHeight="4455" tabRatio="598" activeTab="0"/>
  </bookViews>
  <sheets>
    <sheet name="Прил.11" sheetId="1" r:id="rId1"/>
  </sheets>
  <definedNames>
    <definedName name="_xlnm.Print_Titles" localSheetId="0">'Прил.11'!$8:$11</definedName>
    <definedName name="_xlnm.Print_Area" localSheetId="0">'Прил.11'!$A$1:$H$96</definedName>
  </definedNames>
  <calcPr fullCalcOnLoad="1"/>
</workbook>
</file>

<file path=xl/sharedStrings.xml><?xml version="1.0" encoding="utf-8"?>
<sst xmlns="http://schemas.openxmlformats.org/spreadsheetml/2006/main" count="117" uniqueCount="44">
  <si>
    <t>Образование</t>
  </si>
  <si>
    <t>ВСЕГО</t>
  </si>
  <si>
    <t xml:space="preserve">              образование</t>
  </si>
  <si>
    <t>Управление образования</t>
  </si>
  <si>
    <t>Отдел культуры и искусства</t>
  </si>
  <si>
    <t xml:space="preserve">              музыкальные школы</t>
  </si>
  <si>
    <t>Отдел физкультуры и спорта</t>
  </si>
  <si>
    <t>Администрация Балтийского района</t>
  </si>
  <si>
    <t>Администрация Ленинградского района</t>
  </si>
  <si>
    <t>Администрация Московского района</t>
  </si>
  <si>
    <t>Администрация Октябрьского района</t>
  </si>
  <si>
    <t>Администрация Центрального района</t>
  </si>
  <si>
    <t xml:space="preserve">Наименование главных </t>
  </si>
  <si>
    <t>получателей бюджетных средств</t>
  </si>
  <si>
    <t>распорядителей, распорядителей,</t>
  </si>
  <si>
    <t>в том числе</t>
  </si>
  <si>
    <t>Детские дошкольные учреждения</t>
  </si>
  <si>
    <t>Школы начальные и средние</t>
  </si>
  <si>
    <t>Вечерние школы</t>
  </si>
  <si>
    <t>Школы-интернаты</t>
  </si>
  <si>
    <t>Внешкольные учреждения</t>
  </si>
  <si>
    <t>Музыкальные школы</t>
  </si>
  <si>
    <t>Детские дома</t>
  </si>
  <si>
    <t>СПТУ</t>
  </si>
  <si>
    <t>Пед.училище</t>
  </si>
  <si>
    <t>Повышение квалификации</t>
  </si>
  <si>
    <t>Прочие учреждения и мероприятия</t>
  </si>
  <si>
    <t>Мероприятия по летнему отдыху</t>
  </si>
  <si>
    <t>разд.</t>
  </si>
  <si>
    <t>вид</t>
  </si>
  <si>
    <t>подразд</t>
  </si>
  <si>
    <t>статья</t>
  </si>
  <si>
    <t>расхода</t>
  </si>
  <si>
    <t>Ведомств.ДДУ</t>
  </si>
  <si>
    <t>текущие расходы, всего</t>
  </si>
  <si>
    <t>целев.</t>
  </si>
  <si>
    <t>Надбавки к окладам отдельных категорий педагогических работников</t>
  </si>
  <si>
    <t>Утверждено на 2004 г.</t>
  </si>
  <si>
    <t>Распределение  средств на дополнительное финансирование учреждений образования, а также на выплату денежных компенсаций на книгоиздательскую продукцию педагогическим работникам в бюджете города Калининграда на 2004 год</t>
  </si>
  <si>
    <t>Книгоиздательская продукция</t>
  </si>
  <si>
    <t>депутатов Калининграда</t>
  </si>
  <si>
    <t>к решению городского Совета</t>
  </si>
  <si>
    <t>Приложение № 17</t>
  </si>
  <si>
    <t>№ 47  от 11 февраля 2004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</si>
</sst>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Cyr"/>
      <family val="0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3" fontId="7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12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" xfId="0" applyNumberFormat="1" applyFont="1" applyBorder="1" applyAlignment="1">
      <alignment wrapText="1"/>
    </xf>
    <xf numFmtId="0" fontId="14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showZeros="0" tabSelected="1" view="pageBreakPreview" zoomScale="75" zoomScaleNormal="75" zoomScaleSheetLayoutView="75" workbookViewId="0" topLeftCell="A1">
      <selection activeCell="D3" sqref="D3"/>
    </sheetView>
  </sheetViews>
  <sheetFormatPr defaultColWidth="9.00390625" defaultRowHeight="12.75"/>
  <cols>
    <col min="1" max="1" width="10.125" style="0" customWidth="1"/>
    <col min="2" max="2" width="8.75390625" style="0" customWidth="1"/>
    <col min="4" max="4" width="54.00390625" style="0" customWidth="1"/>
    <col min="5" max="5" width="16.125" style="0" hidden="1" customWidth="1"/>
    <col min="6" max="6" width="10.75390625" style="0" hidden="1" customWidth="1"/>
    <col min="7" max="7" width="22.00390625" style="0" customWidth="1"/>
    <col min="8" max="8" width="21.875" style="0" customWidth="1"/>
  </cols>
  <sheetData>
    <row r="1" spans="1:8" ht="18" customHeight="1">
      <c r="A1" s="1"/>
      <c r="B1" s="1"/>
      <c r="C1" s="1"/>
      <c r="D1" s="23"/>
      <c r="E1" s="23"/>
      <c r="F1" s="23"/>
      <c r="G1" s="51" t="s">
        <v>42</v>
      </c>
      <c r="H1" s="51"/>
    </row>
    <row r="2" spans="1:8" ht="12.75" customHeight="1">
      <c r="A2" s="1"/>
      <c r="B2" s="1"/>
      <c r="C2" s="1"/>
      <c r="D2" s="23"/>
      <c r="E2" s="23"/>
      <c r="F2" s="23"/>
      <c r="G2" s="31" t="s">
        <v>41</v>
      </c>
      <c r="H2" s="2"/>
    </row>
    <row r="3" spans="1:8" ht="12.75" customHeight="1">
      <c r="A3" s="1"/>
      <c r="B3" s="1"/>
      <c r="C3" s="1"/>
      <c r="D3" s="23"/>
      <c r="E3" s="23"/>
      <c r="F3" s="23"/>
      <c r="G3" s="51" t="s">
        <v>40</v>
      </c>
      <c r="H3" s="51"/>
    </row>
    <row r="4" spans="1:8" ht="15" customHeight="1">
      <c r="A4" s="1"/>
      <c r="B4" s="1"/>
      <c r="C4" s="1"/>
      <c r="D4" s="23"/>
      <c r="E4" s="23"/>
      <c r="F4" s="23"/>
      <c r="G4" s="31" t="s">
        <v>43</v>
      </c>
      <c r="H4" s="2"/>
    </row>
    <row r="5" spans="1:8" ht="11.25" customHeight="1">
      <c r="A5" s="1"/>
      <c r="B5" s="1"/>
      <c r="C5" s="1"/>
      <c r="D5" s="23"/>
      <c r="E5" s="23"/>
      <c r="F5" s="23"/>
      <c r="G5" s="32"/>
      <c r="H5" s="33"/>
    </row>
    <row r="6" spans="1:8" ht="49.5" customHeight="1">
      <c r="A6" s="46" t="s">
        <v>38</v>
      </c>
      <c r="B6" s="46"/>
      <c r="C6" s="46"/>
      <c r="D6" s="46"/>
      <c r="E6" s="46"/>
      <c r="F6" s="46"/>
      <c r="G6" s="46"/>
      <c r="H6" s="2"/>
    </row>
    <row r="7" spans="1:8" ht="13.5" customHeight="1">
      <c r="A7" s="29"/>
      <c r="B7" s="29"/>
      <c r="C7" s="29"/>
      <c r="D7" s="29"/>
      <c r="E7" s="30"/>
      <c r="F7" s="30"/>
      <c r="G7" s="30"/>
      <c r="H7" s="2"/>
    </row>
    <row r="8" spans="1:8" ht="18.75" customHeight="1">
      <c r="A8" s="37" t="s">
        <v>28</v>
      </c>
      <c r="B8" s="37" t="s">
        <v>35</v>
      </c>
      <c r="C8" s="37" t="s">
        <v>29</v>
      </c>
      <c r="D8" s="38" t="s">
        <v>12</v>
      </c>
      <c r="E8" s="47" t="s">
        <v>37</v>
      </c>
      <c r="F8" s="47"/>
      <c r="G8" s="47"/>
      <c r="H8" s="47"/>
    </row>
    <row r="9" spans="1:8" ht="13.5" customHeight="1">
      <c r="A9" s="43" t="s">
        <v>30</v>
      </c>
      <c r="B9" s="43" t="s">
        <v>31</v>
      </c>
      <c r="C9" s="45" t="s">
        <v>32</v>
      </c>
      <c r="D9" s="40" t="s">
        <v>14</v>
      </c>
      <c r="E9" s="47" t="s">
        <v>1</v>
      </c>
      <c r="F9" s="39" t="s">
        <v>15</v>
      </c>
      <c r="G9" s="48" t="s">
        <v>36</v>
      </c>
      <c r="H9" s="48" t="s">
        <v>39</v>
      </c>
    </row>
    <row r="10" spans="1:8" ht="42.75" customHeight="1">
      <c r="A10" s="44"/>
      <c r="B10" s="44"/>
      <c r="C10" s="45"/>
      <c r="D10" s="41" t="s">
        <v>13</v>
      </c>
      <c r="E10" s="47"/>
      <c r="F10" s="42" t="s">
        <v>34</v>
      </c>
      <c r="G10" s="49"/>
      <c r="H10" s="50"/>
    </row>
    <row r="11" spans="1:8" ht="16.5" customHeight="1">
      <c r="A11" s="25">
        <v>1</v>
      </c>
      <c r="B11" s="25">
        <v>2</v>
      </c>
      <c r="C11" s="25">
        <v>3</v>
      </c>
      <c r="D11" s="25">
        <v>4</v>
      </c>
      <c r="E11" s="26">
        <v>5</v>
      </c>
      <c r="F11" s="26">
        <v>6</v>
      </c>
      <c r="G11" s="26">
        <v>6</v>
      </c>
      <c r="H11" s="26"/>
    </row>
    <row r="12" spans="1:8" ht="19.5" customHeight="1">
      <c r="A12" s="7"/>
      <c r="B12" s="7"/>
      <c r="C12" s="7"/>
      <c r="D12" s="5" t="s">
        <v>3</v>
      </c>
      <c r="E12" s="18">
        <f>SUM(G12:H12)</f>
        <v>6754</v>
      </c>
      <c r="F12" s="9">
        <f>SUM(G12:H12)</f>
        <v>6754</v>
      </c>
      <c r="G12" s="8">
        <f>SUM(G13)</f>
        <v>4739</v>
      </c>
      <c r="H12" s="8">
        <f>SUM(H13)</f>
        <v>2015</v>
      </c>
    </row>
    <row r="13" spans="1:8" s="4" customFormat="1" ht="18" customHeight="1">
      <c r="A13" s="6">
        <v>1400</v>
      </c>
      <c r="B13" s="6"/>
      <c r="C13" s="6"/>
      <c r="D13" s="34" t="s">
        <v>2</v>
      </c>
      <c r="E13" s="24">
        <f aca="true" t="shared" si="0" ref="E13:E78">SUM(G13:H13)</f>
        <v>6754</v>
      </c>
      <c r="F13" s="9">
        <f aca="true" t="shared" si="1" ref="F13:F78">SUM(G13:H13)</f>
        <v>6754</v>
      </c>
      <c r="G13" s="9">
        <f>SUM(G14:G25)</f>
        <v>4739</v>
      </c>
      <c r="H13" s="9">
        <f>SUM(H14:H25)</f>
        <v>2015</v>
      </c>
    </row>
    <row r="14" spans="1:8" s="4" customFormat="1" ht="18" customHeight="1">
      <c r="A14" s="6">
        <v>1401</v>
      </c>
      <c r="B14" s="6">
        <v>400</v>
      </c>
      <c r="C14" s="6">
        <v>259</v>
      </c>
      <c r="D14" s="35" t="s">
        <v>16</v>
      </c>
      <c r="E14" s="24">
        <f t="shared" si="0"/>
        <v>1120</v>
      </c>
      <c r="F14" s="9">
        <f t="shared" si="1"/>
        <v>1120</v>
      </c>
      <c r="G14" s="9">
        <v>1120</v>
      </c>
      <c r="H14" s="9"/>
    </row>
    <row r="15" spans="1:8" s="4" customFormat="1" ht="18" customHeight="1">
      <c r="A15" s="6">
        <v>1402</v>
      </c>
      <c r="B15" s="6">
        <v>400</v>
      </c>
      <c r="C15" s="6">
        <v>260</v>
      </c>
      <c r="D15" s="35" t="s">
        <v>17</v>
      </c>
      <c r="E15" s="24">
        <f t="shared" si="0"/>
        <v>2661</v>
      </c>
      <c r="F15" s="9">
        <f t="shared" si="1"/>
        <v>2661</v>
      </c>
      <c r="G15" s="9">
        <v>2661</v>
      </c>
      <c r="H15" s="9"/>
    </row>
    <row r="16" spans="1:8" s="4" customFormat="1" ht="18" customHeight="1" hidden="1">
      <c r="A16" s="6">
        <v>1402</v>
      </c>
      <c r="B16" s="6">
        <v>400</v>
      </c>
      <c r="C16" s="6">
        <v>262</v>
      </c>
      <c r="D16" s="35" t="s">
        <v>18</v>
      </c>
      <c r="E16" s="24">
        <f t="shared" si="0"/>
        <v>0</v>
      </c>
      <c r="F16" s="9">
        <f t="shared" si="1"/>
        <v>0</v>
      </c>
      <c r="G16" s="9"/>
      <c r="H16" s="9"/>
    </row>
    <row r="17" spans="1:8" s="4" customFormat="1" ht="18" customHeight="1">
      <c r="A17" s="6">
        <v>1402</v>
      </c>
      <c r="B17" s="6">
        <v>400</v>
      </c>
      <c r="C17" s="6">
        <v>263</v>
      </c>
      <c r="D17" s="35" t="s">
        <v>19</v>
      </c>
      <c r="E17" s="24">
        <f t="shared" si="0"/>
        <v>51</v>
      </c>
      <c r="F17" s="9">
        <f t="shared" si="1"/>
        <v>51</v>
      </c>
      <c r="G17" s="9">
        <v>51</v>
      </c>
      <c r="H17" s="9"/>
    </row>
    <row r="18" spans="1:8" s="4" customFormat="1" ht="18" customHeight="1">
      <c r="A18" s="6">
        <v>1402</v>
      </c>
      <c r="B18" s="6">
        <v>400</v>
      </c>
      <c r="C18" s="6">
        <v>264</v>
      </c>
      <c r="D18" s="35" t="s">
        <v>20</v>
      </c>
      <c r="E18" s="24">
        <f t="shared" si="0"/>
        <v>861</v>
      </c>
      <c r="F18" s="9">
        <f t="shared" si="1"/>
        <v>861</v>
      </c>
      <c r="G18" s="9">
        <v>861</v>
      </c>
      <c r="H18" s="9"/>
    </row>
    <row r="19" spans="1:8" s="4" customFormat="1" ht="18" customHeight="1" hidden="1">
      <c r="A19" s="6">
        <v>1402</v>
      </c>
      <c r="B19" s="6">
        <v>400</v>
      </c>
      <c r="C19" s="6">
        <v>264</v>
      </c>
      <c r="D19" s="35" t="s">
        <v>21</v>
      </c>
      <c r="E19" s="24">
        <f t="shared" si="0"/>
        <v>0</v>
      </c>
      <c r="F19" s="9">
        <f t="shared" si="1"/>
        <v>0</v>
      </c>
      <c r="G19" s="9"/>
      <c r="H19" s="9"/>
    </row>
    <row r="20" spans="1:8" s="4" customFormat="1" ht="18" customHeight="1">
      <c r="A20" s="6">
        <v>1402</v>
      </c>
      <c r="B20" s="6">
        <v>400</v>
      </c>
      <c r="C20" s="6">
        <v>265</v>
      </c>
      <c r="D20" s="35" t="s">
        <v>22</v>
      </c>
      <c r="E20" s="24">
        <f t="shared" si="0"/>
        <v>18</v>
      </c>
      <c r="F20" s="9">
        <f t="shared" si="1"/>
        <v>18</v>
      </c>
      <c r="G20" s="9">
        <v>18</v>
      </c>
      <c r="H20" s="9"/>
    </row>
    <row r="21" spans="1:8" s="4" customFormat="1" ht="18" customHeight="1" hidden="1">
      <c r="A21" s="6">
        <v>1403</v>
      </c>
      <c r="B21" s="6">
        <v>400</v>
      </c>
      <c r="C21" s="6">
        <v>267</v>
      </c>
      <c r="D21" s="35" t="s">
        <v>23</v>
      </c>
      <c r="E21" s="24">
        <f t="shared" si="0"/>
        <v>0</v>
      </c>
      <c r="F21" s="9">
        <f t="shared" si="1"/>
        <v>0</v>
      </c>
      <c r="G21" s="9"/>
      <c r="H21" s="9"/>
    </row>
    <row r="22" spans="1:8" s="4" customFormat="1" ht="18" customHeight="1" hidden="1">
      <c r="A22" s="6">
        <v>1404</v>
      </c>
      <c r="B22" s="6">
        <v>400</v>
      </c>
      <c r="C22" s="6">
        <v>268</v>
      </c>
      <c r="D22" s="35" t="s">
        <v>24</v>
      </c>
      <c r="E22" s="24">
        <f t="shared" si="0"/>
        <v>0</v>
      </c>
      <c r="F22" s="9">
        <f t="shared" si="1"/>
        <v>0</v>
      </c>
      <c r="G22" s="9"/>
      <c r="H22" s="9"/>
    </row>
    <row r="23" spans="1:8" s="4" customFormat="1" ht="18" customHeight="1" hidden="1">
      <c r="A23" s="6">
        <v>1405</v>
      </c>
      <c r="B23" s="6">
        <v>400</v>
      </c>
      <c r="C23" s="6">
        <v>270</v>
      </c>
      <c r="D23" s="35" t="s">
        <v>25</v>
      </c>
      <c r="E23" s="24">
        <f t="shared" si="0"/>
        <v>0</v>
      </c>
      <c r="F23" s="9">
        <f t="shared" si="1"/>
        <v>0</v>
      </c>
      <c r="G23" s="9"/>
      <c r="H23" s="9"/>
    </row>
    <row r="24" spans="1:8" s="4" customFormat="1" ht="18" customHeight="1">
      <c r="A24" s="6">
        <v>1407</v>
      </c>
      <c r="B24" s="6">
        <v>400</v>
      </c>
      <c r="C24" s="6">
        <v>272</v>
      </c>
      <c r="D24" s="35" t="s">
        <v>26</v>
      </c>
      <c r="E24" s="24">
        <f t="shared" si="0"/>
        <v>2026</v>
      </c>
      <c r="F24" s="9">
        <f t="shared" si="1"/>
        <v>2026</v>
      </c>
      <c r="G24" s="9">
        <v>11</v>
      </c>
      <c r="H24" s="9">
        <v>2015</v>
      </c>
    </row>
    <row r="25" spans="1:8" s="4" customFormat="1" ht="18" customHeight="1">
      <c r="A25" s="6">
        <v>1407</v>
      </c>
      <c r="B25" s="6">
        <v>400</v>
      </c>
      <c r="C25" s="6">
        <v>319</v>
      </c>
      <c r="D25" s="35" t="s">
        <v>27</v>
      </c>
      <c r="E25" s="18">
        <f t="shared" si="0"/>
        <v>17</v>
      </c>
      <c r="F25" s="9">
        <f t="shared" si="1"/>
        <v>17</v>
      </c>
      <c r="G25" s="9">
        <v>17</v>
      </c>
      <c r="H25" s="9"/>
    </row>
    <row r="26" spans="1:8" ht="21" customHeight="1">
      <c r="A26" s="7"/>
      <c r="B26" s="7"/>
      <c r="C26" s="7"/>
      <c r="D26" s="5" t="s">
        <v>4</v>
      </c>
      <c r="E26" s="18">
        <f t="shared" si="0"/>
        <v>362</v>
      </c>
      <c r="F26" s="9">
        <f t="shared" si="1"/>
        <v>362</v>
      </c>
      <c r="G26" s="8">
        <f>SUM(G27:G28)</f>
        <v>222</v>
      </c>
      <c r="H26" s="8">
        <f>SUM(H27:H28)</f>
        <v>140</v>
      </c>
    </row>
    <row r="27" spans="1:8" s="4" customFormat="1" ht="18" customHeight="1">
      <c r="A27" s="6">
        <v>1402</v>
      </c>
      <c r="B27" s="6">
        <v>400</v>
      </c>
      <c r="C27" s="6">
        <v>264</v>
      </c>
      <c r="D27" s="34" t="s">
        <v>5</v>
      </c>
      <c r="E27" s="24">
        <f t="shared" si="0"/>
        <v>222</v>
      </c>
      <c r="F27" s="9">
        <f t="shared" si="1"/>
        <v>222</v>
      </c>
      <c r="G27" s="9">
        <v>222</v>
      </c>
      <c r="H27" s="9"/>
    </row>
    <row r="28" spans="1:8" s="4" customFormat="1" ht="18" customHeight="1">
      <c r="A28" s="6">
        <v>1407</v>
      </c>
      <c r="B28" s="6">
        <v>400</v>
      </c>
      <c r="C28" s="6">
        <v>272</v>
      </c>
      <c r="D28" s="35" t="s">
        <v>26</v>
      </c>
      <c r="E28" s="24"/>
      <c r="F28" s="9"/>
      <c r="G28" s="9"/>
      <c r="H28" s="9">
        <v>140</v>
      </c>
    </row>
    <row r="29" spans="1:8" ht="21.75" customHeight="1">
      <c r="A29" s="7"/>
      <c r="B29" s="7"/>
      <c r="C29" s="7"/>
      <c r="D29" s="5" t="s">
        <v>6</v>
      </c>
      <c r="E29" s="18">
        <f t="shared" si="0"/>
        <v>58</v>
      </c>
      <c r="F29" s="9">
        <f t="shared" si="1"/>
        <v>58</v>
      </c>
      <c r="G29" s="8">
        <f>SUM(G30:G31)</f>
        <v>37</v>
      </c>
      <c r="H29" s="8">
        <f>SUM(H30:H31)</f>
        <v>21</v>
      </c>
    </row>
    <row r="30" spans="1:8" s="4" customFormat="1" ht="18" customHeight="1">
      <c r="A30" s="6">
        <v>1402</v>
      </c>
      <c r="B30" s="6">
        <v>400</v>
      </c>
      <c r="C30" s="6">
        <v>264</v>
      </c>
      <c r="D30" s="35" t="s">
        <v>20</v>
      </c>
      <c r="E30" s="24">
        <f t="shared" si="0"/>
        <v>37</v>
      </c>
      <c r="F30" s="9">
        <f t="shared" si="1"/>
        <v>37</v>
      </c>
      <c r="G30" s="9">
        <v>37</v>
      </c>
      <c r="H30" s="9"/>
    </row>
    <row r="31" spans="1:8" s="4" customFormat="1" ht="18" customHeight="1">
      <c r="A31" s="6">
        <v>1407</v>
      </c>
      <c r="B31" s="6">
        <v>400</v>
      </c>
      <c r="C31" s="6">
        <v>272</v>
      </c>
      <c r="D31" s="35" t="s">
        <v>26</v>
      </c>
      <c r="E31" s="24"/>
      <c r="F31" s="9"/>
      <c r="G31" s="9"/>
      <c r="H31" s="9">
        <v>21</v>
      </c>
    </row>
    <row r="32" spans="1:8" ht="18.75" customHeight="1">
      <c r="A32" s="6"/>
      <c r="B32" s="6"/>
      <c r="C32" s="6"/>
      <c r="D32" s="5" t="s">
        <v>7</v>
      </c>
      <c r="E32" s="18">
        <f t="shared" si="0"/>
        <v>4117</v>
      </c>
      <c r="F32" s="9">
        <f t="shared" si="1"/>
        <v>4117</v>
      </c>
      <c r="G32" s="8">
        <f>SUM(G33)</f>
        <v>2504</v>
      </c>
      <c r="H32" s="8">
        <f>SUM(H33)</f>
        <v>1613</v>
      </c>
    </row>
    <row r="33" spans="1:8" s="4" customFormat="1" ht="15" customHeight="1">
      <c r="A33" s="6">
        <v>1400</v>
      </c>
      <c r="B33" s="6"/>
      <c r="C33" s="6"/>
      <c r="D33" s="36" t="s">
        <v>0</v>
      </c>
      <c r="E33" s="18">
        <f t="shared" si="0"/>
        <v>4117</v>
      </c>
      <c r="F33" s="9">
        <f t="shared" si="1"/>
        <v>4117</v>
      </c>
      <c r="G33" s="12">
        <f>SUM(G34:G45)</f>
        <v>2504</v>
      </c>
      <c r="H33" s="12">
        <f>SUM(H34:H45)</f>
        <v>1613</v>
      </c>
    </row>
    <row r="34" spans="1:8" s="4" customFormat="1" ht="15" customHeight="1">
      <c r="A34" s="6">
        <v>1401</v>
      </c>
      <c r="B34" s="6">
        <v>400</v>
      </c>
      <c r="C34" s="6">
        <v>259</v>
      </c>
      <c r="D34" s="35" t="s">
        <v>16</v>
      </c>
      <c r="E34" s="18">
        <f t="shared" si="0"/>
        <v>551</v>
      </c>
      <c r="F34" s="9">
        <f t="shared" si="1"/>
        <v>551</v>
      </c>
      <c r="G34" s="9">
        <v>551</v>
      </c>
      <c r="H34" s="9"/>
    </row>
    <row r="35" spans="1:8" s="4" customFormat="1" ht="15" customHeight="1" hidden="1">
      <c r="A35" s="6">
        <v>1401</v>
      </c>
      <c r="B35" s="6">
        <v>400</v>
      </c>
      <c r="C35" s="6">
        <v>259</v>
      </c>
      <c r="D35" s="35" t="s">
        <v>33</v>
      </c>
      <c r="E35" s="18">
        <f t="shared" si="0"/>
        <v>0</v>
      </c>
      <c r="F35" s="9">
        <f t="shared" si="1"/>
        <v>0</v>
      </c>
      <c r="G35" s="9"/>
      <c r="H35" s="9"/>
    </row>
    <row r="36" spans="1:8" s="4" customFormat="1" ht="15" customHeight="1">
      <c r="A36" s="6">
        <v>1402</v>
      </c>
      <c r="B36" s="6">
        <v>400</v>
      </c>
      <c r="C36" s="6">
        <v>260</v>
      </c>
      <c r="D36" s="35" t="s">
        <v>17</v>
      </c>
      <c r="E36" s="18">
        <f t="shared" si="0"/>
        <v>1662</v>
      </c>
      <c r="F36" s="9">
        <f t="shared" si="1"/>
        <v>1662</v>
      </c>
      <c r="G36" s="9">
        <v>1662</v>
      </c>
      <c r="H36" s="9"/>
    </row>
    <row r="37" spans="1:8" s="4" customFormat="1" ht="15" customHeight="1">
      <c r="A37" s="6">
        <v>1402</v>
      </c>
      <c r="B37" s="6">
        <v>400</v>
      </c>
      <c r="C37" s="6">
        <v>262</v>
      </c>
      <c r="D37" s="35" t="s">
        <v>18</v>
      </c>
      <c r="E37" s="18">
        <f t="shared" si="0"/>
        <v>86</v>
      </c>
      <c r="F37" s="9">
        <f t="shared" si="1"/>
        <v>86</v>
      </c>
      <c r="G37" s="9">
        <v>86</v>
      </c>
      <c r="H37" s="9"/>
    </row>
    <row r="38" spans="1:8" s="4" customFormat="1" ht="15" customHeight="1" hidden="1">
      <c r="A38" s="6">
        <v>1402</v>
      </c>
      <c r="B38" s="6">
        <v>400</v>
      </c>
      <c r="C38" s="6">
        <v>263</v>
      </c>
      <c r="D38" s="35" t="s">
        <v>19</v>
      </c>
      <c r="E38" s="18">
        <f t="shared" si="0"/>
        <v>0</v>
      </c>
      <c r="F38" s="9">
        <f t="shared" si="1"/>
        <v>0</v>
      </c>
      <c r="G38" s="9"/>
      <c r="H38" s="9"/>
    </row>
    <row r="39" spans="1:8" s="4" customFormat="1" ht="15" customHeight="1">
      <c r="A39" s="6">
        <v>1402</v>
      </c>
      <c r="B39" s="6">
        <v>400</v>
      </c>
      <c r="C39" s="6">
        <v>264</v>
      </c>
      <c r="D39" s="35" t="s">
        <v>20</v>
      </c>
      <c r="E39" s="18">
        <f t="shared" si="0"/>
        <v>64</v>
      </c>
      <c r="F39" s="9">
        <f t="shared" si="1"/>
        <v>64</v>
      </c>
      <c r="G39" s="9">
        <v>64</v>
      </c>
      <c r="H39" s="9"/>
    </row>
    <row r="40" spans="1:8" s="4" customFormat="1" ht="15" customHeight="1">
      <c r="A40" s="6">
        <v>1402</v>
      </c>
      <c r="B40" s="6">
        <v>400</v>
      </c>
      <c r="C40" s="6">
        <v>264</v>
      </c>
      <c r="D40" s="35" t="s">
        <v>21</v>
      </c>
      <c r="E40" s="18">
        <f t="shared" si="0"/>
        <v>114</v>
      </c>
      <c r="F40" s="9">
        <f t="shared" si="1"/>
        <v>114</v>
      </c>
      <c r="G40" s="9">
        <v>114</v>
      </c>
      <c r="H40" s="9"/>
    </row>
    <row r="41" spans="1:8" s="4" customFormat="1" ht="15" customHeight="1">
      <c r="A41" s="6">
        <v>1402</v>
      </c>
      <c r="B41" s="6">
        <v>400</v>
      </c>
      <c r="C41" s="6">
        <v>265</v>
      </c>
      <c r="D41" s="35" t="s">
        <v>22</v>
      </c>
      <c r="E41" s="18">
        <f t="shared" si="0"/>
        <v>27</v>
      </c>
      <c r="F41" s="9">
        <f t="shared" si="1"/>
        <v>27</v>
      </c>
      <c r="G41" s="9">
        <v>27</v>
      </c>
      <c r="H41" s="9"/>
    </row>
    <row r="42" spans="1:8" s="4" customFormat="1" ht="15" customHeight="1" hidden="1">
      <c r="A42" s="6">
        <v>1403</v>
      </c>
      <c r="B42" s="6">
        <v>400</v>
      </c>
      <c r="C42" s="6">
        <v>267</v>
      </c>
      <c r="D42" s="35" t="s">
        <v>23</v>
      </c>
      <c r="E42" s="18">
        <f t="shared" si="0"/>
        <v>0</v>
      </c>
      <c r="F42" s="9">
        <f t="shared" si="1"/>
        <v>0</v>
      </c>
      <c r="G42" s="9"/>
      <c r="H42" s="9"/>
    </row>
    <row r="43" spans="1:8" s="4" customFormat="1" ht="15" customHeight="1" hidden="1">
      <c r="A43" s="6">
        <v>1404</v>
      </c>
      <c r="B43" s="6">
        <v>400</v>
      </c>
      <c r="C43" s="6">
        <v>268</v>
      </c>
      <c r="D43" s="35" t="s">
        <v>24</v>
      </c>
      <c r="E43" s="18">
        <f t="shared" si="0"/>
        <v>0</v>
      </c>
      <c r="F43" s="9">
        <f t="shared" si="1"/>
        <v>0</v>
      </c>
      <c r="G43" s="9"/>
      <c r="H43" s="9"/>
    </row>
    <row r="44" spans="1:8" s="4" customFormat="1" ht="15" customHeight="1">
      <c r="A44" s="6">
        <v>1407</v>
      </c>
      <c r="B44" s="6">
        <v>400</v>
      </c>
      <c r="C44" s="6">
        <v>272</v>
      </c>
      <c r="D44" s="35" t="s">
        <v>26</v>
      </c>
      <c r="E44" s="18">
        <f t="shared" si="0"/>
        <v>1613</v>
      </c>
      <c r="F44" s="9">
        <f t="shared" si="1"/>
        <v>1613</v>
      </c>
      <c r="G44" s="9"/>
      <c r="H44" s="9">
        <v>1613</v>
      </c>
    </row>
    <row r="45" spans="1:8" s="4" customFormat="1" ht="15" customHeight="1" hidden="1">
      <c r="A45" s="6">
        <v>1407</v>
      </c>
      <c r="B45" s="6">
        <v>407</v>
      </c>
      <c r="C45" s="6">
        <v>319</v>
      </c>
      <c r="D45" s="10" t="s">
        <v>27</v>
      </c>
      <c r="E45" s="18">
        <f t="shared" si="0"/>
        <v>0</v>
      </c>
      <c r="F45" s="9">
        <f t="shared" si="1"/>
        <v>0</v>
      </c>
      <c r="G45" s="9"/>
      <c r="H45" s="9"/>
    </row>
    <row r="46" spans="1:8" ht="21" customHeight="1">
      <c r="A46" s="6"/>
      <c r="B46" s="6"/>
      <c r="C46" s="6"/>
      <c r="D46" s="5" t="s">
        <v>8</v>
      </c>
      <c r="E46" s="18">
        <f t="shared" si="0"/>
        <v>6706</v>
      </c>
      <c r="F46" s="9">
        <f t="shared" si="1"/>
        <v>6706</v>
      </c>
      <c r="G46" s="8">
        <f>SUM(G47)</f>
        <v>4711</v>
      </c>
      <c r="H46" s="8">
        <f>SUM(H47)</f>
        <v>1995</v>
      </c>
    </row>
    <row r="47" spans="1:8" s="4" customFormat="1" ht="15" customHeight="1">
      <c r="A47" s="6">
        <v>1400</v>
      </c>
      <c r="B47" s="6"/>
      <c r="C47" s="6"/>
      <c r="D47" s="36" t="s">
        <v>0</v>
      </c>
      <c r="E47" s="18">
        <f t="shared" si="0"/>
        <v>6706</v>
      </c>
      <c r="F47" s="9">
        <f t="shared" si="1"/>
        <v>6706</v>
      </c>
      <c r="G47" s="12">
        <f>SUM(G48:G57)</f>
        <v>4711</v>
      </c>
      <c r="H47" s="12">
        <f>SUM(H48:H57)</f>
        <v>1995</v>
      </c>
    </row>
    <row r="48" spans="1:8" s="4" customFormat="1" ht="15" customHeight="1">
      <c r="A48" s="6">
        <v>1401</v>
      </c>
      <c r="B48" s="6">
        <v>400</v>
      </c>
      <c r="C48" s="6">
        <v>259</v>
      </c>
      <c r="D48" s="35" t="s">
        <v>16</v>
      </c>
      <c r="E48" s="18">
        <f t="shared" si="0"/>
        <v>1006</v>
      </c>
      <c r="F48" s="9">
        <f t="shared" si="1"/>
        <v>1006</v>
      </c>
      <c r="G48" s="9">
        <v>1006</v>
      </c>
      <c r="H48" s="9"/>
    </row>
    <row r="49" spans="1:8" s="4" customFormat="1" ht="15" customHeight="1">
      <c r="A49" s="6">
        <v>1402</v>
      </c>
      <c r="B49" s="6">
        <v>400</v>
      </c>
      <c r="C49" s="6">
        <v>260</v>
      </c>
      <c r="D49" s="35" t="s">
        <v>17</v>
      </c>
      <c r="E49" s="18">
        <f t="shared" si="0"/>
        <v>2882</v>
      </c>
      <c r="F49" s="9">
        <f t="shared" si="1"/>
        <v>2882</v>
      </c>
      <c r="G49" s="9">
        <v>2882</v>
      </c>
      <c r="H49" s="9"/>
    </row>
    <row r="50" spans="1:8" s="4" customFormat="1" ht="15" customHeight="1">
      <c r="A50" s="6">
        <v>1402</v>
      </c>
      <c r="B50" s="6">
        <v>400</v>
      </c>
      <c r="C50" s="6">
        <v>262</v>
      </c>
      <c r="D50" s="35" t="s">
        <v>18</v>
      </c>
      <c r="E50" s="18">
        <f t="shared" si="0"/>
        <v>120</v>
      </c>
      <c r="F50" s="9">
        <f t="shared" si="1"/>
        <v>120</v>
      </c>
      <c r="G50" s="9">
        <v>120</v>
      </c>
      <c r="H50" s="9"/>
    </row>
    <row r="51" spans="1:8" s="4" customFormat="1" ht="15" customHeight="1">
      <c r="A51" s="6">
        <v>1402</v>
      </c>
      <c r="B51" s="6">
        <v>400</v>
      </c>
      <c r="C51" s="6">
        <v>263</v>
      </c>
      <c r="D51" s="35" t="s">
        <v>19</v>
      </c>
      <c r="E51" s="18">
        <f t="shared" si="0"/>
        <v>136</v>
      </c>
      <c r="F51" s="9">
        <f t="shared" si="1"/>
        <v>136</v>
      </c>
      <c r="G51" s="9">
        <v>136</v>
      </c>
      <c r="H51" s="9"/>
    </row>
    <row r="52" spans="1:8" s="4" customFormat="1" ht="15" customHeight="1">
      <c r="A52" s="6">
        <v>1402</v>
      </c>
      <c r="B52" s="6">
        <v>400</v>
      </c>
      <c r="C52" s="6">
        <v>264</v>
      </c>
      <c r="D52" s="35" t="s">
        <v>20</v>
      </c>
      <c r="E52" s="18">
        <f t="shared" si="0"/>
        <v>144</v>
      </c>
      <c r="F52" s="9">
        <f t="shared" si="1"/>
        <v>144</v>
      </c>
      <c r="G52" s="9">
        <v>144</v>
      </c>
      <c r="H52" s="9"/>
    </row>
    <row r="53" spans="1:8" s="4" customFormat="1" ht="15" customHeight="1">
      <c r="A53" s="6">
        <v>1402</v>
      </c>
      <c r="B53" s="6">
        <v>400</v>
      </c>
      <c r="C53" s="6">
        <v>264</v>
      </c>
      <c r="D53" s="35" t="s">
        <v>21</v>
      </c>
      <c r="E53" s="18">
        <f t="shared" si="0"/>
        <v>281</v>
      </c>
      <c r="F53" s="9">
        <f t="shared" si="1"/>
        <v>281</v>
      </c>
      <c r="G53" s="9">
        <v>281</v>
      </c>
      <c r="H53" s="9"/>
    </row>
    <row r="54" spans="1:8" s="4" customFormat="1" ht="15" customHeight="1">
      <c r="A54" s="6">
        <v>1402</v>
      </c>
      <c r="B54" s="6">
        <v>400</v>
      </c>
      <c r="C54" s="6">
        <v>265</v>
      </c>
      <c r="D54" s="35" t="s">
        <v>22</v>
      </c>
      <c r="E54" s="18">
        <f t="shared" si="0"/>
        <v>39</v>
      </c>
      <c r="F54" s="9">
        <f t="shared" si="1"/>
        <v>39</v>
      </c>
      <c r="G54" s="9">
        <v>39</v>
      </c>
      <c r="H54" s="9"/>
    </row>
    <row r="55" spans="1:8" s="4" customFormat="1" ht="15" customHeight="1" hidden="1">
      <c r="A55" s="6">
        <v>1403</v>
      </c>
      <c r="B55" s="6">
        <v>400</v>
      </c>
      <c r="C55" s="6">
        <v>267</v>
      </c>
      <c r="D55" s="35" t="s">
        <v>23</v>
      </c>
      <c r="E55" s="18">
        <f t="shared" si="0"/>
        <v>0</v>
      </c>
      <c r="F55" s="9">
        <f t="shared" si="1"/>
        <v>0</v>
      </c>
      <c r="G55" s="9"/>
      <c r="H55" s="9"/>
    </row>
    <row r="56" spans="1:8" s="4" customFormat="1" ht="15" customHeight="1" hidden="1">
      <c r="A56" s="6">
        <v>1404</v>
      </c>
      <c r="B56" s="6">
        <v>400</v>
      </c>
      <c r="C56" s="6">
        <v>268</v>
      </c>
      <c r="D56" s="35" t="s">
        <v>24</v>
      </c>
      <c r="E56" s="18">
        <f t="shared" si="0"/>
        <v>0</v>
      </c>
      <c r="F56" s="9">
        <f t="shared" si="1"/>
        <v>0</v>
      </c>
      <c r="G56" s="9"/>
      <c r="H56" s="9"/>
    </row>
    <row r="57" spans="1:8" s="4" customFormat="1" ht="15" customHeight="1">
      <c r="A57" s="6">
        <v>1407</v>
      </c>
      <c r="B57" s="6">
        <v>400</v>
      </c>
      <c r="C57" s="6">
        <v>272</v>
      </c>
      <c r="D57" s="35" t="s">
        <v>26</v>
      </c>
      <c r="E57" s="18">
        <f t="shared" si="0"/>
        <v>2098</v>
      </c>
      <c r="F57" s="9">
        <f t="shared" si="1"/>
        <v>2098</v>
      </c>
      <c r="G57" s="9">
        <v>103</v>
      </c>
      <c r="H57" s="9">
        <v>1995</v>
      </c>
    </row>
    <row r="58" spans="1:8" ht="18.75" customHeight="1">
      <c r="A58" s="6"/>
      <c r="B58" s="6"/>
      <c r="C58" s="6"/>
      <c r="D58" s="5" t="s">
        <v>9</v>
      </c>
      <c r="E58" s="18">
        <f t="shared" si="0"/>
        <v>3751</v>
      </c>
      <c r="F58" s="9">
        <f t="shared" si="1"/>
        <v>3751</v>
      </c>
      <c r="G58" s="8">
        <f>SUM(G59)</f>
        <v>2377</v>
      </c>
      <c r="H58" s="8">
        <f>SUM(H59)</f>
        <v>1374</v>
      </c>
    </row>
    <row r="59" spans="1:8" s="4" customFormat="1" ht="15" customHeight="1">
      <c r="A59" s="6">
        <v>1400</v>
      </c>
      <c r="B59" s="6"/>
      <c r="C59" s="6"/>
      <c r="D59" s="11" t="s">
        <v>0</v>
      </c>
      <c r="E59" s="18">
        <f t="shared" si="0"/>
        <v>3751</v>
      </c>
      <c r="F59" s="9">
        <f t="shared" si="1"/>
        <v>3751</v>
      </c>
      <c r="G59" s="12">
        <f>SUM(G60:G68)</f>
        <v>2377</v>
      </c>
      <c r="H59" s="12">
        <f>SUM(H60:H69)</f>
        <v>1374</v>
      </c>
    </row>
    <row r="60" spans="1:8" s="4" customFormat="1" ht="15" customHeight="1">
      <c r="A60" s="6">
        <v>1401</v>
      </c>
      <c r="B60" s="6">
        <v>400</v>
      </c>
      <c r="C60" s="6">
        <v>259</v>
      </c>
      <c r="D60" s="35" t="s">
        <v>16</v>
      </c>
      <c r="E60" s="18">
        <f t="shared" si="0"/>
        <v>410</v>
      </c>
      <c r="F60" s="9">
        <f t="shared" si="1"/>
        <v>410</v>
      </c>
      <c r="G60" s="9">
        <v>410</v>
      </c>
      <c r="H60" s="9"/>
    </row>
    <row r="61" spans="1:8" s="4" customFormat="1" ht="15" customHeight="1">
      <c r="A61" s="6">
        <v>1402</v>
      </c>
      <c r="B61" s="6">
        <v>400</v>
      </c>
      <c r="C61" s="6">
        <v>260</v>
      </c>
      <c r="D61" s="35" t="s">
        <v>17</v>
      </c>
      <c r="E61" s="18">
        <f t="shared" si="0"/>
        <v>1657</v>
      </c>
      <c r="F61" s="9">
        <f t="shared" si="1"/>
        <v>1657</v>
      </c>
      <c r="G61" s="9">
        <v>1657</v>
      </c>
      <c r="H61" s="9"/>
    </row>
    <row r="62" spans="1:8" s="4" customFormat="1" ht="15" customHeight="1">
      <c r="A62" s="6">
        <v>1402</v>
      </c>
      <c r="B62" s="6">
        <v>400</v>
      </c>
      <c r="C62" s="6">
        <v>262</v>
      </c>
      <c r="D62" s="35" t="s">
        <v>18</v>
      </c>
      <c r="E62" s="18">
        <f t="shared" si="0"/>
        <v>27</v>
      </c>
      <c r="F62" s="9">
        <f t="shared" si="1"/>
        <v>27</v>
      </c>
      <c r="G62" s="9">
        <v>27</v>
      </c>
      <c r="H62" s="9"/>
    </row>
    <row r="63" spans="1:8" s="4" customFormat="1" ht="15" customHeight="1">
      <c r="A63" s="6">
        <v>1402</v>
      </c>
      <c r="B63" s="6">
        <v>400</v>
      </c>
      <c r="C63" s="6">
        <v>263</v>
      </c>
      <c r="D63" s="35" t="s">
        <v>19</v>
      </c>
      <c r="E63" s="18">
        <f t="shared" si="0"/>
        <v>117</v>
      </c>
      <c r="F63" s="9">
        <f t="shared" si="1"/>
        <v>117</v>
      </c>
      <c r="G63" s="9">
        <v>117</v>
      </c>
      <c r="H63" s="9"/>
    </row>
    <row r="64" spans="1:8" s="4" customFormat="1" ht="15" customHeight="1">
      <c r="A64" s="6">
        <v>1402</v>
      </c>
      <c r="B64" s="6">
        <v>400</v>
      </c>
      <c r="C64" s="6">
        <v>264</v>
      </c>
      <c r="D64" s="35" t="s">
        <v>20</v>
      </c>
      <c r="E64" s="18">
        <f t="shared" si="0"/>
        <v>29</v>
      </c>
      <c r="F64" s="9">
        <f t="shared" si="1"/>
        <v>29</v>
      </c>
      <c r="G64" s="9">
        <v>29</v>
      </c>
      <c r="H64" s="9"/>
    </row>
    <row r="65" spans="1:8" s="4" customFormat="1" ht="15" customHeight="1">
      <c r="A65" s="6">
        <v>1402</v>
      </c>
      <c r="B65" s="6">
        <v>400</v>
      </c>
      <c r="C65" s="6">
        <v>264</v>
      </c>
      <c r="D65" s="35" t="s">
        <v>21</v>
      </c>
      <c r="E65" s="18">
        <f t="shared" si="0"/>
        <v>96</v>
      </c>
      <c r="F65" s="9">
        <f t="shared" si="1"/>
        <v>96</v>
      </c>
      <c r="G65" s="9">
        <v>96</v>
      </c>
      <c r="H65" s="9"/>
    </row>
    <row r="66" spans="1:8" s="4" customFormat="1" ht="15" customHeight="1">
      <c r="A66" s="6">
        <v>1402</v>
      </c>
      <c r="B66" s="6">
        <v>400</v>
      </c>
      <c r="C66" s="6">
        <v>265</v>
      </c>
      <c r="D66" s="35" t="s">
        <v>22</v>
      </c>
      <c r="E66" s="18">
        <f t="shared" si="0"/>
        <v>41</v>
      </c>
      <c r="F66" s="9">
        <f t="shared" si="1"/>
        <v>41</v>
      </c>
      <c r="G66" s="9">
        <v>41</v>
      </c>
      <c r="H66" s="9"/>
    </row>
    <row r="67" spans="1:8" s="4" customFormat="1" ht="15" customHeight="1" hidden="1">
      <c r="A67" s="6">
        <v>1403</v>
      </c>
      <c r="B67" s="6">
        <v>400</v>
      </c>
      <c r="C67" s="6">
        <v>267</v>
      </c>
      <c r="D67" s="35" t="s">
        <v>23</v>
      </c>
      <c r="E67" s="18">
        <f t="shared" si="0"/>
        <v>0</v>
      </c>
      <c r="F67" s="9">
        <f t="shared" si="1"/>
        <v>0</v>
      </c>
      <c r="G67" s="9"/>
      <c r="H67" s="9"/>
    </row>
    <row r="68" spans="1:8" s="4" customFormat="1" ht="15" customHeight="1" hidden="1">
      <c r="A68" s="6">
        <v>1404</v>
      </c>
      <c r="B68" s="6">
        <v>400</v>
      </c>
      <c r="C68" s="6">
        <v>268</v>
      </c>
      <c r="D68" s="35" t="s">
        <v>24</v>
      </c>
      <c r="E68" s="18">
        <f t="shared" si="0"/>
        <v>0</v>
      </c>
      <c r="F68" s="9">
        <f t="shared" si="1"/>
        <v>0</v>
      </c>
      <c r="G68" s="9"/>
      <c r="H68" s="9"/>
    </row>
    <row r="69" spans="1:8" s="4" customFormat="1" ht="15" customHeight="1">
      <c r="A69" s="6">
        <v>1407</v>
      </c>
      <c r="B69" s="6">
        <v>400</v>
      </c>
      <c r="C69" s="6">
        <v>272</v>
      </c>
      <c r="D69" s="35" t="s">
        <v>26</v>
      </c>
      <c r="E69" s="18">
        <f t="shared" si="0"/>
        <v>1374</v>
      </c>
      <c r="F69" s="9">
        <f t="shared" si="1"/>
        <v>1374</v>
      </c>
      <c r="G69" s="9"/>
      <c r="H69" s="9">
        <v>1374</v>
      </c>
    </row>
    <row r="70" spans="1:8" ht="18" customHeight="1">
      <c r="A70" s="6"/>
      <c r="B70" s="6"/>
      <c r="C70" s="6"/>
      <c r="D70" s="5" t="s">
        <v>10</v>
      </c>
      <c r="E70" s="18">
        <f t="shared" si="0"/>
        <v>3589</v>
      </c>
      <c r="F70" s="9">
        <f t="shared" si="1"/>
        <v>3589</v>
      </c>
      <c r="G70" s="8">
        <f>SUM(G71)</f>
        <v>2640</v>
      </c>
      <c r="H70" s="8">
        <f>SUM(H71)</f>
        <v>949</v>
      </c>
    </row>
    <row r="71" spans="1:8" s="4" customFormat="1" ht="15" customHeight="1">
      <c r="A71" s="6">
        <v>1400</v>
      </c>
      <c r="B71" s="6"/>
      <c r="C71" s="6"/>
      <c r="D71" s="36" t="s">
        <v>0</v>
      </c>
      <c r="E71" s="18">
        <f t="shared" si="0"/>
        <v>3589</v>
      </c>
      <c r="F71" s="9">
        <f t="shared" si="1"/>
        <v>3589</v>
      </c>
      <c r="G71" s="12">
        <f>SUM(G72:G82)</f>
        <v>2640</v>
      </c>
      <c r="H71" s="12">
        <f>SUM(H72:H82)</f>
        <v>949</v>
      </c>
    </row>
    <row r="72" spans="1:8" s="4" customFormat="1" ht="15" customHeight="1">
      <c r="A72" s="6">
        <v>1401</v>
      </c>
      <c r="B72" s="6">
        <v>400</v>
      </c>
      <c r="C72" s="6">
        <v>259</v>
      </c>
      <c r="D72" s="35" t="s">
        <v>16</v>
      </c>
      <c r="E72" s="18">
        <f t="shared" si="0"/>
        <v>738</v>
      </c>
      <c r="F72" s="9">
        <f t="shared" si="1"/>
        <v>738</v>
      </c>
      <c r="G72" s="9">
        <v>738</v>
      </c>
      <c r="H72" s="9"/>
    </row>
    <row r="73" spans="1:8" s="4" customFormat="1" ht="15" customHeight="1">
      <c r="A73" s="6">
        <v>1402</v>
      </c>
      <c r="B73" s="6">
        <v>400</v>
      </c>
      <c r="C73" s="6">
        <v>260</v>
      </c>
      <c r="D73" s="35" t="s">
        <v>17</v>
      </c>
      <c r="E73" s="18">
        <f t="shared" si="0"/>
        <v>1524</v>
      </c>
      <c r="F73" s="9">
        <f t="shared" si="1"/>
        <v>1524</v>
      </c>
      <c r="G73" s="9">
        <v>1524</v>
      </c>
      <c r="H73" s="9"/>
    </row>
    <row r="74" spans="1:8" s="4" customFormat="1" ht="15" customHeight="1">
      <c r="A74" s="6">
        <v>1402</v>
      </c>
      <c r="B74" s="6">
        <v>400</v>
      </c>
      <c r="C74" s="6">
        <v>262</v>
      </c>
      <c r="D74" s="35" t="s">
        <v>18</v>
      </c>
      <c r="E74" s="18">
        <f t="shared" si="0"/>
        <v>118</v>
      </c>
      <c r="F74" s="9">
        <f t="shared" si="1"/>
        <v>118</v>
      </c>
      <c r="G74" s="9">
        <v>118</v>
      </c>
      <c r="H74" s="9"/>
    </row>
    <row r="75" spans="1:8" s="4" customFormat="1" ht="15" customHeight="1" hidden="1">
      <c r="A75" s="6">
        <v>1402</v>
      </c>
      <c r="B75" s="6">
        <v>400</v>
      </c>
      <c r="C75" s="6">
        <v>263</v>
      </c>
      <c r="D75" s="35" t="s">
        <v>19</v>
      </c>
      <c r="E75" s="18">
        <f t="shared" si="0"/>
        <v>0</v>
      </c>
      <c r="F75" s="9">
        <f t="shared" si="1"/>
        <v>0</v>
      </c>
      <c r="G75" s="9"/>
      <c r="H75" s="9"/>
    </row>
    <row r="76" spans="1:8" s="4" customFormat="1" ht="15" customHeight="1">
      <c r="A76" s="6">
        <v>1402</v>
      </c>
      <c r="B76" s="6">
        <v>400</v>
      </c>
      <c r="C76" s="6">
        <v>264</v>
      </c>
      <c r="D76" s="35" t="s">
        <v>20</v>
      </c>
      <c r="E76" s="18">
        <f t="shared" si="0"/>
        <v>79</v>
      </c>
      <c r="F76" s="9">
        <f t="shared" si="1"/>
        <v>79</v>
      </c>
      <c r="G76" s="9">
        <v>79</v>
      </c>
      <c r="H76" s="9"/>
    </row>
    <row r="77" spans="1:8" s="4" customFormat="1" ht="15" customHeight="1">
      <c r="A77" s="6">
        <v>1402</v>
      </c>
      <c r="B77" s="6">
        <v>400</v>
      </c>
      <c r="C77" s="6">
        <v>264</v>
      </c>
      <c r="D77" s="35" t="s">
        <v>21</v>
      </c>
      <c r="E77" s="18">
        <f t="shared" si="0"/>
        <v>72</v>
      </c>
      <c r="F77" s="9">
        <f t="shared" si="1"/>
        <v>72</v>
      </c>
      <c r="G77" s="9">
        <v>72</v>
      </c>
      <c r="H77" s="9"/>
    </row>
    <row r="78" spans="1:8" s="4" customFormat="1" ht="20.25" customHeight="1">
      <c r="A78" s="6">
        <v>1402</v>
      </c>
      <c r="B78" s="6">
        <v>400</v>
      </c>
      <c r="C78" s="6">
        <v>265</v>
      </c>
      <c r="D78" s="35" t="s">
        <v>22</v>
      </c>
      <c r="E78" s="18">
        <f t="shared" si="0"/>
        <v>96</v>
      </c>
      <c r="F78" s="9">
        <f t="shared" si="1"/>
        <v>96</v>
      </c>
      <c r="G78" s="9">
        <v>96</v>
      </c>
      <c r="H78" s="9"/>
    </row>
    <row r="79" spans="1:8" s="4" customFormat="1" ht="15" customHeight="1" hidden="1">
      <c r="A79" s="6">
        <v>1403</v>
      </c>
      <c r="B79" s="6">
        <v>400</v>
      </c>
      <c r="C79" s="6">
        <v>267</v>
      </c>
      <c r="D79" s="35" t="s">
        <v>23</v>
      </c>
      <c r="E79" s="18">
        <f aca="true" t="shared" si="2" ref="E79:E94">SUM(G79:H79)</f>
        <v>0</v>
      </c>
      <c r="F79" s="9">
        <f aca="true" t="shared" si="3" ref="F79:F95">SUM(G79:H79)</f>
        <v>0</v>
      </c>
      <c r="G79" s="9"/>
      <c r="H79" s="9"/>
    </row>
    <row r="80" spans="1:8" s="4" customFormat="1" ht="15" customHeight="1" hidden="1">
      <c r="A80" s="6">
        <v>1404</v>
      </c>
      <c r="B80" s="6">
        <v>400</v>
      </c>
      <c r="C80" s="6">
        <v>268</v>
      </c>
      <c r="D80" s="35" t="s">
        <v>24</v>
      </c>
      <c r="E80" s="18">
        <f t="shared" si="2"/>
        <v>0</v>
      </c>
      <c r="F80" s="9">
        <f t="shared" si="3"/>
        <v>0</v>
      </c>
      <c r="G80" s="9"/>
      <c r="H80" s="9"/>
    </row>
    <row r="81" spans="1:8" s="4" customFormat="1" ht="15" customHeight="1">
      <c r="A81" s="6">
        <v>1407</v>
      </c>
      <c r="B81" s="6">
        <v>400</v>
      </c>
      <c r="C81" s="6">
        <v>272</v>
      </c>
      <c r="D81" s="35" t="s">
        <v>26</v>
      </c>
      <c r="E81" s="18">
        <f t="shared" si="2"/>
        <v>949</v>
      </c>
      <c r="F81" s="9">
        <f t="shared" si="3"/>
        <v>949</v>
      </c>
      <c r="G81" s="9"/>
      <c r="H81" s="9">
        <v>949</v>
      </c>
    </row>
    <row r="82" spans="1:8" s="4" customFormat="1" ht="15" customHeight="1">
      <c r="A82" s="6">
        <v>1407</v>
      </c>
      <c r="B82" s="6">
        <v>400</v>
      </c>
      <c r="C82" s="6">
        <v>319</v>
      </c>
      <c r="D82" s="35" t="s">
        <v>27</v>
      </c>
      <c r="E82" s="18">
        <f t="shared" si="2"/>
        <v>13</v>
      </c>
      <c r="F82" s="9">
        <f t="shared" si="3"/>
        <v>13</v>
      </c>
      <c r="G82" s="9">
        <v>13</v>
      </c>
      <c r="H82" s="9"/>
    </row>
    <row r="83" spans="1:8" ht="24" customHeight="1">
      <c r="A83" s="6"/>
      <c r="B83" s="6"/>
      <c r="C83" s="6"/>
      <c r="D83" s="5" t="s">
        <v>11</v>
      </c>
      <c r="E83" s="18">
        <f t="shared" si="2"/>
        <v>4631</v>
      </c>
      <c r="F83" s="9">
        <f t="shared" si="3"/>
        <v>4631</v>
      </c>
      <c r="G83" s="8">
        <f>SUM(G84)</f>
        <v>2998</v>
      </c>
      <c r="H83" s="8">
        <f>SUM(H84)</f>
        <v>1633</v>
      </c>
    </row>
    <row r="84" spans="1:8" s="4" customFormat="1" ht="15" customHeight="1">
      <c r="A84" s="6">
        <v>1400</v>
      </c>
      <c r="B84" s="6"/>
      <c r="C84" s="6"/>
      <c r="D84" s="36" t="s">
        <v>0</v>
      </c>
      <c r="E84" s="18">
        <f t="shared" si="2"/>
        <v>4631</v>
      </c>
      <c r="F84" s="9">
        <f t="shared" si="3"/>
        <v>4631</v>
      </c>
      <c r="G84" s="12">
        <f>SUM(G85:G95)</f>
        <v>2998</v>
      </c>
      <c r="H84" s="12">
        <f>SUM(H85:H95)</f>
        <v>1633</v>
      </c>
    </row>
    <row r="85" spans="1:8" s="4" customFormat="1" ht="15" customHeight="1">
      <c r="A85" s="6">
        <v>1401</v>
      </c>
      <c r="B85" s="6">
        <v>400</v>
      </c>
      <c r="C85" s="6">
        <v>259</v>
      </c>
      <c r="D85" s="35" t="s">
        <v>16</v>
      </c>
      <c r="E85" s="18">
        <f t="shared" si="2"/>
        <v>672</v>
      </c>
      <c r="F85" s="9">
        <f t="shared" si="3"/>
        <v>672</v>
      </c>
      <c r="G85" s="9">
        <v>672</v>
      </c>
      <c r="H85" s="9"/>
    </row>
    <row r="86" spans="1:8" s="4" customFormat="1" ht="15" customHeight="1">
      <c r="A86" s="6">
        <v>1402</v>
      </c>
      <c r="B86" s="6">
        <v>400</v>
      </c>
      <c r="C86" s="6">
        <v>260</v>
      </c>
      <c r="D86" s="35" t="s">
        <v>17</v>
      </c>
      <c r="E86" s="18">
        <f t="shared" si="2"/>
        <v>1299</v>
      </c>
      <c r="F86" s="9">
        <f t="shared" si="3"/>
        <v>1299</v>
      </c>
      <c r="G86" s="9">
        <v>1299</v>
      </c>
      <c r="H86" s="9"/>
    </row>
    <row r="87" spans="1:8" s="4" customFormat="1" ht="15" customHeight="1">
      <c r="A87" s="6">
        <v>1402</v>
      </c>
      <c r="B87" s="6">
        <v>400</v>
      </c>
      <c r="C87" s="6">
        <v>262</v>
      </c>
      <c r="D87" s="35" t="s">
        <v>18</v>
      </c>
      <c r="E87" s="18">
        <f t="shared" si="2"/>
        <v>41</v>
      </c>
      <c r="F87" s="9">
        <f t="shared" si="3"/>
        <v>41</v>
      </c>
      <c r="G87" s="9">
        <v>41</v>
      </c>
      <c r="H87" s="9"/>
    </row>
    <row r="88" spans="1:8" s="4" customFormat="1" ht="15" customHeight="1">
      <c r="A88" s="6">
        <v>1402</v>
      </c>
      <c r="B88" s="6">
        <v>400</v>
      </c>
      <c r="C88" s="6">
        <v>263</v>
      </c>
      <c r="D88" s="35" t="s">
        <v>19</v>
      </c>
      <c r="E88" s="18">
        <f t="shared" si="2"/>
        <v>534</v>
      </c>
      <c r="F88" s="9">
        <f t="shared" si="3"/>
        <v>534</v>
      </c>
      <c r="G88" s="9">
        <v>534</v>
      </c>
      <c r="H88" s="9"/>
    </row>
    <row r="89" spans="1:8" s="4" customFormat="1" ht="15" customHeight="1">
      <c r="A89" s="6">
        <v>1402</v>
      </c>
      <c r="B89" s="6">
        <v>400</v>
      </c>
      <c r="C89" s="6">
        <v>264</v>
      </c>
      <c r="D89" s="35" t="s">
        <v>20</v>
      </c>
      <c r="E89" s="18">
        <f t="shared" si="2"/>
        <v>71</v>
      </c>
      <c r="F89" s="9">
        <f t="shared" si="3"/>
        <v>71</v>
      </c>
      <c r="G89" s="9">
        <v>71</v>
      </c>
      <c r="H89" s="9"/>
    </row>
    <row r="90" spans="1:8" s="4" customFormat="1" ht="15" customHeight="1">
      <c r="A90" s="6">
        <v>1402</v>
      </c>
      <c r="B90" s="6">
        <v>400</v>
      </c>
      <c r="C90" s="6">
        <v>264</v>
      </c>
      <c r="D90" s="35" t="s">
        <v>21</v>
      </c>
      <c r="E90" s="18">
        <f t="shared" si="2"/>
        <v>195</v>
      </c>
      <c r="F90" s="9">
        <f t="shared" si="3"/>
        <v>195</v>
      </c>
      <c r="G90" s="9">
        <v>195</v>
      </c>
      <c r="H90" s="9"/>
    </row>
    <row r="91" spans="1:8" s="4" customFormat="1" ht="15" customHeight="1">
      <c r="A91" s="6">
        <v>1402</v>
      </c>
      <c r="B91" s="6">
        <v>400</v>
      </c>
      <c r="C91" s="6">
        <v>265</v>
      </c>
      <c r="D91" s="35" t="s">
        <v>22</v>
      </c>
      <c r="E91" s="18">
        <f t="shared" si="2"/>
        <v>49</v>
      </c>
      <c r="F91" s="9">
        <f t="shared" si="3"/>
        <v>49</v>
      </c>
      <c r="G91" s="9">
        <v>49</v>
      </c>
      <c r="H91" s="9"/>
    </row>
    <row r="92" spans="1:8" s="4" customFormat="1" ht="15" customHeight="1">
      <c r="A92" s="6">
        <v>1403</v>
      </c>
      <c r="B92" s="6">
        <v>400</v>
      </c>
      <c r="C92" s="6">
        <v>267</v>
      </c>
      <c r="D92" s="35" t="s">
        <v>23</v>
      </c>
      <c r="E92" s="18">
        <f t="shared" si="2"/>
        <v>45</v>
      </c>
      <c r="F92" s="9">
        <f t="shared" si="3"/>
        <v>45</v>
      </c>
      <c r="G92" s="9">
        <v>45</v>
      </c>
      <c r="H92" s="9"/>
    </row>
    <row r="93" spans="1:8" s="4" customFormat="1" ht="15" customHeight="1" hidden="1">
      <c r="A93" s="6">
        <v>1404</v>
      </c>
      <c r="B93" s="6">
        <v>400</v>
      </c>
      <c r="C93" s="6">
        <v>268</v>
      </c>
      <c r="D93" s="35" t="s">
        <v>24</v>
      </c>
      <c r="E93" s="18">
        <f t="shared" si="2"/>
        <v>0</v>
      </c>
      <c r="F93" s="9">
        <f t="shared" si="3"/>
        <v>0</v>
      </c>
      <c r="G93" s="9"/>
      <c r="H93" s="9"/>
    </row>
    <row r="94" spans="1:8" s="4" customFormat="1" ht="15" customHeight="1">
      <c r="A94" s="6">
        <v>1407</v>
      </c>
      <c r="B94" s="6">
        <v>400</v>
      </c>
      <c r="C94" s="6">
        <v>272</v>
      </c>
      <c r="D94" s="35" t="s">
        <v>26</v>
      </c>
      <c r="E94" s="18">
        <f t="shared" si="2"/>
        <v>1725</v>
      </c>
      <c r="F94" s="9">
        <f t="shared" si="3"/>
        <v>1725</v>
      </c>
      <c r="G94" s="9">
        <v>92</v>
      </c>
      <c r="H94" s="9">
        <v>1633</v>
      </c>
    </row>
    <row r="95" spans="1:8" s="4" customFormat="1" ht="15" customHeight="1" hidden="1">
      <c r="A95" s="6">
        <v>1407</v>
      </c>
      <c r="B95" s="6">
        <v>407</v>
      </c>
      <c r="C95" s="6">
        <v>319</v>
      </c>
      <c r="D95" s="10" t="s">
        <v>27</v>
      </c>
      <c r="E95" s="24">
        <f>SUM(F95+H95)</f>
        <v>0</v>
      </c>
      <c r="F95" s="9">
        <f t="shared" si="3"/>
        <v>0</v>
      </c>
      <c r="G95" s="9"/>
      <c r="H95" s="9"/>
    </row>
    <row r="96" spans="1:8" s="13" customFormat="1" ht="29.25" customHeight="1">
      <c r="A96" s="27"/>
      <c r="B96" s="27"/>
      <c r="C96" s="27"/>
      <c r="D96" s="27" t="s">
        <v>1</v>
      </c>
      <c r="E96" s="28">
        <f>SUM(E12+E26+E29+E32+E46+E58+E70+E83)</f>
        <v>29968</v>
      </c>
      <c r="F96" s="28">
        <f>SUM(F12+F26+F29+F32+F46+F58+F70+F83)</f>
        <v>29968</v>
      </c>
      <c r="G96" s="28">
        <f>SUM(G12+G26+G29+G32+G46+G58+G70+G83)</f>
        <v>20228</v>
      </c>
      <c r="H96" s="28">
        <f>SUM(H12+H26+H29+H32+H46+H58+H70+H83)</f>
        <v>9740</v>
      </c>
    </row>
    <row r="97" ht="15">
      <c r="E97" s="19"/>
    </row>
    <row r="98" ht="15">
      <c r="E98" s="19"/>
    </row>
    <row r="99" ht="15">
      <c r="E99" s="19"/>
    </row>
    <row r="100" ht="15">
      <c r="E100" s="19"/>
    </row>
    <row r="101" spans="5:7" ht="18">
      <c r="E101" s="20"/>
      <c r="F101" s="3"/>
      <c r="G101" s="3"/>
    </row>
    <row r="102" spans="4:7" ht="18">
      <c r="D102" s="53"/>
      <c r="E102" s="53"/>
      <c r="F102" s="53"/>
      <c r="G102" s="53"/>
    </row>
    <row r="103" spans="5:7" ht="18">
      <c r="E103" s="52"/>
      <c r="F103" s="52"/>
      <c r="G103" s="52"/>
    </row>
    <row r="104" spans="1:8" s="16" customFormat="1" ht="21.75" customHeight="1">
      <c r="A104" s="14">
        <v>1400</v>
      </c>
      <c r="B104" s="14"/>
      <c r="C104" s="14"/>
      <c r="D104" s="15" t="s">
        <v>0</v>
      </c>
      <c r="E104" s="22" t="e">
        <f>SUM(E105:E115)</f>
        <v>#REF!</v>
      </c>
      <c r="F104" s="8" t="e">
        <f>SUM(F105:F115)</f>
        <v>#REF!</v>
      </c>
      <c r="G104" s="8">
        <f>SUM(G105:G115)</f>
        <v>20228</v>
      </c>
      <c r="H104" s="8">
        <f>SUM(H105:H115)</f>
        <v>9740</v>
      </c>
    </row>
    <row r="105" spans="1:8" s="4" customFormat="1" ht="15" customHeight="1">
      <c r="A105" s="6">
        <v>1401</v>
      </c>
      <c r="B105" s="6">
        <v>400</v>
      </c>
      <c r="C105" s="6">
        <v>259</v>
      </c>
      <c r="D105" s="10" t="s">
        <v>16</v>
      </c>
      <c r="E105" s="17">
        <f aca="true" t="shared" si="4" ref="E105:E115">SUM(F105+H105)</f>
        <v>4497</v>
      </c>
      <c r="F105" s="9">
        <f>SUM(F14+F34+F48+F35+F60+F72+F85)</f>
        <v>4497</v>
      </c>
      <c r="G105" s="9">
        <f>SUM(G14,G34,G48,G60,G72,G85)</f>
        <v>4497</v>
      </c>
      <c r="H105" s="9">
        <f>SUM(H14,H34,H48,H60,H72,H85)</f>
        <v>0</v>
      </c>
    </row>
    <row r="106" spans="1:8" s="4" customFormat="1" ht="15" customHeight="1">
      <c r="A106" s="6">
        <v>1402</v>
      </c>
      <c r="B106" s="6">
        <v>401</v>
      </c>
      <c r="C106" s="6">
        <v>260</v>
      </c>
      <c r="D106" s="10" t="s">
        <v>17</v>
      </c>
      <c r="E106" s="17">
        <f t="shared" si="4"/>
        <v>11685</v>
      </c>
      <c r="F106" s="9">
        <f>SUM(F15+F36+F49+F61+F73+F86)</f>
        <v>11685</v>
      </c>
      <c r="G106" s="9">
        <f>SUM(G15,G36,G49,G61,G73,G86)</f>
        <v>11685</v>
      </c>
      <c r="H106" s="9">
        <f>SUM(H15,H36,H49,H61,H73,H86)</f>
        <v>0</v>
      </c>
    </row>
    <row r="107" spans="1:8" s="4" customFormat="1" ht="15" customHeight="1">
      <c r="A107" s="6">
        <v>1402</v>
      </c>
      <c r="B107" s="6">
        <v>401</v>
      </c>
      <c r="C107" s="6">
        <v>262</v>
      </c>
      <c r="D107" s="10" t="s">
        <v>18</v>
      </c>
      <c r="E107" s="17">
        <f t="shared" si="4"/>
        <v>392</v>
      </c>
      <c r="F107" s="9">
        <f>SUM(F37+F50+F62+F74+F87)</f>
        <v>392</v>
      </c>
      <c r="G107" s="9">
        <f>SUM(G37,G50,G62,G74,G87)</f>
        <v>392</v>
      </c>
      <c r="H107" s="9">
        <f>SUM(H37,H50,H62,H74,H87)</f>
        <v>0</v>
      </c>
    </row>
    <row r="108" spans="1:8" s="4" customFormat="1" ht="15" customHeight="1">
      <c r="A108" s="6">
        <v>1402</v>
      </c>
      <c r="B108" s="6">
        <v>401</v>
      </c>
      <c r="C108" s="6">
        <v>263</v>
      </c>
      <c r="D108" s="10" t="s">
        <v>19</v>
      </c>
      <c r="E108" s="17">
        <f t="shared" si="4"/>
        <v>787</v>
      </c>
      <c r="F108" s="9">
        <f>SUM(F51+F63+F88)</f>
        <v>787</v>
      </c>
      <c r="G108" s="9">
        <f>SUM(G17,G51,G63,G88)</f>
        <v>838</v>
      </c>
      <c r="H108" s="9">
        <f>SUM(H17,H51,H63,H88)</f>
        <v>0</v>
      </c>
    </row>
    <row r="109" spans="1:8" s="4" customFormat="1" ht="15" customHeight="1">
      <c r="A109" s="6">
        <v>1402</v>
      </c>
      <c r="B109" s="6">
        <v>401</v>
      </c>
      <c r="C109" s="6">
        <v>264</v>
      </c>
      <c r="D109" s="10" t="s">
        <v>20</v>
      </c>
      <c r="E109" s="17">
        <f t="shared" si="4"/>
        <v>1285</v>
      </c>
      <c r="F109" s="9">
        <f>SUM(F18+F30+F39+F52+F64+F76+F89)</f>
        <v>1285</v>
      </c>
      <c r="G109" s="9">
        <f>SUM(G18,G30,G39,G52,G64,G76,G89)</f>
        <v>1285</v>
      </c>
      <c r="H109" s="9">
        <f>SUM(H18,H30,H39,H52,H64,H76,H89)</f>
        <v>0</v>
      </c>
    </row>
    <row r="110" spans="1:8" s="4" customFormat="1" ht="15" customHeight="1">
      <c r="A110" s="6">
        <v>1402</v>
      </c>
      <c r="B110" s="6">
        <v>401</v>
      </c>
      <c r="C110" s="6">
        <v>264</v>
      </c>
      <c r="D110" s="10" t="s">
        <v>21</v>
      </c>
      <c r="E110" s="17">
        <f t="shared" si="4"/>
        <v>980</v>
      </c>
      <c r="F110" s="9">
        <f>SUM(F27+F40+F53+F65+F77+F90)</f>
        <v>980</v>
      </c>
      <c r="G110" s="9">
        <f>SUM(G27,G40,G53,G65,G77,G90)</f>
        <v>980</v>
      </c>
      <c r="H110" s="9">
        <f>SUM(H27,H40,H53,H65,H77,H90)</f>
        <v>0</v>
      </c>
    </row>
    <row r="111" spans="1:8" s="4" customFormat="1" ht="15" customHeight="1">
      <c r="A111" s="6">
        <v>1402</v>
      </c>
      <c r="B111" s="6">
        <v>401</v>
      </c>
      <c r="C111" s="6">
        <v>265</v>
      </c>
      <c r="D111" s="10" t="s">
        <v>22</v>
      </c>
      <c r="E111" s="17">
        <f t="shared" si="4"/>
        <v>270</v>
      </c>
      <c r="F111" s="9">
        <f>SUM(F20+F41+F54+F66+F78+F91)</f>
        <v>270</v>
      </c>
      <c r="G111" s="9">
        <f>SUM(G20,G41,G54,G66,G78,G91)</f>
        <v>270</v>
      </c>
      <c r="H111" s="9">
        <f>SUM(H20,H41,H54,H66,H78,H91)</f>
        <v>0</v>
      </c>
    </row>
    <row r="112" spans="1:8" s="4" customFormat="1" ht="15" customHeight="1">
      <c r="A112" s="6">
        <v>1403</v>
      </c>
      <c r="B112" s="6">
        <v>403</v>
      </c>
      <c r="C112" s="6">
        <v>267</v>
      </c>
      <c r="D112" s="10" t="s">
        <v>23</v>
      </c>
      <c r="E112" s="17">
        <f t="shared" si="4"/>
        <v>45</v>
      </c>
      <c r="F112" s="9">
        <f>SUM(F92)</f>
        <v>45</v>
      </c>
      <c r="G112" s="9">
        <f>SUM(G92)</f>
        <v>45</v>
      </c>
      <c r="H112" s="9">
        <f>SUM(H92)</f>
        <v>0</v>
      </c>
    </row>
    <row r="113" spans="1:8" s="4" customFormat="1" ht="15" customHeight="1">
      <c r="A113" s="6">
        <v>1404</v>
      </c>
      <c r="B113" s="6">
        <v>403</v>
      </c>
      <c r="C113" s="6">
        <v>268</v>
      </c>
      <c r="D113" s="10" t="s">
        <v>24</v>
      </c>
      <c r="E113" s="17">
        <f t="shared" si="4"/>
        <v>0</v>
      </c>
      <c r="F113" s="9">
        <f>SUM(F22)</f>
        <v>0</v>
      </c>
      <c r="G113" s="9">
        <f>SUM(G22)</f>
        <v>0</v>
      </c>
      <c r="H113" s="9">
        <f>SUM(H22)</f>
        <v>0</v>
      </c>
    </row>
    <row r="114" spans="1:8" s="4" customFormat="1" ht="15" customHeight="1">
      <c r="A114" s="6">
        <v>1407</v>
      </c>
      <c r="B114" s="6">
        <v>407</v>
      </c>
      <c r="C114" s="6">
        <v>272</v>
      </c>
      <c r="D114" s="10" t="s">
        <v>26</v>
      </c>
      <c r="E114" s="17" t="e">
        <f t="shared" si="4"/>
        <v>#REF!</v>
      </c>
      <c r="F114" s="9" t="e">
        <f>SUM(F24+F44+F57+#REF!+#REF!+F94)</f>
        <v>#REF!</v>
      </c>
      <c r="G114" s="9">
        <f>SUM(G24,G44,G57,G69,G81,G94)</f>
        <v>206</v>
      </c>
      <c r="H114" s="9">
        <f>SUM(H24,H28,H31,H44,H57,H69,H81,H94)</f>
        <v>9740</v>
      </c>
    </row>
    <row r="115" spans="1:8" s="4" customFormat="1" ht="15" customHeight="1">
      <c r="A115" s="6">
        <v>1407</v>
      </c>
      <c r="B115" s="6">
        <v>407</v>
      </c>
      <c r="C115" s="6">
        <v>319</v>
      </c>
      <c r="D115" s="10" t="s">
        <v>27</v>
      </c>
      <c r="E115" s="17" t="e">
        <f t="shared" si="4"/>
        <v>#REF!</v>
      </c>
      <c r="F115" s="9" t="e">
        <f>SUM(F25+F45+#REF!+#REF!+F82+F95)</f>
        <v>#REF!</v>
      </c>
      <c r="G115" s="9">
        <f>SUM(G25+G45+G82+G95)</f>
        <v>30</v>
      </c>
      <c r="H115" s="9">
        <f>SUM(H25+H45+H82+H95)</f>
        <v>0</v>
      </c>
    </row>
    <row r="116" ht="12.75">
      <c r="E116" s="21"/>
    </row>
    <row r="117" ht="12.75">
      <c r="E117" s="21"/>
    </row>
    <row r="118" ht="12.75">
      <c r="E118" s="21"/>
    </row>
  </sheetData>
  <sheetProtection/>
  <mergeCells count="12">
    <mergeCell ref="G3:H3"/>
    <mergeCell ref="G1:H1"/>
    <mergeCell ref="E103:G103"/>
    <mergeCell ref="D102:G102"/>
    <mergeCell ref="A9:A10"/>
    <mergeCell ref="B9:B10"/>
    <mergeCell ref="C9:C10"/>
    <mergeCell ref="A6:G6"/>
    <mergeCell ref="E8:H8"/>
    <mergeCell ref="E9:E10"/>
    <mergeCell ref="G9:G10"/>
    <mergeCell ref="H9:H10"/>
  </mergeCells>
  <printOptions/>
  <pageMargins left="0.9448818897637796" right="0.31496062992125984" top="0.6692913385826772" bottom="0.1968503937007874" header="0.5118110236220472" footer="0.31496062992125984"/>
  <pageSetup horizontalDpi="360" verticalDpi="36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duma_org</cp:lastModifiedBy>
  <cp:lastPrinted>2004-02-13T12:42:34Z</cp:lastPrinted>
  <dcterms:created xsi:type="dcterms:W3CDTF">1999-04-16T11:44:00Z</dcterms:created>
  <dcterms:modified xsi:type="dcterms:W3CDTF">2004-02-17T09:40:12Z</dcterms:modified>
  <cp:category/>
  <cp:version/>
  <cp:contentType/>
  <cp:contentStatus/>
</cp:coreProperties>
</file>