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моногарова\Desktop\Моногарова\2018 год\Нормотворческая деятельность\Изменения кратк. план август 2018\"/>
    </mc:Choice>
  </mc:AlternateContent>
  <bookViews>
    <workbookView xWindow="0" yWindow="0" windowWidth="19200" windowHeight="10395" firstSheet="1" activeTab="5"/>
  </bookViews>
  <sheets>
    <sheet name="Приложение 1 Таблица 1" sheetId="5" r:id="rId1"/>
    <sheet name="Таблица 2" sheetId="6" r:id="rId2"/>
    <sheet name="Приложение 2" sheetId="2" r:id="rId3"/>
    <sheet name="Приложение 3" sheetId="1" r:id="rId4"/>
    <sheet name="Приложение 4" sheetId="3" r:id="rId5"/>
    <sheet name="Приложение 5" sheetId="4" r:id="rId6"/>
  </sheets>
  <definedNames>
    <definedName name="_xlnm._FilterDatabase" localSheetId="0" hidden="1">'Приложение 1 Таблица 1'!$H$8:$J$409</definedName>
    <definedName name="_xlnm._FilterDatabase" localSheetId="3" hidden="1">'Приложение 3'!$A$11:$P$22</definedName>
    <definedName name="_xlnm._FilterDatabase" localSheetId="5" hidden="1">'Приложение 5'!$A$13:$X$57</definedName>
    <definedName name="_xlnm._FilterDatabase" localSheetId="1" hidden="1">'Таблица 2'!$A$6:$AA$407</definedName>
    <definedName name="_xlnm.Print_Titles" localSheetId="0">'Приложение 1 Таблица 1'!$8:$8</definedName>
    <definedName name="_xlnm.Print_Titles" localSheetId="5">'Приложение 5'!$13:$13</definedName>
    <definedName name="_xlnm.Print_Titles" localSheetId="1">'Таблица 2'!$6:$6</definedName>
    <definedName name="_xlnm.Print_Area" localSheetId="0">'Приложение 1 Таблица 1'!$A$1:$L$413</definedName>
    <definedName name="_xlnm.Print_Area" localSheetId="2">'Приложение 2'!$A$2:$L$24</definedName>
    <definedName name="_xlnm.Print_Area" localSheetId="3">'Приложение 3'!$A$1:$P$26</definedName>
    <definedName name="_xlnm.Print_Area" localSheetId="4">'Приложение 4'!$A$2:$I$14</definedName>
    <definedName name="_xlnm.Print_Area" localSheetId="5">'Приложение 5'!$A$1:$P$61</definedName>
    <definedName name="_xlnm.Print_Area" localSheetId="1">'Таблица 2'!$A$1:$AA$411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E23" i="2"/>
  <c r="G23" i="2"/>
  <c r="H23" i="2"/>
  <c r="I23" i="2"/>
  <c r="J23" i="2"/>
  <c r="H12" i="3" l="1"/>
  <c r="G12" i="3"/>
  <c r="F12" i="3"/>
  <c r="E12" i="3"/>
  <c r="C23" i="1" l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E410" i="5" l="1"/>
  <c r="F410" i="5"/>
  <c r="G410" i="5"/>
  <c r="H410" i="5"/>
  <c r="I410" i="5"/>
  <c r="J410" i="5"/>
  <c r="K410" i="5"/>
  <c r="D408" i="6"/>
  <c r="E408" i="6"/>
  <c r="F408" i="6"/>
  <c r="G408" i="6"/>
  <c r="H408" i="6"/>
  <c r="I408" i="6"/>
  <c r="J408" i="6"/>
  <c r="K408" i="6"/>
  <c r="L408" i="6"/>
  <c r="M408" i="6"/>
  <c r="N408" i="6"/>
  <c r="O408" i="6"/>
  <c r="P408" i="6"/>
  <c r="Q408" i="6"/>
  <c r="R408" i="6"/>
  <c r="S408" i="6"/>
  <c r="T408" i="6"/>
  <c r="U408" i="6"/>
  <c r="V408" i="6"/>
  <c r="W408" i="6"/>
  <c r="X408" i="6"/>
  <c r="Y408" i="6"/>
  <c r="AA408" i="6"/>
  <c r="C407" i="6" l="1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Z265" i="6"/>
  <c r="C265" i="6" s="1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Z163" i="6"/>
  <c r="C163" i="6" s="1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C408" i="6" l="1"/>
  <c r="Z408" i="6"/>
  <c r="P56" i="4" l="1"/>
  <c r="E56" i="4" s="1"/>
  <c r="E57" i="4" s="1"/>
  <c r="C57" i="4"/>
  <c r="D57" i="4"/>
  <c r="F57" i="4"/>
  <c r="G57" i="4"/>
  <c r="H57" i="4"/>
  <c r="I57" i="4"/>
  <c r="J57" i="4"/>
  <c r="K57" i="4"/>
  <c r="L57" i="4"/>
  <c r="M57" i="4"/>
  <c r="N57" i="4"/>
  <c r="O57" i="4"/>
  <c r="P57" i="4" l="1"/>
  <c r="D12" i="3" l="1"/>
  <c r="C11" i="3"/>
  <c r="C10" i="3"/>
  <c r="C12" i="3" s="1"/>
  <c r="C22" i="2"/>
  <c r="F22" i="2" s="1"/>
  <c r="C21" i="2"/>
  <c r="F21" i="2" s="1"/>
  <c r="C20" i="2"/>
  <c r="F20" i="2" s="1"/>
  <c r="C19" i="2"/>
  <c r="F19" i="2" s="1"/>
  <c r="C18" i="2"/>
  <c r="F18" i="2" s="1"/>
  <c r="C17" i="2"/>
  <c r="F17" i="2" s="1"/>
  <c r="C16" i="2"/>
  <c r="F16" i="2" s="1"/>
  <c r="C15" i="2"/>
  <c r="F15" i="2" s="1"/>
  <c r="C14" i="2"/>
  <c r="F14" i="2" s="1"/>
  <c r="K13" i="2"/>
  <c r="C13" i="2" s="1"/>
  <c r="F13" i="2" s="1"/>
  <c r="K12" i="2"/>
  <c r="C12" i="2" s="1"/>
  <c r="F12" i="2" s="1"/>
  <c r="C11" i="2"/>
  <c r="F11" i="2" s="1"/>
  <c r="K10" i="2"/>
  <c r="K23" i="2" l="1"/>
  <c r="C10" i="2"/>
  <c r="F10" i="2" s="1"/>
  <c r="F23" i="2" s="1"/>
  <c r="C23" i="2"/>
  <c r="D22" i="1" l="1"/>
  <c r="G22" i="1" l="1"/>
  <c r="O21" i="1" l="1"/>
  <c r="D21" i="1" l="1"/>
  <c r="F21" i="1" l="1"/>
  <c r="E21" i="1"/>
  <c r="G21" i="1" l="1"/>
</calcChain>
</file>

<file path=xl/sharedStrings.xml><?xml version="1.0" encoding="utf-8"?>
<sst xmlns="http://schemas.openxmlformats.org/spreadsheetml/2006/main" count="1021" uniqueCount="580">
  <si>
    <t>Полесский городской округ</t>
  </si>
  <si>
    <t>Неманский городской округ</t>
  </si>
  <si>
    <t>ул. Ген. Павлова, д. 10-10а</t>
  </si>
  <si>
    <t>ул. Зарайская д. 7 - 17 а</t>
  </si>
  <si>
    <t>ул. Театральная, д. 29-33</t>
  </si>
  <si>
    <t>ул. Театральная, д. 23-27</t>
  </si>
  <si>
    <t>просп. Московский, д.91-93</t>
  </si>
  <si>
    <t>просп. Московский, д.89</t>
  </si>
  <si>
    <t>просп. Московский, д.85-87</t>
  </si>
  <si>
    <t>ул. Зарайская, д.19</t>
  </si>
  <si>
    <t>ул. Беговая, д. 14-16</t>
  </si>
  <si>
    <t>Городской округ «Город Калининград»</t>
  </si>
  <si>
    <t>руб.</t>
  </si>
  <si>
    <t>кв. м</t>
  </si>
  <si>
    <t>за счет средств собственников помещений</t>
  </si>
  <si>
    <t>за счет средств местного бюджета</t>
  </si>
  <si>
    <t xml:space="preserve">за счет средств областного бюджета </t>
  </si>
  <si>
    <t>всего</t>
  </si>
  <si>
    <t>Проверка сметной документации</t>
  </si>
  <si>
    <t>Строительный контроль</t>
  </si>
  <si>
    <t>Изготовление проектной документации</t>
  </si>
  <si>
    <t>Авторский надзор</t>
  </si>
  <si>
    <t>Ремонт фасада 
с утеплением</t>
  </si>
  <si>
    <t>Ремонт крыши</t>
  </si>
  <si>
    <t>Стоимость капитального ремонта, руб.</t>
  </si>
  <si>
    <t>№ п/п</t>
  </si>
  <si>
    <t>Общая площадь МКД, кв.м.</t>
  </si>
  <si>
    <t>Адрес многоквартирного дома 
(далее - МКД)</t>
  </si>
  <si>
    <t xml:space="preserve">Ремонт крыши, в части перекладки дымовых и вентиляционных труб с добавлением нового кирпича, восстановлением каналов металлическими трубами, смена или устройство при технической необходимости оголовков дымовых вентеляционных блоков и вентеляционных шахт </t>
  </si>
  <si>
    <t>Установка узлов управления и регулирования потребления ресурсов тепловой энергии, руб.</t>
  </si>
  <si>
    <t>Плановая дата завершения работ</t>
  </si>
  <si>
    <t>за счет средств областного бюджета</t>
  </si>
  <si>
    <t>средства собственников помещений</t>
  </si>
  <si>
    <t>Городской округ 
«Город Калининград»</t>
  </si>
  <si>
    <t>-</t>
  </si>
  <si>
    <t>г. Калининград, 
ул. Беланова, д. 29</t>
  </si>
  <si>
    <t>г. Калининград, 
ул. Беланова, д. 105</t>
  </si>
  <si>
    <t>Адрес многоквартирного дома (далее - МКД)</t>
  </si>
  <si>
    <t>Общая стоимость капитального ремонта, руб.</t>
  </si>
  <si>
    <t>б-р Л. Шевцовой, д. 58</t>
  </si>
  <si>
    <t>б-р Л. Шевцовой, д. 38-40</t>
  </si>
  <si>
    <t>ул. Интернациональная, д. 27-31</t>
  </si>
  <si>
    <t>ул. Л. Иванихиной, д.  1</t>
  </si>
  <si>
    <t>ул. Л. Иванихиной, д.  3</t>
  </si>
  <si>
    <t>ул. Батальная, д. 70</t>
  </si>
  <si>
    <t xml:space="preserve">за счет средств областного бюджета (полученных в виде возмещения, финансового обеспечения затрат) </t>
  </si>
  <si>
    <t>Всего</t>
  </si>
  <si>
    <t>Оплата рассрочки по ремонту или замене лифтового оборудования, признанного непригодным для эксплуатации, 
ремонту лифтовых шахт и иных видов ремонта, за счет средств собственников помещений</t>
  </si>
  <si>
    <t>Оплата авансирования работ по ремонту или замене лифтового оборудования, признанного непригодным для эксплуатации, ремонту лифтовых шахт</t>
  </si>
  <si>
    <t>Разработка проектной документации</t>
  </si>
  <si>
    <t>Ремонт или замена лифтового оборудования, признанного непригодным для эксплуатации, 
ремонт лифтовых шахт</t>
  </si>
  <si>
    <t>Рассрочка оплаты, оплачиваемая в 2021 году за счет средств собственников помещений</t>
  </si>
  <si>
    <t>Рассрочка оплаты, оплачиваемая в 2020 году за счет средств собственников помещений</t>
  </si>
  <si>
    <t>Рассрочка оплаты, оплачиваемая в 2019 году за счет средств собственников помещений</t>
  </si>
  <si>
    <t>Стоимость капитального ремонта, оплачиваемого в 2018 году:</t>
  </si>
  <si>
    <t>Общая стоимость ремонта</t>
  </si>
  <si>
    <t>По видам ремонта:</t>
  </si>
  <si>
    <t>Порядок и источники финансирования</t>
  </si>
  <si>
    <t>Стоимость ремонта или замены лифтового оборудования и порядок финансирования, руб.</t>
  </si>
  <si>
    <t>Количество единиц лифтового оборудования, лифтовых шахт</t>
  </si>
  <si>
    <t>Общая площадь дома</t>
  </si>
  <si>
    <t>Адрес многоквартирного дома</t>
  </si>
  <si>
    <t>Год ввода 
в эксплуатацию</t>
  </si>
  <si>
    <t>Стены</t>
  </si>
  <si>
    <t>Количество жителей, зарегистрированных 
в МКД на дату утверждения краткосрочного плана</t>
  </si>
  <si>
    <t>за счет средств собственников помещений в МКД</t>
  </si>
  <si>
    <t>пер. Грибоедова, д. 1 (ОКН)</t>
  </si>
  <si>
    <t>пер. Грибоедова, д. 7 (ОКН)</t>
  </si>
  <si>
    <t>пер. Загородный, д. 10-12</t>
  </si>
  <si>
    <t>пер. Загородный, д. 14-16</t>
  </si>
  <si>
    <t>пер. Загородный, д. 2-4</t>
  </si>
  <si>
    <t>пер. Загородный, д. 6-8</t>
  </si>
  <si>
    <t>пер. Зоологический, д. 1-3</t>
  </si>
  <si>
    <t>пер. Ремонтный, д. 11-15</t>
  </si>
  <si>
    <t>пер. Ремонтный, д. 12-14</t>
  </si>
  <si>
    <t>пер. Ремонтный, д. 2-6</t>
  </si>
  <si>
    <t>пер. Ржевский 1-й, д. 19</t>
  </si>
  <si>
    <t>просп. Мира, д. 104-104а</t>
  </si>
  <si>
    <t>просп. Мира, д. 106</t>
  </si>
  <si>
    <t>просп. Мира, д. 119 (ОКН)</t>
  </si>
  <si>
    <t>просп. Мира, д. 145-147</t>
  </si>
  <si>
    <t>просп. Мира, д. 173</t>
  </si>
  <si>
    <t>просп. Мира, д. 37-39</t>
  </si>
  <si>
    <t>просп. Мира, д. 73-75</t>
  </si>
  <si>
    <t>просп. Мира, д. 78-80а</t>
  </si>
  <si>
    <t>просп. Мира, д. 90 (ОКН)</t>
  </si>
  <si>
    <t>просп. Победы, д. 122</t>
  </si>
  <si>
    <t>просп. Победы, д. 128</t>
  </si>
  <si>
    <t>просп. Победы, д. 146</t>
  </si>
  <si>
    <t>просп. Победы, д. 149</t>
  </si>
  <si>
    <t>просп. Победы, д. 153-155</t>
  </si>
  <si>
    <t>просп. Победы, д. 169</t>
  </si>
  <si>
    <t>просп. Победы, д. 34</t>
  </si>
  <si>
    <t>просп. Советский, д. 161</t>
  </si>
  <si>
    <t>просп. Советский, д. 163</t>
  </si>
  <si>
    <t>просп. Советский, д. 226</t>
  </si>
  <si>
    <t>просп. Советский, д. 51</t>
  </si>
  <si>
    <t>просп. Советский, д. 57</t>
  </si>
  <si>
    <t>туп. Зоологический, д. 3/5</t>
  </si>
  <si>
    <t>ул. А. Невского, д. 16-18</t>
  </si>
  <si>
    <t>ул. А. Невского, д. 179</t>
  </si>
  <si>
    <t>ул. А. Невского, д. 56</t>
  </si>
  <si>
    <t>ул. А. Невского, д. 58-58а</t>
  </si>
  <si>
    <t>ул. А. Невского, д. 60</t>
  </si>
  <si>
    <t>ул. А. Невского, д. 64</t>
  </si>
  <si>
    <t>ул. А. Невского, д. 68</t>
  </si>
  <si>
    <t>ул. А. Невского, д. 81-87</t>
  </si>
  <si>
    <t>ул. А. Суворова, д. 46-48</t>
  </si>
  <si>
    <t>ул. А. Суворова, д. 50-52</t>
  </si>
  <si>
    <t>ул. Багратиона, д. 93/95</t>
  </si>
  <si>
    <t>ул. Бассейная, д. 37</t>
  </si>
  <si>
    <t>ул. Батальная, д. 10-12</t>
  </si>
  <si>
    <t>ул. Беговая, д. 34-40</t>
  </si>
  <si>
    <t>ул. Беломорская, д. 17-19</t>
  </si>
  <si>
    <t>ул. Беломорская, д. 21-37</t>
  </si>
  <si>
    <t>ул. Белостокская, д. 5</t>
  </si>
  <si>
    <t>ул. Береговая, д. 3</t>
  </si>
  <si>
    <t>ул. Березовая, д. 1</t>
  </si>
  <si>
    <t>ул. Березовая, д. 19-35</t>
  </si>
  <si>
    <t>ул. Больничная, д. 30</t>
  </si>
  <si>
    <t>ул. Братская, д. 10</t>
  </si>
  <si>
    <t>ул. Братская, д. 4</t>
  </si>
  <si>
    <t>ул. Братская, д. 8</t>
  </si>
  <si>
    <t>ул. Велосипедная дорога, д. 1</t>
  </si>
  <si>
    <t>ул. Верхнеозерная, д. 13</t>
  </si>
  <si>
    <t>ул. Верхнеозерная, д. 29</t>
  </si>
  <si>
    <t>ул. Генерал-лейтенанта Захарова, д. 15-17</t>
  </si>
  <si>
    <t>ул. Генерал-лейтенанта Захарова, д. 32-34</t>
  </si>
  <si>
    <t>ул. Генерал-лейтенанта Захарова, д. 3-5</t>
  </si>
  <si>
    <t>ул. Генерал-лейтенанта Захарова, д. 36-38</t>
  </si>
  <si>
    <t>ул. Генерал-лейтенанта Захарова, д. 40-42</t>
  </si>
  <si>
    <t>ул. Генерал-лейтенанта Захарова, д. 7-9</t>
  </si>
  <si>
    <t>ул. Герцена, д. 14-16</t>
  </si>
  <si>
    <t>ул. Герцена, д. 22-24</t>
  </si>
  <si>
    <t>ул. Герцена, д. 9-9а</t>
  </si>
  <si>
    <t>ул. Горького, д. 100</t>
  </si>
  <si>
    <t>ул. Горького, д. 120</t>
  </si>
  <si>
    <t>ул. Горького, д. 122</t>
  </si>
  <si>
    <t>ул. Горького, д. 130-132</t>
  </si>
  <si>
    <t>ул. Горького, д. 134-138</t>
  </si>
  <si>
    <t>ул. Горького, д. 68-92</t>
  </si>
  <si>
    <t>ул. Горького, д. 91-93</t>
  </si>
  <si>
    <t>ул. Госпитальная, д. 14 (ОКН)</t>
  </si>
  <si>
    <t>ул. Госпитальная, д. 18 (ОКН)</t>
  </si>
  <si>
    <t>ул. Госпитальная, д. 2 (ОКН)</t>
  </si>
  <si>
    <t>ул. Грибоедова, д. 8</t>
  </si>
  <si>
    <t>ул. Д. Донского, д. 25</t>
  </si>
  <si>
    <t>ул. Д. Донского, д. 37</t>
  </si>
  <si>
    <t>ул. Д. Донского, д. 49</t>
  </si>
  <si>
    <t>ул. Дарвина, д. 12-16</t>
  </si>
  <si>
    <t>ул. Дарвина, д. 2</t>
  </si>
  <si>
    <t>ул. Дзержинского, д. 1</t>
  </si>
  <si>
    <t>ул. Дзержинского, д. 51а</t>
  </si>
  <si>
    <t>ул. Дорожная, д. 17-21</t>
  </si>
  <si>
    <t>ул. Дорожная, д. 23-33</t>
  </si>
  <si>
    <t>ул. Дубинина, д. 3</t>
  </si>
  <si>
    <t>ул. Ермака, д. 8</t>
  </si>
  <si>
    <t>ул. Жуковского, д. 10</t>
  </si>
  <si>
    <t>ул. Жуковского, д. 20</t>
  </si>
  <si>
    <t>ул. Жуковского, д. 7</t>
  </si>
  <si>
    <t>ул. Закавказская, д. 13</t>
  </si>
  <si>
    <t>ул. Закавказская, д. 16-16а</t>
  </si>
  <si>
    <t>ул. Ижорская, д. 26</t>
  </si>
  <si>
    <t>ул. Ижорская, д. 8</t>
  </si>
  <si>
    <t>ул. К. Маркса, д. 25-27</t>
  </si>
  <si>
    <t>ул. К. Маркса, д. 61</t>
  </si>
  <si>
    <t>ул. К. Маркса, д. 63</t>
  </si>
  <si>
    <t>ул. К.Назаровой, д. 69-75</t>
  </si>
  <si>
    <t>ул. Камская, д. 11</t>
  </si>
  <si>
    <t>ул. Камская, д. 13-17</t>
  </si>
  <si>
    <t>ул. Камская, д. 18</t>
  </si>
  <si>
    <t>ул. Камская, д. 19</t>
  </si>
  <si>
    <t>ул. Камская, д. 21</t>
  </si>
  <si>
    <t>ул. Камская, д. 23</t>
  </si>
  <si>
    <t>ул. Камская, д. 25</t>
  </si>
  <si>
    <t>ул. Карташева, д. 106</t>
  </si>
  <si>
    <t>ул. Карташева, д. 61а</t>
  </si>
  <si>
    <t>ул. Каштановая аллея, д. 34 (ОКН)</t>
  </si>
  <si>
    <t>ул. Киевская, д. 130а</t>
  </si>
  <si>
    <t>ул. Киевская, д. 147-151</t>
  </si>
  <si>
    <t>ул. Колесная, д. 16</t>
  </si>
  <si>
    <t>ул. Колесная, д. 17</t>
  </si>
  <si>
    <t>ул. Колесная, д. 6</t>
  </si>
  <si>
    <t>ул. Коммунальная, д. 26-28</t>
  </si>
  <si>
    <t>ул. Коммунальная, д. 30-32</t>
  </si>
  <si>
    <t>ул. Коммунистическая, д. 16</t>
  </si>
  <si>
    <t>ул. Комсомольская, д. 26 (ОКН)</t>
  </si>
  <si>
    <t>ул. Комсомольская, д. 2а</t>
  </si>
  <si>
    <t>ул. Комсомольская, д. 53-61 (ОКН)</t>
  </si>
  <si>
    <t>ул. Комсомольская, д. 6</t>
  </si>
  <si>
    <t>ул. Космонавта Леонова, д. 12-12а</t>
  </si>
  <si>
    <t>ул. Космонавта Леонова, д. 27а</t>
  </si>
  <si>
    <t>ул. Космонавта Леонова, д. 7</t>
  </si>
  <si>
    <t>ул. Красная, д. 10 (ОКН)</t>
  </si>
  <si>
    <t>ул. Красная, д. 11-13 (ОКН)</t>
  </si>
  <si>
    <t>ул. Красная, д. 27-29</t>
  </si>
  <si>
    <t>ул. Красная, д. 29а-35а (ОКН)</t>
  </si>
  <si>
    <t>ул. Красная, д. 6-8 (ОКН)</t>
  </si>
  <si>
    <t>ул. Краснокаменная, д. 13</t>
  </si>
  <si>
    <t>ул. Краснокаменная, д. 29а</t>
  </si>
  <si>
    <t>ул. Краснокаменная, д. 31</t>
  </si>
  <si>
    <t>ул. Краснокаменная, д. 44</t>
  </si>
  <si>
    <t>ул. Краснокаменная, д. 76</t>
  </si>
  <si>
    <t>ул. Кутузова, д. 20 (ОКН)</t>
  </si>
  <si>
    <t>ул. Кутузова, д. 25</t>
  </si>
  <si>
    <t>ул. Кутузова, д. 41</t>
  </si>
  <si>
    <t>ул. Кутузова, д. 47</t>
  </si>
  <si>
    <t>ул. Л. Князева, д. 26-28</t>
  </si>
  <si>
    <t>ул. Л. Толстого, д. 22-24</t>
  </si>
  <si>
    <t>ул. Ленинградская, д. 13-15 (ОКН)</t>
  </si>
  <si>
    <t>ул. Ленинградская, д. 2</t>
  </si>
  <si>
    <t>ул. Ленинградская, д. 20 (ОКН)</t>
  </si>
  <si>
    <t>ул. Ленинградская, д. 21 (ОКН)</t>
  </si>
  <si>
    <t>ул. Ленинградская, д. 26 (ОКН)</t>
  </si>
  <si>
    <t>ул. Ленинградская, д. 35</t>
  </si>
  <si>
    <t>ул. Лермонтова, д. 1</t>
  </si>
  <si>
    <t>ул. Лермонтова, д. 18 (ОКН)</t>
  </si>
  <si>
    <t>ул. Лескова, д. 15-17</t>
  </si>
  <si>
    <t>ул. Лескова, д. 30-32</t>
  </si>
  <si>
    <t>ул. Лескова, д. 34-36</t>
  </si>
  <si>
    <t>ул. Лескова, д. 5</t>
  </si>
  <si>
    <t>ул. Летняя, д. 10</t>
  </si>
  <si>
    <t>ул. Летняя, д. 34-46</t>
  </si>
  <si>
    <t>ул. Львовская, д. 18-18а</t>
  </si>
  <si>
    <t>ул. Макаренко, д. 13</t>
  </si>
  <si>
    <t>ул. Макаренко, д. 14</t>
  </si>
  <si>
    <t>ул. Макаренко, д. 20</t>
  </si>
  <si>
    <t>ул. Маршала Борзова, д. 79-85</t>
  </si>
  <si>
    <t>ул. Маршала Борзова, д. 87-93</t>
  </si>
  <si>
    <t xml:space="preserve">ул. Менделеева, д. 33 </t>
  </si>
  <si>
    <t>ул. Менделеева, д. 38-40</t>
  </si>
  <si>
    <t>ул. Менделеева, д. 40а</t>
  </si>
  <si>
    <t>ул. Можайская, д. 25-27</t>
  </si>
  <si>
    <t>ул. Можайская, д. 46-52</t>
  </si>
  <si>
    <t>ул. Можайская, д. 54-60</t>
  </si>
  <si>
    <t>ул. Мусоргского, д. 4</t>
  </si>
  <si>
    <t>ул. Нансена, д. 20</t>
  </si>
  <si>
    <t>ул. Нансена, д. 22</t>
  </si>
  <si>
    <t>ул. Нансена, д. 24-26</t>
  </si>
  <si>
    <t>ул. Нарвская, д. 84</t>
  </si>
  <si>
    <t>ул. Никитина, д. 6</t>
  </si>
  <si>
    <t>ул. Носова, д. 7-11</t>
  </si>
  <si>
    <t>ул. Огарева, д. 6</t>
  </si>
  <si>
    <t xml:space="preserve">ул. Одесская, д. 11 </t>
  </si>
  <si>
    <t>ул. Озерная, д. 18</t>
  </si>
  <si>
    <t>ул. Озерная, д. 25</t>
  </si>
  <si>
    <t>ул. Октябрьская, д. 65-67</t>
  </si>
  <si>
    <t>ул. Офицерская, д. 11</t>
  </si>
  <si>
    <t>ул. Офицерская, д. 20</t>
  </si>
  <si>
    <t>ул. Офицерская, д. 22</t>
  </si>
  <si>
    <t>ул. Офицерская, д. 24-36а</t>
  </si>
  <si>
    <t>ул. Офицерская, д. 27</t>
  </si>
  <si>
    <t>ул. Офицерская, д. 29</t>
  </si>
  <si>
    <t>ул. Офицерская, д. 3</t>
  </si>
  <si>
    <t>ул. Офицерская, д. 31-33</t>
  </si>
  <si>
    <t>ул. П. Морозова, д. 110-116</t>
  </si>
  <si>
    <t>ул. П. Морозова, д. 118-122</t>
  </si>
  <si>
    <t>ул. П. Морозова, д. 124-130</t>
  </si>
  <si>
    <t>ул. П. Морозова, д. 146-156</t>
  </si>
  <si>
    <t>ул. П. Морозова, д. 158-170</t>
  </si>
  <si>
    <t>ул. П. Морозова, д. 38-38а</t>
  </si>
  <si>
    <t>ул. Парковая Аллея, д. 34-42</t>
  </si>
  <si>
    <t>ул. Парковая Аллея, д. 5</t>
  </si>
  <si>
    <t>ул. Парковая Аллея, д. 6-8</t>
  </si>
  <si>
    <t>ул. Первомайская, д. 1</t>
  </si>
  <si>
    <t>ул. Первомайская, д. 14</t>
  </si>
  <si>
    <t>ул. Первомайская, д. 3</t>
  </si>
  <si>
    <t>ул. Первомайская, д. 8-12</t>
  </si>
  <si>
    <t>ул. Пионерская, д. 24-26</t>
  </si>
  <si>
    <t>ул. Подполковника Емельянова, д. 147</t>
  </si>
  <si>
    <t>ул. Подполковника Емельянова, д. 204</t>
  </si>
  <si>
    <t>ул. Полецкого, д. 36</t>
  </si>
  <si>
    <t>ул. Полковника Сафронова, д. 2-6</t>
  </si>
  <si>
    <t>ул. Потемкина, д. 19</t>
  </si>
  <si>
    <t>ул. Потемкина, д. 22</t>
  </si>
  <si>
    <t>ул. Потемкина, д. 7</t>
  </si>
  <si>
    <t>ул. Пугачева, д. 11</t>
  </si>
  <si>
    <t>ул. Пугачева, д. 17-19</t>
  </si>
  <si>
    <t>ул. Пугачева, д. 20-20а (ОКН)</t>
  </si>
  <si>
    <t>ул. Пугачева, д. 21-33а</t>
  </si>
  <si>
    <t>ул. Пугачева, д. 3 (ОКН)</t>
  </si>
  <si>
    <t>ул. Римского-Корсакова, д. 16-16а</t>
  </si>
  <si>
    <t>ул. С. Разина, д. 19</t>
  </si>
  <si>
    <t>ул. С. Разина, д. 24</t>
  </si>
  <si>
    <t>ул. С. Разина, д. 29</t>
  </si>
  <si>
    <t>ул. Свободная, д. 17</t>
  </si>
  <si>
    <t>ул. Сержанта Мишина, д. 10</t>
  </si>
  <si>
    <t>ул. Сержанта Мишина, д. 11</t>
  </si>
  <si>
    <t>ул. Сержанта Мишина, д. 15</t>
  </si>
  <si>
    <t>ул. Сержанта Мишина, д. 38а</t>
  </si>
  <si>
    <t>ул. Сержанта Мишина, д. 41</t>
  </si>
  <si>
    <t>ул. Сержанта Щедина, д. 3-13</t>
  </si>
  <si>
    <t>ул. Сержантская, д. 3-3а</t>
  </si>
  <si>
    <t>ул. Славянская, д. 2</t>
  </si>
  <si>
    <t>ул. Судостроительная, д. 35-45</t>
  </si>
  <si>
    <t>ул. Судостроительная, д. 42-46</t>
  </si>
  <si>
    <t>ул. Судостроительная, д. 53</t>
  </si>
  <si>
    <t>ул. Судостроительная, д. 76-80</t>
  </si>
  <si>
    <t>ул. Судостроительная, д. 82-84</t>
  </si>
  <si>
    <t>ул. Судостроительная, д. 86-88</t>
  </si>
  <si>
    <t>ул. Судостроительная, д. 90-92</t>
  </si>
  <si>
    <t>ул. Тамбовская, д. 10-12</t>
  </si>
  <si>
    <t>ул. Тамбовская, д. 14-16</t>
  </si>
  <si>
    <t>ул. Тамбовская, д. 18-20</t>
  </si>
  <si>
    <t>ул. Тамбовская, д. 21-23</t>
  </si>
  <si>
    <t>ул. Тамбовская, д. 22-24</t>
  </si>
  <si>
    <t>ул. Тамбовская, д. 25-27</t>
  </si>
  <si>
    <t>ул. Тамбовская, д. 26-28</t>
  </si>
  <si>
    <t>ул. Тамбовская, д. 33-35</t>
  </si>
  <si>
    <t>ул. Тамбовская, д. 41-43</t>
  </si>
  <si>
    <t>ул. Тамбовская, д. 42-44</t>
  </si>
  <si>
    <t>ул. Тамбовская, д. 45-47</t>
  </si>
  <si>
    <t>ул. Тамбовская, д. 46-48</t>
  </si>
  <si>
    <t>ул. Тельмана, д. 12 (ОКН)</t>
  </si>
  <si>
    <t>ул. Тельмана, д. 16</t>
  </si>
  <si>
    <t>ул. Тельмана, д. 21 (ОКН)</t>
  </si>
  <si>
    <t>ул. Тельмана, д. 36 (ОКН)</t>
  </si>
  <si>
    <t>ул. Тельмана, д. 42 (ОКН)</t>
  </si>
  <si>
    <t>ул. Тельмана, д. 44 (ОКН)</t>
  </si>
  <si>
    <t>ул. Тенистая аллея, д. 16</t>
  </si>
  <si>
    <t>ул. Тенистая аллея, д. 3</t>
  </si>
  <si>
    <t>ул. Тенистая аллея, д. 31-31а</t>
  </si>
  <si>
    <t>ул. Тенистая аллея, д. 37</t>
  </si>
  <si>
    <t>ул. Тенистая аллея, д. 39</t>
  </si>
  <si>
    <t>ул. Тенистая аллея, д. 8-10</t>
  </si>
  <si>
    <t>ул. Тихоненко, д. 14</t>
  </si>
  <si>
    <t>ул. Тихоненко, д. 17</t>
  </si>
  <si>
    <t>ул. Тихоненко, д. 20</t>
  </si>
  <si>
    <t>ул. Тихоненко, д. 33</t>
  </si>
  <si>
    <t>ул. Тихоненко, д. 42-44</t>
  </si>
  <si>
    <t>ул. Тихоненко, д. 5</t>
  </si>
  <si>
    <t>ул. Товарная, д. 10-12</t>
  </si>
  <si>
    <t>ул. Товарная, д. 22-30</t>
  </si>
  <si>
    <t>ул. Товарная, д. 2-4</t>
  </si>
  <si>
    <t>ул. Транспортная, д. 14</t>
  </si>
  <si>
    <t>ул. Транспортная, д. 16</t>
  </si>
  <si>
    <t>ул. Транспортная, д. 20</t>
  </si>
  <si>
    <t>ул. Тургенева, д. 20 (ОКН)</t>
  </si>
  <si>
    <t>ул. Тургенева, д. 22а</t>
  </si>
  <si>
    <t>ул. Тургенева, д. 23</t>
  </si>
  <si>
    <t>ул. Тургенева, д. 25</t>
  </si>
  <si>
    <t>ул. Тургенева, д. 33-35</t>
  </si>
  <si>
    <t>ул. Урицкого, д. 16</t>
  </si>
  <si>
    <t>ул. Уфимская, д. 1</t>
  </si>
  <si>
    <t>ул. Уфимская, д. 14</t>
  </si>
  <si>
    <t>ул. Уфимская, д. 16</t>
  </si>
  <si>
    <t>ул. Химическая, д. 15</t>
  </si>
  <si>
    <t>ул. Химическая, д. 19</t>
  </si>
  <si>
    <t>ул. Химическая, д. 2</t>
  </si>
  <si>
    <t>ул. Химическая, д. 23</t>
  </si>
  <si>
    <t>ул. Химическая, д. 25</t>
  </si>
  <si>
    <t>ул. Химическая, д. 3</t>
  </si>
  <si>
    <t>ул. Цирковая, д. 11</t>
  </si>
  <si>
    <t>ул. Цирковая, д. 15</t>
  </si>
  <si>
    <t>ул. Цирковая, д. 19</t>
  </si>
  <si>
    <t>ул. Чайковского, д. 64 (ОКН)</t>
  </si>
  <si>
    <t>ул. Чайковского, д. 66 (ОКН)</t>
  </si>
  <si>
    <t>ул. Чекистов, д. 105-107</t>
  </si>
  <si>
    <t>ул. Чекистов, д. 117-119</t>
  </si>
  <si>
    <t>ул. Чекистов, д. 18</t>
  </si>
  <si>
    <t>ул. Чекистов, д. 61-63</t>
  </si>
  <si>
    <t>ул. Чекистов, д. 73-75</t>
  </si>
  <si>
    <t>ул. Чернышевского, д. 33-33а</t>
  </si>
  <si>
    <t>ул. Чернышевского, д. 35-35б</t>
  </si>
  <si>
    <t>ул. Чернышевского, д. 41, ул. Коммунальная, д. 36-38 (ОКН)</t>
  </si>
  <si>
    <t>ул. Чкалова, д. 5</t>
  </si>
  <si>
    <t>ул. Шиллера, д. 37, ул. К. Маркса, д. 23</t>
  </si>
  <si>
    <t>ул. Шиллера, д. 6-18</t>
  </si>
  <si>
    <t>ул. Школьная, д. 8-10</t>
  </si>
  <si>
    <t>ул. Энгельса, д. 35-35а</t>
  </si>
  <si>
    <t>ул. Ю. Гагарина, д. 102</t>
  </si>
  <si>
    <t>ул. Ю. Гагарина, д. 157</t>
  </si>
  <si>
    <t>ул. Яблочная, д. 6-8</t>
  </si>
  <si>
    <t>ул. Ялтинская, д. 91-91а</t>
  </si>
  <si>
    <t>С. Колоскова ул., д. 3-9А</t>
  </si>
  <si>
    <t>ул. Типографская, д. 1</t>
  </si>
  <si>
    <t>ул. Типографская, д. 3-5</t>
  </si>
  <si>
    <t>Зоологический тупик, д. 1*</t>
  </si>
  <si>
    <t>пер. Краснодонский, д. 13-15а*</t>
  </si>
  <si>
    <t>пер. Северный, д. 4-10*</t>
  </si>
  <si>
    <t>просп. Победы, д. 10-12*</t>
  </si>
  <si>
    <t>просп. Победы, д. 47*</t>
  </si>
  <si>
    <t>просп. Победы, д. 73-75*</t>
  </si>
  <si>
    <t>ул. А. Невского, д. 76-76б*</t>
  </si>
  <si>
    <t>ул. А. Невского, д. 80-88*</t>
  </si>
  <si>
    <t>ул. А. Невского, д. 92-104*</t>
  </si>
  <si>
    <t>ул. Б. Хмельницкого, д. 25 (ОКН)*</t>
  </si>
  <si>
    <t>ул. Генделя, д. 8-16*</t>
  </si>
  <si>
    <t>ул. Горького, д. 110-114*</t>
  </si>
  <si>
    <t>ул. Горького, д. 189-191*</t>
  </si>
  <si>
    <t>ул. Гостинная, д. 22-28а*</t>
  </si>
  <si>
    <t>ул. Грекова, д. 12*</t>
  </si>
  <si>
    <t>ул. Дарвина, д. 9-13*</t>
  </si>
  <si>
    <t>ул. Закавказская, д. 26-28*</t>
  </si>
  <si>
    <t>ул. Киевская, д. 40-48*</t>
  </si>
  <si>
    <t>ул. Комсомольская, д. 14-14а (ОКН)*</t>
  </si>
  <si>
    <t>ул. Комсомольская, д. 82-82а (ОКН)*</t>
  </si>
  <si>
    <t>ул. Космонавта Леонова, д. 63-71*</t>
  </si>
  <si>
    <t>ул. Красная, д. 15-19 (ОКН)*</t>
  </si>
  <si>
    <t>ул. Красная, д. 4*</t>
  </si>
  <si>
    <t>ул. Краснодонская, д. 1*</t>
  </si>
  <si>
    <t>ул. Л. Князева, д. 14-16*</t>
  </si>
  <si>
    <t>ул. Л. Князева, д. 18-20*</t>
  </si>
  <si>
    <t>ул. Летняя, д. 20*</t>
  </si>
  <si>
    <t>ул. Молочинского, д. 27-45*</t>
  </si>
  <si>
    <t>ул. Молочинского, д. 9-25*</t>
  </si>
  <si>
    <t>ул. Носова, д. 18-20*</t>
  </si>
  <si>
    <t>ул. Носова, д. 22-26*</t>
  </si>
  <si>
    <t>ул. Островского, д. 18-21*</t>
  </si>
  <si>
    <t>ул. П. Морозова, д. 117-125*</t>
  </si>
  <si>
    <t>ул. П. Морозова, д. 132-144*</t>
  </si>
  <si>
    <t>ул. Парковая Аллея, д. 44-46*</t>
  </si>
  <si>
    <t>ул. Радищева, д. 80-80а*</t>
  </si>
  <si>
    <t>ул. Радищева, д. 82-86*</t>
  </si>
  <si>
    <t>ул. Римского-Корсакова, д. 17*</t>
  </si>
  <si>
    <t>ул. Ю.Гагарина, д. 40-42*</t>
  </si>
  <si>
    <t>ул. Ярославская, д. 5-7*</t>
  </si>
  <si>
    <t>ул. Ярославская, д. 9-11*</t>
  </si>
  <si>
    <t>ул. А. Невского, д. 131-131а*</t>
  </si>
  <si>
    <t>ул. А. Невского, д. 155-159б*</t>
  </si>
  <si>
    <t>ул. Клиническая, д. 73а</t>
  </si>
  <si>
    <t>ул. Клиническая, д. 73-75</t>
  </si>
  <si>
    <t>пер. Театральный, д. 1-1а</t>
  </si>
  <si>
    <t>пер. Энгельса, д. 2-8, ул. К. Маркса, д. 83</t>
  </si>
  <si>
    <t>ул. А.Суворова, д. 47</t>
  </si>
  <si>
    <t>ул. Велижская, д. 11</t>
  </si>
  <si>
    <t>ул. Велижская, д. 13-15</t>
  </si>
  <si>
    <t>ул. Малоярославская, д. 7</t>
  </si>
  <si>
    <t>кирпичные</t>
  </si>
  <si>
    <t>ул. Книжная, д. 1-7</t>
  </si>
  <si>
    <t>ул. Коммунальная, д. 46-48</t>
  </si>
  <si>
    <t>ул. Коммунистическая, д. 32-32б</t>
  </si>
  <si>
    <t>ул. Молочинского, д. 2-2а</t>
  </si>
  <si>
    <t>ул. П.Морозова, д. 82-86</t>
  </si>
  <si>
    <t>ул. Римского-Корсакова, д. 5-5а</t>
  </si>
  <si>
    <t>ул. Свободная, д. 19-25а</t>
  </si>
  <si>
    <t>просп. Мира, д. 69</t>
  </si>
  <si>
    <t>ул. К. Назаровой, д. 57-61</t>
  </si>
  <si>
    <t>ул. Светлая, д. 12-26</t>
  </si>
  <si>
    <t>ул. Литовский вал, д. 67-71 (ОКН)</t>
  </si>
  <si>
    <t>ул. Вернадского 1, ул. Красная 107</t>
  </si>
  <si>
    <t>ул. Космонавта Пацаева, д. 5-7а (ОКН)</t>
  </si>
  <si>
    <t>ул. Литейная, д. 6-8 (ОКН)</t>
  </si>
  <si>
    <t xml:space="preserve">просп. Мира, д. 10-12 </t>
  </si>
  <si>
    <t>просп. Мира, д. 14-16</t>
  </si>
  <si>
    <t>просп. Мира, д. 18-20а</t>
  </si>
  <si>
    <t>просп. Мира, д. 6-8</t>
  </si>
  <si>
    <t>просп. Московский, д. 164-172 (ОКН)</t>
  </si>
  <si>
    <t>ул. Пугачева, д. 6 (ОКН)</t>
  </si>
  <si>
    <t>ул. Чкалова, д. 40-42</t>
  </si>
  <si>
    <t xml:space="preserve"> ул. Майора Козенкова, д. 6-8</t>
  </si>
  <si>
    <t>Адрес многоквартирного дома - (далее МКД)</t>
  </si>
  <si>
    <t>Стоимость капитального ремонта, всего, руб.</t>
  </si>
  <si>
    <t>Установка коллективных (общедомовых) приборов учета и узлов управления, руб.</t>
  </si>
  <si>
    <t>Ремонт внутридомовых инженерных систем, руб.</t>
  </si>
  <si>
    <t>Ремонт водоотводящих устройств, содержание и ремонт которых являются обязанностью собственников МКД</t>
  </si>
  <si>
    <t>Замена входных наружных дверей, окон и балконных дверей в местах общего пользования</t>
  </si>
  <si>
    <t>Ремонт подвальных помещений</t>
  </si>
  <si>
    <t>Ремонт фасада</t>
  </si>
  <si>
    <t>Ремонт фундамента</t>
  </si>
  <si>
    <t>теплоснабжение</t>
  </si>
  <si>
    <t>холодное водоснабжение</t>
  </si>
  <si>
    <t>электроснабжение</t>
  </si>
  <si>
    <t>горячее водоснабжение</t>
  </si>
  <si>
    <t>водоотведение</t>
  </si>
  <si>
    <t>система отопления</t>
  </si>
  <si>
    <t>система электроснабжения</t>
  </si>
  <si>
    <t>система  газоснабжения</t>
  </si>
  <si>
    <t>Ленинский проспект, д. 10-14</t>
  </si>
  <si>
    <t>Приложение № 1                                          к постановлению администрации городского округа "Город Калининград"  от "___"________2018 г. № ____</t>
  </si>
  <si>
    <t>КРАТКОСРОЧНЫЙ ПЛАН</t>
  </si>
  <si>
    <t>реализации региональной программы капитального ремонта общего имущества в многоквартирных домах, расположенных в границах городского округа "Город Калининград", на 2017-2019 гг.</t>
  </si>
  <si>
    <t>пер. Судостроительный, д. 3-5,                                  ул. Товарная, д. 32-38</t>
  </si>
  <si>
    <t>просп. Мира, д. 128-130,                              ул. К. Маркса, д. 95</t>
  </si>
  <si>
    <t>ул. Коммунальная, д. 8-18,                          ул. С.Разина, д. 31,                                    ул. Офицерская, д. 13-13а</t>
  </si>
  <si>
    <t>ул. Октябрьская, д. 8-20,                                    ул. Осиновая 2-6,                                       ул. Фабричная, д. 13</t>
  </si>
  <si>
    <t>ул. Сержанта Колоскова, д. 11,                                        пер. Свободный, д. 6-6а</t>
  </si>
  <si>
    <t>ул. Станочная, д. 7-9,                                   ул. Радищева, д. 104-106</t>
  </si>
  <si>
    <t>ул. Судостроительная, д. 47-49,                           пер. Судостроительный, д. 1</t>
  </si>
  <si>
    <t>ул. Судостроительная, д. 5-11,                               пер. Киевский, д. 2-6</t>
  </si>
  <si>
    <t>ул. Товарная, д. 18-20,                                 пер.Товарный, д. 1-3</t>
  </si>
  <si>
    <t>ул. Черниговская, д. 26-42,                                  ул. Майора Козенкова, д. 2-4</t>
  </si>
  <si>
    <t>ул. А. Невского, д. 99-105,                                     ул. Достоевского, д. 2-6*</t>
  </si>
  <si>
    <t>ул. Куйбышева 60-62,                                        ул. Ю. Костикова 40</t>
  </si>
  <si>
    <t>ул. Багратиона, д. 24-28,                                         ул. Эпроновская, д. 2</t>
  </si>
  <si>
    <t>Итого в 2018 году:</t>
  </si>
  <si>
    <t>Таблица 1</t>
  </si>
  <si>
    <t>Перечень многоквартирных домов, подлежащих капитальному ремонту в 2017-2019 гг.  в порядке очередности, предусмотренной региональной программой капитального ремонта</t>
  </si>
  <si>
    <t>Таблица 2</t>
  </si>
  <si>
    <t>ул. Октябрьская, д. 71-73</t>
  </si>
  <si>
    <t>Перечень многоквартирных домов, подлежащих капитальному ремонту в 2018 году в порядке очередности, предусмотренной региональной программой капитального ремонта</t>
  </si>
  <si>
    <t xml:space="preserve">
наб. Карбышева, д. 12</t>
  </si>
  <si>
    <t xml:space="preserve">
наб. Карбышева, д. 20</t>
  </si>
  <si>
    <t xml:space="preserve">
наб. Карбышева, д. 8</t>
  </si>
  <si>
    <t xml:space="preserve">
Солнечный бульвар, д. 20</t>
  </si>
  <si>
    <t xml:space="preserve">
ул. Аксакова, д. 90-100</t>
  </si>
  <si>
    <t xml:space="preserve"> 
ул. Аксакова, д. 78-88</t>
  </si>
  <si>
    <t xml:space="preserve">
ул. Аксакова, д. 64</t>
  </si>
  <si>
    <t xml:space="preserve">
ул. Беланова, д. 29</t>
  </si>
  <si>
    <t xml:space="preserve"> 
ул. Беланова, д. 87</t>
  </si>
  <si>
    <t xml:space="preserve"> 
ул. Беланова, д. 105</t>
  </si>
  <si>
    <t xml:space="preserve"> 
ул. Каменная, д. 24-26</t>
  </si>
  <si>
    <t xml:space="preserve">
ул. Краснопрудная, д. 45-51</t>
  </si>
  <si>
    <t xml:space="preserve"> 
ул. Фрунзе, д. 90-96</t>
  </si>
  <si>
    <t xml:space="preserve">П Е Р Е Ч Е Н Ь 
многоквартирных домов, собственники которых выбрали способ формирования фонда капитального ремонта на специальном счете, в отношении   которых запланированы мероприятия по энергосбережению и повышению энергетической эффективности </t>
  </si>
  <si>
    <t>П Е Р Е Ч Е Н Ь 
многоквартирных домов, собственники которых выбрали способ формирования фонда капитального ремонта 
на специальном счете, подлежащих капитальному ремонту в 2018 году, 
на ремонт которых  планируется предоставление финансовой поддержки за счет средств областного и местных бюджетов</t>
  </si>
  <si>
    <t>П Е Р Е Ч Е Н Ь 
многоквартирных домов, собственники которых выбрали способ формирования фонда капитального ремонта на специальном счете, в отношении которых запланированы мероприятия по энергосбережению  и повышению энергетической эффективности с предоставлением финансовой поддержки  за счет средств областного бюджета в 2018 году</t>
  </si>
  <si>
    <t xml:space="preserve">
ул. Горького, д. 203</t>
  </si>
  <si>
    <t xml:space="preserve">
ул. Гайдара, д. 99</t>
  </si>
  <si>
    <t xml:space="preserve">
ул. Нарвская, д. 65</t>
  </si>
  <si>
    <t xml:space="preserve">
ул. Ефремова, д. 4</t>
  </si>
  <si>
    <t xml:space="preserve">
ул. Клиническая, д. 6-12</t>
  </si>
  <si>
    <t xml:space="preserve">
ул. Кошевого, д. 60-66</t>
  </si>
  <si>
    <t xml:space="preserve"> 
ул. Кошевого, д. 42-48</t>
  </si>
  <si>
    <t xml:space="preserve">
ул. Ефремова, д. 8</t>
  </si>
  <si>
    <t xml:space="preserve">
ул. Кошевого, д. 36-40</t>
  </si>
  <si>
    <t xml:space="preserve">
ул. Буткова, д. 4а-8а</t>
  </si>
  <si>
    <t xml:space="preserve">
Московский пр., д. 42-46</t>
  </si>
  <si>
    <t xml:space="preserve">
ул. Фрунзе, д. 73-75</t>
  </si>
  <si>
    <t xml:space="preserve">
ул. Батальная, д. 69</t>
  </si>
  <si>
    <t xml:space="preserve"> 
ул. Вагнера, д. 58</t>
  </si>
  <si>
    <t xml:space="preserve">
ул. Шевцовой, д. 13-15</t>
  </si>
  <si>
    <t xml:space="preserve">
ул. Макарова, д. 2</t>
  </si>
  <si>
    <t xml:space="preserve">
ул. Кошевого, д. 3</t>
  </si>
  <si>
    <t xml:space="preserve">
ул. Шевцовой, д. 7</t>
  </si>
  <si>
    <t xml:space="preserve">
ул. Заводская д. 27а</t>
  </si>
  <si>
    <t xml:space="preserve">
ул. Интернациональная, д. 69-71</t>
  </si>
  <si>
    <t xml:space="preserve"> 
ул. Балтийская, д. 1-3</t>
  </si>
  <si>
    <t xml:space="preserve">
Московский пр., д. 19</t>
  </si>
  <si>
    <t xml:space="preserve">
ул. Гайдара, д. 105</t>
  </si>
  <si>
    <t xml:space="preserve">
ул. Зеленая, д. 72</t>
  </si>
  <si>
    <t xml:space="preserve">
ул. Заводская д.27</t>
  </si>
  <si>
    <t xml:space="preserve">
ул. Шевцовой, д. 37</t>
  </si>
  <si>
    <t xml:space="preserve"> 
ул. Кошевого, д. 76</t>
  </si>
  <si>
    <t>п. Прибрежный, 
ул. Строительная, д. 15</t>
  </si>
  <si>
    <t xml:space="preserve">
ул. Сибирякова, д. 60</t>
  </si>
  <si>
    <t xml:space="preserve">
ул. Верещагина, д. 6</t>
  </si>
  <si>
    <t xml:space="preserve">
ул. Сибирякова, д. 58</t>
  </si>
  <si>
    <t xml:space="preserve"> 
ул. Толстикова, д. 15/1</t>
  </si>
  <si>
    <t xml:space="preserve">
ул. Октябрьская, д. 61-63</t>
  </si>
  <si>
    <t xml:space="preserve">
ул. Октябрьская, д. 65-67</t>
  </si>
  <si>
    <t xml:space="preserve"> 
ул. Генерала Павлова, д. 14</t>
  </si>
  <si>
    <t xml:space="preserve">
ул. Генерала Павлова, д. 20</t>
  </si>
  <si>
    <t>Итого :</t>
  </si>
  <si>
    <t>П Е Р Е Ч Е Н Ь 
многоквартирных домов, собственники которых формируют фонд капитального ремонта на счете регионального оператора, 
в которых запланированы работы по ремонту или замене лифтового оборудования, признанного непригодным для эксплуатации, 
ремонт лифтовых шахт,  с предоставлением в 2018 году финансовой поддержки за счет средств областного бюджета с учетом рассрочки оплаты 
услуг и (или) работ по капитальному ремонту общего имущества в многоквартирном доме до 2021 года</t>
  </si>
  <si>
    <t>ул. Коммунальная, д. 29-35,                              ул. К. Маркса, д. 49 (ОКН)</t>
  </si>
  <si>
    <t>ул. Госпитальная, д. 16а,                                                          ул. Генерал-лейтенанта Озерова, д. 40</t>
  </si>
  <si>
    <t>пер. Судостроительный, д. 3-5,                                ул. Товарная, д. 32-38</t>
  </si>
  <si>
    <t>просп. Мира, д. 128-130,                                           ул. К. Маркса, д. 95</t>
  </si>
  <si>
    <t>ул. Госпитальная, д. 16а,                                                  ул. Генерал-лейтенанта Озерова, д. 40</t>
  </si>
  <si>
    <t>ул. Коммунальная, д. 29-35,                                            ул. К. Маркса, д. 49 (ОКН)</t>
  </si>
  <si>
    <t>ул. Коммунальная, д. 8-18,                                          ул. С.Разина, д. 31,                                                              ул. Офицерская, д. 13-13а</t>
  </si>
  <si>
    <t>ул. Сержанта Колоскова, д. 11,                                  пер. Свободный, д. 6-6а</t>
  </si>
  <si>
    <t>ул. Судостроительная, д. 47-49,                               пер. Судостроительный, д. 1</t>
  </si>
  <si>
    <t>ул. Судостроительная, д. 5-11,                                    пер. Киевский, д. 2-6</t>
  </si>
  <si>
    <t>ул. Товарная, д. 18-20,                                          пер.Товарный, д. 1-3</t>
  </si>
  <si>
    <t>ул. Черниговская, д. 26-42,                                       ул. Майора Козенкова, д. 2-4</t>
  </si>
  <si>
    <t>ул. А. Невского, д. 99-105,                                         ул. Достоевского, д. 2-6*</t>
  </si>
  <si>
    <t>ул. Куйбышева 60-62,                                                         ул. Ю. Костикова 40</t>
  </si>
  <si>
    <t>Общая площадь МКД, кв.м</t>
  </si>
  <si>
    <t>Площадь помещений МКД, кв.м</t>
  </si>
  <si>
    <t>кв.м</t>
  </si>
  <si>
    <t>Размер возмещения за счет средств государственной корпорации - Фонда содействия реформированию жилищно-коммунального хозяйства  на оплату услуг и (или) работ по энергосбережению и повышению энергетической эффективности, выполненных в ходе оказания и (или) выполнения услуг и (или) работ по капитальному ремонту общего имущества в многоквартирном доме, руб.</t>
  </si>
  <si>
    <t>Ремонт (замена) трубопроводов внутридомовой системы отопления в сочетании с тепловой изоляцией; ремонт трубопроводов внутридомовой системы ГВС в сочетании с тепловой изоляцией, руб.</t>
  </si>
  <si>
    <t>Изготовление и (или) проверка проектной документации, руб.</t>
  </si>
  <si>
    <t>Строительный контроль, руб.</t>
  </si>
  <si>
    <t>Плановая дата завершения работ, руб.</t>
  </si>
  <si>
    <t>Приложение № 2                                                                                          к постановлению администрации городского                                                                            округа "Город Калининград"                                           от  "____" _________ 2018 г. № ____</t>
  </si>
  <si>
    <t>Приложение № 4                                                  к постановлению администрации городского округа "Город Калининград"                          от "____" _______ 2018 г. № _____</t>
  </si>
  <si>
    <t>Размер субсидии за счет средств областного бюджета на возмещение части расходов за проведенный капитальный ремонт
общего имущества в МКД в 2018 году, руб.</t>
  </si>
  <si>
    <t>ул. Интернациональная, д. 32-34*</t>
  </si>
  <si>
    <t>ул. Станочная, д. 7-9,                                                        ул. Радищева, д. 104-106</t>
  </si>
  <si>
    <t>ул. Октябрьская, д. 8-20,                                            ул. Осиновая 2-6,                                                                  ул. Фабричная, д. 13</t>
  </si>
  <si>
    <t>Приложение № 3                                                                  к постановлению администрации городского округа "Город Калининград"                                                          от "____"___________ 2018 г. № _____</t>
  </si>
  <si>
    <t>Итого в 2017 году:</t>
  </si>
  <si>
    <t>Приложение № 3                                                                                          к постановлению администрации                                                                    городского округа "Город Калининград"                                           от  29.08.2016 г. № 1283</t>
  </si>
  <si>
    <t>Приложение № 4                                                                                          к постановлению администрации                                                                    городского округа "Город Калининград"                                           от  29.08.2016 г. № 1283</t>
  </si>
  <si>
    <t>Приложение № 5                                                                                          к постановлению администрации                                                                    городского округа "Город Калининград"                                           от  29.08.2016 г. № 1283</t>
  </si>
  <si>
    <t>Приложение № 5                                                                                                к постановлению администрации городского                                 округа "Город Калининград"                                                                             от "_____" _________ 2018 г. № ____</t>
  </si>
  <si>
    <t>Приложение № 6                                                                                          к постановлению администрации                                                                    городского округа "Город Калининград"                                           от  29.08.2016 г. № 1283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</si>
</sst>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0000000_р_._-;\-* #,##0.0000000000_р_._-;_-* &quot;-&quot;??_р_._-;_-@_-"/>
    <numFmt numFmtId="166" formatCode="0.0000000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0"/>
      <name val="Times New Roman"/>
      <family val="1"/>
      <charset val="1"/>
    </font>
    <font>
      <sz val="2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8"/>
      <color rgb="FF000000"/>
      <name val="Times New Roman"/>
      <family val="1"/>
      <charset val="204"/>
    </font>
    <font>
      <sz val="26"/>
      <color rgb="FF000000"/>
      <name val="Calibri"/>
      <family val="2"/>
      <charset val="204"/>
    </font>
    <font>
      <sz val="18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24"/>
      <name val="Times New Roman"/>
      <family val="1"/>
      <charset val="1"/>
    </font>
    <font>
      <sz val="24"/>
      <color theme="1"/>
      <name val="Calibri"/>
      <family val="2"/>
      <charset val="204"/>
      <scheme val="minor"/>
    </font>
    <font>
      <sz val="24"/>
      <name val="Times New Roman"/>
      <family val="1"/>
      <charset val="1"/>
    </font>
    <font>
      <sz val="13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/>
    <xf numFmtId="0" fontId="3" fillId="0" borderId="1" xfId="0" applyFont="1" applyFill="1" applyBorder="1" applyAlignment="1">
      <alignment horizontal="left"/>
    </xf>
    <xf numFmtId="0" fontId="0" fillId="0" borderId="0" xfId="0" applyFont="1" applyFill="1"/>
    <xf numFmtId="164" fontId="0" fillId="0" borderId="0" xfId="1" applyFont="1" applyFill="1"/>
    <xf numFmtId="164" fontId="2" fillId="0" borderId="0" xfId="1" applyFont="1" applyFill="1"/>
    <xf numFmtId="165" fontId="0" fillId="0" borderId="0" xfId="1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right" vertical="center" wrapText="1"/>
    </xf>
    <xf numFmtId="2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9" fillId="0" borderId="1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14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Fill="1" applyBorder="1"/>
    <xf numFmtId="2" fontId="21" fillId="0" borderId="0" xfId="0" applyNumberFormat="1" applyFont="1" applyFill="1" applyBorder="1" applyAlignment="1">
      <alignment horizontal="right"/>
    </xf>
    <xf numFmtId="0" fontId="24" fillId="0" borderId="0" xfId="0" applyFont="1"/>
    <xf numFmtId="0" fontId="23" fillId="0" borderId="0" xfId="0" applyFont="1" applyFill="1" applyBorder="1" applyAlignment="1">
      <alignment horizontal="left" wrapText="1"/>
    </xf>
    <xf numFmtId="4" fontId="25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7" fillId="0" borderId="0" xfId="0" applyFont="1" applyAlignment="1"/>
    <xf numFmtId="4" fontId="0" fillId="0" borderId="0" xfId="0" applyNumberFormat="1"/>
    <xf numFmtId="2" fontId="0" fillId="0" borderId="0" xfId="0" applyNumberFormat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9" fillId="0" borderId="1" xfId="0" applyNumberFormat="1" applyFont="1" applyBorder="1" applyAlignment="1">
      <alignment vertical="center"/>
    </xf>
    <xf numFmtId="2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/>
    <xf numFmtId="166" fontId="0" fillId="0" borderId="0" xfId="0" applyNumberFormat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30" fillId="0" borderId="1" xfId="0" applyNumberFormat="1" applyFont="1" applyBorder="1" applyAlignment="1">
      <alignment vertical="center"/>
    </xf>
    <xf numFmtId="4" fontId="30" fillId="0" borderId="1" xfId="1" applyNumberFormat="1" applyFont="1" applyBorder="1" applyAlignment="1">
      <alignment vertical="center"/>
    </xf>
    <xf numFmtId="2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2" fontId="36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0" fillId="0" borderId="0" xfId="0" applyFont="1"/>
    <xf numFmtId="0" fontId="5" fillId="0" borderId="0" xfId="0" applyFont="1" applyBorder="1" applyAlignment="1">
      <alignment horizontal="center" vertical="center"/>
    </xf>
    <xf numFmtId="164" fontId="0" fillId="0" borderId="0" xfId="1" applyFont="1" applyAlignment="1">
      <alignment horizontal="left" vertical="center" wrapText="1"/>
    </xf>
    <xf numFmtId="1" fontId="0" fillId="0" borderId="0" xfId="1" applyNumberFormat="1" applyFont="1" applyAlignment="1">
      <alignment horizontal="center"/>
    </xf>
    <xf numFmtId="164" fontId="0" fillId="0" borderId="0" xfId="1" applyFont="1" applyAlignment="1">
      <alignment horizontal="center"/>
    </xf>
    <xf numFmtId="164" fontId="0" fillId="0" borderId="0" xfId="1" applyFont="1"/>
    <xf numFmtId="164" fontId="1" fillId="0" borderId="0" xfId="1" applyFont="1"/>
    <xf numFmtId="0" fontId="0" fillId="0" borderId="0" xfId="0" applyAlignment="1">
      <alignment horizontal="left" vertical="center" wrapText="1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9" fillId="0" borderId="10" xfId="0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30" fillId="0" borderId="1" xfId="2" applyNumberFormat="1" applyFont="1" applyFill="1" applyBorder="1" applyAlignment="1">
      <alignment horizontal="center" vertical="center"/>
    </xf>
    <xf numFmtId="1" fontId="30" fillId="0" borderId="1" xfId="2" applyNumberFormat="1" applyFont="1" applyBorder="1" applyAlignment="1">
      <alignment horizontal="center" vertical="center"/>
    </xf>
    <xf numFmtId="2" fontId="29" fillId="0" borderId="1" xfId="0" applyNumberFormat="1" applyFont="1" applyBorder="1" applyAlignment="1">
      <alignment vertical="center" wrapText="1"/>
    </xf>
    <xf numFmtId="0" fontId="40" fillId="0" borderId="0" xfId="0" applyFont="1"/>
    <xf numFmtId="0" fontId="30" fillId="0" borderId="1" xfId="0" applyFont="1" applyBorder="1" applyAlignment="1">
      <alignment horizontal="left" vertical="center" wrapText="1"/>
    </xf>
    <xf numFmtId="4" fontId="30" fillId="0" borderId="1" xfId="0" applyNumberFormat="1" applyFont="1" applyBorder="1" applyAlignment="1">
      <alignment vertical="center" wrapText="1"/>
    </xf>
    <xf numFmtId="2" fontId="30" fillId="0" borderId="1" xfId="1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1" fontId="5" fillId="0" borderId="1" xfId="1" applyNumberFormat="1" applyFont="1" applyBorder="1" applyAlignment="1">
      <alignment horizontal="center"/>
    </xf>
    <xf numFmtId="164" fontId="5" fillId="0" borderId="1" xfId="1" applyFont="1" applyBorder="1" applyAlignment="1">
      <alignment horizontal="center"/>
    </xf>
    <xf numFmtId="164" fontId="3" fillId="0" borderId="1" xfId="1" applyFont="1" applyBorder="1"/>
    <xf numFmtId="4" fontId="35" fillId="0" borderId="1" xfId="0" applyNumberFormat="1" applyFont="1" applyFill="1" applyBorder="1" applyAlignment="1">
      <alignment horizontal="right" vertical="center"/>
    </xf>
    <xf numFmtId="164" fontId="3" fillId="0" borderId="1" xfId="1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wrapText="1"/>
    </xf>
    <xf numFmtId="2" fontId="29" fillId="0" borderId="1" xfId="0" applyNumberFormat="1" applyFont="1" applyBorder="1"/>
    <xf numFmtId="0" fontId="29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4" fontId="14" fillId="0" borderId="1" xfId="1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right" vertical="center"/>
    </xf>
    <xf numFmtId="0" fontId="4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29" fillId="0" borderId="13" xfId="0" applyFont="1" applyBorder="1" applyAlignment="1">
      <alignment horizontal="left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textRotation="90" wrapText="1"/>
    </xf>
    <xf numFmtId="2" fontId="6" fillId="0" borderId="2" xfId="0" applyNumberFormat="1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3" fontId="6" fillId="0" borderId="0" xfId="2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Fill="1" applyBorder="1" applyAlignment="1">
      <alignment horizontal="left" wrapText="1"/>
    </xf>
    <xf numFmtId="2" fontId="23" fillId="0" borderId="0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right"/>
    </xf>
    <xf numFmtId="0" fontId="0" fillId="0" borderId="0" xfId="0" applyAlignment="1">
      <alignment horizontal="left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outlinePr summaryBelow="0" summaryRight="0"/>
  </sheetPr>
  <dimension ref="A1:L417"/>
  <sheetViews>
    <sheetView view="pageBreakPreview" topLeftCell="B1" zoomScale="80" zoomScaleNormal="80" zoomScaleSheetLayoutView="80" zoomScalePageLayoutView="85" workbookViewId="0">
      <selection activeCell="I329" sqref="I329"/>
    </sheetView>
  </sheetViews>
  <sheetFormatPr defaultRowHeight="15" outlineLevelRow="1" x14ac:dyDescent="0.25"/>
  <cols>
    <col min="1" max="1" width="6.7109375" style="94" customWidth="1"/>
    <col min="2" max="2" width="40.140625" style="101" customWidth="1"/>
    <col min="3" max="3" width="14.85546875" style="102" customWidth="1"/>
    <col min="4" max="4" width="16" style="103" customWidth="1"/>
    <col min="5" max="5" width="16.85546875" customWidth="1"/>
    <col min="6" max="6" width="14.42578125" customWidth="1"/>
    <col min="7" max="7" width="20.140625" customWidth="1"/>
    <col min="8" max="8" width="17.7109375" customWidth="1"/>
    <col min="9" max="9" width="18" customWidth="1"/>
    <col min="10" max="10" width="14.5703125" customWidth="1"/>
    <col min="11" max="11" width="18" customWidth="1"/>
    <col min="12" max="12" width="13" customWidth="1"/>
    <col min="14" max="14" width="32.85546875" customWidth="1"/>
    <col min="15" max="15" width="16.7109375" customWidth="1"/>
    <col min="16" max="16" width="27.5703125" customWidth="1"/>
    <col min="17" max="17" width="15.7109375" customWidth="1"/>
  </cols>
  <sheetData>
    <row r="1" spans="1:12" ht="90.75" customHeight="1" x14ac:dyDescent="0.3">
      <c r="A1" s="116"/>
      <c r="B1" s="116"/>
      <c r="C1" s="116"/>
      <c r="D1" s="116"/>
      <c r="E1" s="116"/>
      <c r="F1" s="116"/>
      <c r="G1" s="116"/>
      <c r="H1" s="116"/>
      <c r="I1" s="116"/>
      <c r="J1" s="155" t="s">
        <v>469</v>
      </c>
      <c r="K1" s="156"/>
      <c r="L1" s="156"/>
    </row>
    <row r="2" spans="1:12" ht="40.5" customHeight="1" x14ac:dyDescent="0.3">
      <c r="A2" s="116"/>
      <c r="B2" s="157" t="s">
        <v>470</v>
      </c>
      <c r="C2" s="158"/>
      <c r="D2" s="158"/>
      <c r="E2" s="158"/>
      <c r="F2" s="158"/>
      <c r="G2" s="158"/>
      <c r="H2" s="158"/>
      <c r="I2" s="158"/>
      <c r="J2" s="158"/>
      <c r="K2" s="158"/>
      <c r="L2" s="116"/>
    </row>
    <row r="3" spans="1:12" ht="40.5" customHeight="1" x14ac:dyDescent="0.3">
      <c r="A3" s="116"/>
      <c r="B3" s="157" t="s">
        <v>471</v>
      </c>
      <c r="C3" s="158"/>
      <c r="D3" s="158"/>
      <c r="E3" s="158"/>
      <c r="F3" s="158"/>
      <c r="G3" s="158"/>
      <c r="H3" s="158"/>
      <c r="I3" s="158"/>
      <c r="J3" s="158"/>
      <c r="K3" s="158"/>
      <c r="L3" s="116"/>
    </row>
    <row r="4" spans="1:12" ht="40.5" customHeight="1" x14ac:dyDescent="0.3">
      <c r="A4" s="115"/>
      <c r="B4" s="115"/>
      <c r="C4" s="116"/>
      <c r="D4" s="115"/>
      <c r="E4" s="115"/>
      <c r="F4" s="116"/>
      <c r="G4" s="115"/>
      <c r="H4" s="115"/>
      <c r="I4" s="115"/>
      <c r="J4" s="115"/>
      <c r="K4" s="162" t="s">
        <v>486</v>
      </c>
      <c r="L4" s="163"/>
    </row>
    <row r="5" spans="1:12" ht="25.5" customHeight="1" x14ac:dyDescent="0.25">
      <c r="A5" s="150" t="s">
        <v>25</v>
      </c>
      <c r="B5" s="150" t="s">
        <v>37</v>
      </c>
      <c r="C5" s="151" t="s">
        <v>62</v>
      </c>
      <c r="D5" s="154" t="s">
        <v>63</v>
      </c>
      <c r="E5" s="150" t="s">
        <v>559</v>
      </c>
      <c r="F5" s="159" t="s">
        <v>560</v>
      </c>
      <c r="G5" s="150" t="s">
        <v>64</v>
      </c>
      <c r="H5" s="150" t="s">
        <v>24</v>
      </c>
      <c r="I5" s="150"/>
      <c r="J5" s="150"/>
      <c r="K5" s="150"/>
      <c r="L5" s="150" t="s">
        <v>30</v>
      </c>
    </row>
    <row r="6" spans="1:12" ht="61.5" customHeight="1" x14ac:dyDescent="0.25">
      <c r="A6" s="150"/>
      <c r="B6" s="150"/>
      <c r="C6" s="152"/>
      <c r="D6" s="154"/>
      <c r="E6" s="150"/>
      <c r="F6" s="160"/>
      <c r="G6" s="150"/>
      <c r="H6" s="150" t="s">
        <v>17</v>
      </c>
      <c r="I6" s="159" t="s">
        <v>16</v>
      </c>
      <c r="J6" s="150" t="s">
        <v>15</v>
      </c>
      <c r="K6" s="150" t="s">
        <v>65</v>
      </c>
      <c r="L6" s="150"/>
    </row>
    <row r="7" spans="1:12" ht="37.5" customHeight="1" x14ac:dyDescent="0.25">
      <c r="A7" s="150"/>
      <c r="B7" s="150"/>
      <c r="C7" s="153"/>
      <c r="D7" s="154"/>
      <c r="E7" s="150"/>
      <c r="F7" s="161"/>
      <c r="G7" s="150"/>
      <c r="H7" s="150"/>
      <c r="I7" s="161"/>
      <c r="J7" s="150"/>
      <c r="K7" s="150"/>
      <c r="L7" s="150"/>
    </row>
    <row r="8" spans="1:12" x14ac:dyDescent="0.25">
      <c r="A8" s="82">
        <v>1</v>
      </c>
      <c r="B8" s="82">
        <v>2</v>
      </c>
      <c r="C8" s="82">
        <v>3</v>
      </c>
      <c r="D8" s="82">
        <v>4</v>
      </c>
      <c r="E8" s="82">
        <v>5</v>
      </c>
      <c r="F8" s="82">
        <v>6</v>
      </c>
      <c r="G8" s="82">
        <v>7</v>
      </c>
      <c r="H8" s="82">
        <v>8</v>
      </c>
      <c r="I8" s="82">
        <v>9</v>
      </c>
      <c r="J8" s="82">
        <v>10</v>
      </c>
      <c r="K8" s="82">
        <v>11</v>
      </c>
      <c r="L8" s="82">
        <v>12</v>
      </c>
    </row>
    <row r="9" spans="1:12" s="85" customFormat="1" x14ac:dyDescent="0.25">
      <c r="A9" s="83"/>
      <c r="B9" s="147" t="s">
        <v>490</v>
      </c>
      <c r="C9" s="148"/>
      <c r="D9" s="148"/>
      <c r="E9" s="148"/>
      <c r="F9" s="148"/>
      <c r="G9" s="148"/>
      <c r="H9" s="148"/>
      <c r="I9" s="148"/>
      <c r="J9" s="148"/>
      <c r="K9" s="149"/>
      <c r="L9" s="84"/>
    </row>
    <row r="10" spans="1:12" outlineLevel="1" x14ac:dyDescent="0.25">
      <c r="A10" s="83">
        <v>1</v>
      </c>
      <c r="B10" s="86" t="s">
        <v>66</v>
      </c>
      <c r="C10" s="87">
        <v>1945</v>
      </c>
      <c r="D10" s="88" t="str">
        <f t="shared" ref="D10:D43" si="0">IF(C10&lt;=1945,"кирпичные","панельные")</f>
        <v>кирпичные</v>
      </c>
      <c r="E10" s="89">
        <v>263</v>
      </c>
      <c r="F10" s="89">
        <v>244.59</v>
      </c>
      <c r="G10" s="90">
        <v>8</v>
      </c>
      <c r="H10" s="120">
        <v>117864.37</v>
      </c>
      <c r="I10" s="120">
        <v>0</v>
      </c>
      <c r="J10" s="120">
        <v>0</v>
      </c>
      <c r="K10" s="120">
        <v>117864.37</v>
      </c>
      <c r="L10" s="91">
        <v>43465</v>
      </c>
    </row>
    <row r="11" spans="1:12" outlineLevel="1" x14ac:dyDescent="0.25">
      <c r="A11" s="83">
        <v>2</v>
      </c>
      <c r="B11" s="86" t="s">
        <v>67</v>
      </c>
      <c r="C11" s="87">
        <v>1945</v>
      </c>
      <c r="D11" s="88" t="str">
        <f t="shared" si="0"/>
        <v>кирпичные</v>
      </c>
      <c r="E11" s="89">
        <v>287.2</v>
      </c>
      <c r="F11" s="89">
        <v>267.10000000000002</v>
      </c>
      <c r="G11" s="90">
        <v>9</v>
      </c>
      <c r="H11" s="120">
        <v>110752.91</v>
      </c>
      <c r="I11" s="120">
        <v>0</v>
      </c>
      <c r="J11" s="120">
        <v>0</v>
      </c>
      <c r="K11" s="120">
        <v>110752.91</v>
      </c>
      <c r="L11" s="91">
        <v>43465</v>
      </c>
    </row>
    <row r="12" spans="1:12" outlineLevel="1" x14ac:dyDescent="0.25">
      <c r="A12" s="83">
        <v>3</v>
      </c>
      <c r="B12" s="86" t="s">
        <v>68</v>
      </c>
      <c r="C12" s="87">
        <v>1945</v>
      </c>
      <c r="D12" s="88" t="str">
        <f t="shared" si="0"/>
        <v>кирпичные</v>
      </c>
      <c r="E12" s="89">
        <v>176.3</v>
      </c>
      <c r="F12" s="89">
        <v>163.96</v>
      </c>
      <c r="G12" s="90">
        <v>6</v>
      </c>
      <c r="H12" s="120">
        <v>264519.48</v>
      </c>
      <c r="I12" s="120">
        <v>0</v>
      </c>
      <c r="J12" s="120">
        <v>0</v>
      </c>
      <c r="K12" s="120">
        <v>264519.48</v>
      </c>
      <c r="L12" s="91">
        <v>43465</v>
      </c>
    </row>
    <row r="13" spans="1:12" outlineLevel="1" x14ac:dyDescent="0.25">
      <c r="A13" s="83">
        <v>4</v>
      </c>
      <c r="B13" s="86" t="s">
        <v>69</v>
      </c>
      <c r="C13" s="87">
        <v>1945</v>
      </c>
      <c r="D13" s="88" t="str">
        <f t="shared" si="0"/>
        <v>кирпичные</v>
      </c>
      <c r="E13" s="89">
        <v>234.6</v>
      </c>
      <c r="F13" s="89">
        <v>218.18</v>
      </c>
      <c r="G13" s="90">
        <v>7</v>
      </c>
      <c r="H13" s="120">
        <v>248778.62000000002</v>
      </c>
      <c r="I13" s="120">
        <v>0</v>
      </c>
      <c r="J13" s="120">
        <v>0</v>
      </c>
      <c r="K13" s="120">
        <v>248778.62000000002</v>
      </c>
      <c r="L13" s="91">
        <v>43465</v>
      </c>
    </row>
    <row r="14" spans="1:12" outlineLevel="1" x14ac:dyDescent="0.25">
      <c r="A14" s="83">
        <v>5</v>
      </c>
      <c r="B14" s="86" t="s">
        <v>70</v>
      </c>
      <c r="C14" s="87">
        <v>1945</v>
      </c>
      <c r="D14" s="88" t="str">
        <f t="shared" si="0"/>
        <v>кирпичные</v>
      </c>
      <c r="E14" s="89">
        <v>516</v>
      </c>
      <c r="F14" s="89">
        <v>479.88</v>
      </c>
      <c r="G14" s="90">
        <v>16</v>
      </c>
      <c r="H14" s="120">
        <v>261258.32</v>
      </c>
      <c r="I14" s="120">
        <v>0</v>
      </c>
      <c r="J14" s="120">
        <v>0</v>
      </c>
      <c r="K14" s="120">
        <v>261258.32</v>
      </c>
      <c r="L14" s="91">
        <v>43465</v>
      </c>
    </row>
    <row r="15" spans="1:12" outlineLevel="1" x14ac:dyDescent="0.25">
      <c r="A15" s="83">
        <v>6</v>
      </c>
      <c r="B15" s="86" t="s">
        <v>71</v>
      </c>
      <c r="C15" s="87">
        <v>1945</v>
      </c>
      <c r="D15" s="88" t="str">
        <f t="shared" si="0"/>
        <v>кирпичные</v>
      </c>
      <c r="E15" s="89">
        <v>228.6</v>
      </c>
      <c r="F15" s="89">
        <v>212.6</v>
      </c>
      <c r="G15" s="90">
        <v>7</v>
      </c>
      <c r="H15" s="120">
        <v>191292.2</v>
      </c>
      <c r="I15" s="120">
        <v>0</v>
      </c>
      <c r="J15" s="120">
        <v>0</v>
      </c>
      <c r="K15" s="120">
        <v>191292.2</v>
      </c>
      <c r="L15" s="91">
        <v>43465</v>
      </c>
    </row>
    <row r="16" spans="1:12" outlineLevel="1" x14ac:dyDescent="0.25">
      <c r="A16" s="83">
        <v>7</v>
      </c>
      <c r="B16" s="86" t="s">
        <v>72</v>
      </c>
      <c r="C16" s="87">
        <v>1945</v>
      </c>
      <c r="D16" s="88" t="str">
        <f t="shared" si="0"/>
        <v>кирпичные</v>
      </c>
      <c r="E16" s="89">
        <v>1478.6</v>
      </c>
      <c r="F16" s="89">
        <v>1375.1</v>
      </c>
      <c r="G16" s="90">
        <v>46</v>
      </c>
      <c r="H16" s="120">
        <v>4230149.17</v>
      </c>
      <c r="I16" s="120">
        <v>0</v>
      </c>
      <c r="J16" s="120">
        <v>0</v>
      </c>
      <c r="K16" s="120">
        <v>4230149.17</v>
      </c>
      <c r="L16" s="91">
        <v>43465</v>
      </c>
    </row>
    <row r="17" spans="1:12" outlineLevel="1" x14ac:dyDescent="0.25">
      <c r="A17" s="83">
        <v>8</v>
      </c>
      <c r="B17" s="86" t="s">
        <v>73</v>
      </c>
      <c r="C17" s="87">
        <v>1945</v>
      </c>
      <c r="D17" s="88" t="str">
        <f t="shared" si="0"/>
        <v>кирпичные</v>
      </c>
      <c r="E17" s="89">
        <v>1006</v>
      </c>
      <c r="F17" s="89">
        <v>935.58</v>
      </c>
      <c r="G17" s="90">
        <v>31</v>
      </c>
      <c r="H17" s="120">
        <v>534291.91</v>
      </c>
      <c r="I17" s="120">
        <v>0</v>
      </c>
      <c r="J17" s="120">
        <v>0</v>
      </c>
      <c r="K17" s="120">
        <v>534291.91</v>
      </c>
      <c r="L17" s="91">
        <v>43465</v>
      </c>
    </row>
    <row r="18" spans="1:12" outlineLevel="1" x14ac:dyDescent="0.25">
      <c r="A18" s="83">
        <v>9</v>
      </c>
      <c r="B18" s="86" t="s">
        <v>74</v>
      </c>
      <c r="C18" s="87">
        <v>1945</v>
      </c>
      <c r="D18" s="88" t="str">
        <f t="shared" si="0"/>
        <v>кирпичные</v>
      </c>
      <c r="E18" s="89">
        <v>940</v>
      </c>
      <c r="F18" s="89">
        <v>874.2</v>
      </c>
      <c r="G18" s="90">
        <v>29</v>
      </c>
      <c r="H18" s="120">
        <v>439043.01</v>
      </c>
      <c r="I18" s="120">
        <v>0</v>
      </c>
      <c r="J18" s="120">
        <v>0</v>
      </c>
      <c r="K18" s="120">
        <v>439043.01</v>
      </c>
      <c r="L18" s="91">
        <v>43465</v>
      </c>
    </row>
    <row r="19" spans="1:12" outlineLevel="1" x14ac:dyDescent="0.25">
      <c r="A19" s="83">
        <v>10</v>
      </c>
      <c r="B19" s="86" t="s">
        <v>75</v>
      </c>
      <c r="C19" s="87">
        <v>1945</v>
      </c>
      <c r="D19" s="88" t="str">
        <f t="shared" si="0"/>
        <v>кирпичные</v>
      </c>
      <c r="E19" s="89">
        <v>1139</v>
      </c>
      <c r="F19" s="89">
        <v>1059.27</v>
      </c>
      <c r="G19" s="90">
        <v>36</v>
      </c>
      <c r="H19" s="120">
        <v>544852.93999999994</v>
      </c>
      <c r="I19" s="120">
        <v>0</v>
      </c>
      <c r="J19" s="120">
        <v>0</v>
      </c>
      <c r="K19" s="120">
        <v>544852.93999999994</v>
      </c>
      <c r="L19" s="91">
        <v>43465</v>
      </c>
    </row>
    <row r="20" spans="1:12" outlineLevel="1" x14ac:dyDescent="0.25">
      <c r="A20" s="83">
        <v>11</v>
      </c>
      <c r="B20" s="86" t="s">
        <v>76</v>
      </c>
      <c r="C20" s="87">
        <v>1945</v>
      </c>
      <c r="D20" s="88" t="str">
        <f t="shared" si="0"/>
        <v>кирпичные</v>
      </c>
      <c r="E20" s="89">
        <v>175.6</v>
      </c>
      <c r="F20" s="89">
        <v>163.31</v>
      </c>
      <c r="G20" s="90">
        <v>5</v>
      </c>
      <c r="H20" s="120">
        <v>757838.44</v>
      </c>
      <c r="I20" s="120">
        <v>0</v>
      </c>
      <c r="J20" s="120">
        <v>0</v>
      </c>
      <c r="K20" s="120">
        <v>757838.44</v>
      </c>
      <c r="L20" s="91">
        <v>43465</v>
      </c>
    </row>
    <row r="21" spans="1:12" ht="30.75" customHeight="1" outlineLevel="1" x14ac:dyDescent="0.25">
      <c r="A21" s="83">
        <v>12</v>
      </c>
      <c r="B21" s="86" t="s">
        <v>472</v>
      </c>
      <c r="C21" s="87">
        <v>1945</v>
      </c>
      <c r="D21" s="88" t="str">
        <f t="shared" si="0"/>
        <v>кирпичные</v>
      </c>
      <c r="E21" s="89">
        <v>2164.3000000000002</v>
      </c>
      <c r="F21" s="89">
        <v>2012.8</v>
      </c>
      <c r="G21" s="90">
        <v>68</v>
      </c>
      <c r="H21" s="120">
        <v>890525.42999999993</v>
      </c>
      <c r="I21" s="120">
        <v>0</v>
      </c>
      <c r="J21" s="120">
        <v>0</v>
      </c>
      <c r="K21" s="120">
        <v>890525.42999999993</v>
      </c>
      <c r="L21" s="91">
        <v>43465</v>
      </c>
    </row>
    <row r="22" spans="1:12" outlineLevel="1" x14ac:dyDescent="0.25">
      <c r="A22" s="83">
        <v>13</v>
      </c>
      <c r="B22" s="86" t="s">
        <v>77</v>
      </c>
      <c r="C22" s="87">
        <v>1945</v>
      </c>
      <c r="D22" s="88" t="str">
        <f t="shared" si="0"/>
        <v>кирпичные</v>
      </c>
      <c r="E22" s="89">
        <v>616.79999999999995</v>
      </c>
      <c r="F22" s="89">
        <v>573.62</v>
      </c>
      <c r="G22" s="90">
        <v>19</v>
      </c>
      <c r="H22" s="120">
        <v>298260.34999999998</v>
      </c>
      <c r="I22" s="120">
        <v>0</v>
      </c>
      <c r="J22" s="120">
        <v>0</v>
      </c>
      <c r="K22" s="120">
        <v>298260.34999999998</v>
      </c>
      <c r="L22" s="91">
        <v>43465</v>
      </c>
    </row>
    <row r="23" spans="1:12" outlineLevel="1" x14ac:dyDescent="0.25">
      <c r="A23" s="83">
        <v>14</v>
      </c>
      <c r="B23" s="86" t="s">
        <v>78</v>
      </c>
      <c r="C23" s="87">
        <v>1945</v>
      </c>
      <c r="D23" s="88" t="str">
        <f t="shared" si="0"/>
        <v>кирпичные</v>
      </c>
      <c r="E23" s="89">
        <v>1340.4</v>
      </c>
      <c r="F23" s="89">
        <v>1246.57</v>
      </c>
      <c r="G23" s="90">
        <v>42</v>
      </c>
      <c r="H23" s="120">
        <v>2161442.8668</v>
      </c>
      <c r="I23" s="120">
        <v>0</v>
      </c>
      <c r="J23" s="120">
        <v>0</v>
      </c>
      <c r="K23" s="120">
        <v>2161442.8668</v>
      </c>
      <c r="L23" s="91">
        <v>43465</v>
      </c>
    </row>
    <row r="24" spans="1:12" outlineLevel="1" x14ac:dyDescent="0.25">
      <c r="A24" s="83">
        <v>15</v>
      </c>
      <c r="B24" s="86" t="s">
        <v>79</v>
      </c>
      <c r="C24" s="87">
        <v>1945</v>
      </c>
      <c r="D24" s="88" t="str">
        <f t="shared" si="0"/>
        <v>кирпичные</v>
      </c>
      <c r="E24" s="89">
        <v>411</v>
      </c>
      <c r="F24" s="89">
        <v>382.23</v>
      </c>
      <c r="G24" s="90">
        <v>13</v>
      </c>
      <c r="H24" s="120">
        <v>117325.06</v>
      </c>
      <c r="I24" s="120">
        <v>0</v>
      </c>
      <c r="J24" s="120">
        <v>0</v>
      </c>
      <c r="K24" s="120">
        <v>117325.06</v>
      </c>
      <c r="L24" s="91">
        <v>43465</v>
      </c>
    </row>
    <row r="25" spans="1:12" ht="30" outlineLevel="1" x14ac:dyDescent="0.25">
      <c r="A25" s="83">
        <v>16</v>
      </c>
      <c r="B25" s="86" t="s">
        <v>473</v>
      </c>
      <c r="C25" s="87">
        <v>1945</v>
      </c>
      <c r="D25" s="88" t="str">
        <f t="shared" si="0"/>
        <v>кирпичные</v>
      </c>
      <c r="E25" s="89">
        <v>1898.8</v>
      </c>
      <c r="F25" s="89">
        <v>1765.88</v>
      </c>
      <c r="G25" s="90">
        <v>59</v>
      </c>
      <c r="H25" s="120">
        <v>818386.31040000007</v>
      </c>
      <c r="I25" s="120">
        <v>0</v>
      </c>
      <c r="J25" s="120">
        <v>0</v>
      </c>
      <c r="K25" s="120">
        <v>818386.31040000007</v>
      </c>
      <c r="L25" s="91">
        <v>43465</v>
      </c>
    </row>
    <row r="26" spans="1:12" outlineLevel="1" x14ac:dyDescent="0.25">
      <c r="A26" s="83">
        <v>17</v>
      </c>
      <c r="B26" s="86" t="s">
        <v>80</v>
      </c>
      <c r="C26" s="87">
        <v>1945</v>
      </c>
      <c r="D26" s="88" t="str">
        <f t="shared" si="0"/>
        <v>кирпичные</v>
      </c>
      <c r="E26" s="89">
        <v>362.6</v>
      </c>
      <c r="F26" s="89">
        <v>337.22</v>
      </c>
      <c r="G26" s="90">
        <v>11</v>
      </c>
      <c r="H26" s="120">
        <v>257775.54439999998</v>
      </c>
      <c r="I26" s="120">
        <v>0</v>
      </c>
      <c r="J26" s="120">
        <v>0</v>
      </c>
      <c r="K26" s="120">
        <v>257775.54439999998</v>
      </c>
      <c r="L26" s="91">
        <v>43465</v>
      </c>
    </row>
    <row r="27" spans="1:12" outlineLevel="1" x14ac:dyDescent="0.25">
      <c r="A27" s="83">
        <v>18</v>
      </c>
      <c r="B27" s="86" t="s">
        <v>81</v>
      </c>
      <c r="C27" s="87">
        <v>1939</v>
      </c>
      <c r="D27" s="88" t="str">
        <f t="shared" si="0"/>
        <v>кирпичные</v>
      </c>
      <c r="E27" s="89">
        <v>351</v>
      </c>
      <c r="F27" s="89">
        <v>326.43</v>
      </c>
      <c r="G27" s="90">
        <v>11</v>
      </c>
      <c r="H27" s="120">
        <v>228570.61639999997</v>
      </c>
      <c r="I27" s="120">
        <v>0</v>
      </c>
      <c r="J27" s="120">
        <v>0</v>
      </c>
      <c r="K27" s="120">
        <v>228570.61639999997</v>
      </c>
      <c r="L27" s="91">
        <v>43465</v>
      </c>
    </row>
    <row r="28" spans="1:12" outlineLevel="1" x14ac:dyDescent="0.25">
      <c r="A28" s="83">
        <v>19</v>
      </c>
      <c r="B28" s="86" t="s">
        <v>82</v>
      </c>
      <c r="C28" s="87">
        <v>1945</v>
      </c>
      <c r="D28" s="88" t="str">
        <f t="shared" si="0"/>
        <v>кирпичные</v>
      </c>
      <c r="E28" s="89">
        <v>1691</v>
      </c>
      <c r="F28" s="89">
        <v>1572.63</v>
      </c>
      <c r="G28" s="90">
        <v>53</v>
      </c>
      <c r="H28" s="120">
        <v>620447.91120000009</v>
      </c>
      <c r="I28" s="120">
        <v>0</v>
      </c>
      <c r="J28" s="120">
        <v>0</v>
      </c>
      <c r="K28" s="120">
        <v>620447.91120000009</v>
      </c>
      <c r="L28" s="91">
        <v>43465</v>
      </c>
    </row>
    <row r="29" spans="1:12" outlineLevel="1" x14ac:dyDescent="0.25">
      <c r="A29" s="83">
        <v>20</v>
      </c>
      <c r="B29" s="86" t="s">
        <v>83</v>
      </c>
      <c r="C29" s="87">
        <v>1945</v>
      </c>
      <c r="D29" s="88" t="str">
        <f t="shared" si="0"/>
        <v>кирпичные</v>
      </c>
      <c r="E29" s="89">
        <v>90.9</v>
      </c>
      <c r="F29" s="89">
        <v>84.54</v>
      </c>
      <c r="G29" s="90">
        <v>3</v>
      </c>
      <c r="H29" s="120">
        <v>2542185.85</v>
      </c>
      <c r="I29" s="120">
        <v>0</v>
      </c>
      <c r="J29" s="120">
        <v>0</v>
      </c>
      <c r="K29" s="120">
        <v>2542185.85</v>
      </c>
      <c r="L29" s="91">
        <v>43465</v>
      </c>
    </row>
    <row r="30" spans="1:12" outlineLevel="1" x14ac:dyDescent="0.25">
      <c r="A30" s="83">
        <v>21</v>
      </c>
      <c r="B30" s="86" t="s">
        <v>84</v>
      </c>
      <c r="C30" s="87">
        <v>1945</v>
      </c>
      <c r="D30" s="88" t="str">
        <f t="shared" si="0"/>
        <v>кирпичные</v>
      </c>
      <c r="E30" s="89">
        <v>2781.3</v>
      </c>
      <c r="F30" s="89">
        <v>2586.61</v>
      </c>
      <c r="G30" s="90">
        <v>87</v>
      </c>
      <c r="H30" s="120">
        <v>986392.6888</v>
      </c>
      <c r="I30" s="120">
        <v>0</v>
      </c>
      <c r="J30" s="120">
        <v>0</v>
      </c>
      <c r="K30" s="120">
        <v>986392.6888</v>
      </c>
      <c r="L30" s="91">
        <v>43465</v>
      </c>
    </row>
    <row r="31" spans="1:12" outlineLevel="1" x14ac:dyDescent="0.25">
      <c r="A31" s="83">
        <v>22</v>
      </c>
      <c r="B31" s="86" t="s">
        <v>85</v>
      </c>
      <c r="C31" s="87">
        <v>1945</v>
      </c>
      <c r="D31" s="88" t="str">
        <f t="shared" si="0"/>
        <v>кирпичные</v>
      </c>
      <c r="E31" s="89">
        <v>910.1</v>
      </c>
      <c r="F31" s="89">
        <v>846.39</v>
      </c>
      <c r="G31" s="90">
        <v>28</v>
      </c>
      <c r="H31" s="120">
        <v>205397.77000000002</v>
      </c>
      <c r="I31" s="120">
        <v>0</v>
      </c>
      <c r="J31" s="120">
        <v>0</v>
      </c>
      <c r="K31" s="120">
        <v>205397.77000000002</v>
      </c>
      <c r="L31" s="91">
        <v>43465</v>
      </c>
    </row>
    <row r="32" spans="1:12" outlineLevel="1" x14ac:dyDescent="0.25">
      <c r="A32" s="83">
        <v>23</v>
      </c>
      <c r="B32" s="86" t="s">
        <v>86</v>
      </c>
      <c r="C32" s="87">
        <v>1945</v>
      </c>
      <c r="D32" s="88" t="str">
        <f t="shared" si="0"/>
        <v>кирпичные</v>
      </c>
      <c r="E32" s="89">
        <v>1103</v>
      </c>
      <c r="F32" s="89">
        <v>1025.79</v>
      </c>
      <c r="G32" s="90">
        <v>34</v>
      </c>
      <c r="H32" s="120">
        <v>238207.10080000001</v>
      </c>
      <c r="I32" s="120">
        <v>0</v>
      </c>
      <c r="J32" s="120">
        <v>0</v>
      </c>
      <c r="K32" s="120">
        <v>238207.10080000001</v>
      </c>
      <c r="L32" s="91">
        <v>43465</v>
      </c>
    </row>
    <row r="33" spans="1:12" outlineLevel="1" x14ac:dyDescent="0.25">
      <c r="A33" s="83">
        <v>24</v>
      </c>
      <c r="B33" s="86" t="s">
        <v>87</v>
      </c>
      <c r="C33" s="87">
        <v>1945</v>
      </c>
      <c r="D33" s="88" t="str">
        <f t="shared" si="0"/>
        <v>кирпичные</v>
      </c>
      <c r="E33" s="89">
        <v>608</v>
      </c>
      <c r="F33" s="89">
        <v>565.44000000000005</v>
      </c>
      <c r="G33" s="90">
        <v>19</v>
      </c>
      <c r="H33" s="120">
        <v>335722.83559999999</v>
      </c>
      <c r="I33" s="120">
        <v>0</v>
      </c>
      <c r="J33" s="120">
        <v>0</v>
      </c>
      <c r="K33" s="120">
        <v>335722.83559999999</v>
      </c>
      <c r="L33" s="91">
        <v>43465</v>
      </c>
    </row>
    <row r="34" spans="1:12" outlineLevel="1" x14ac:dyDescent="0.25">
      <c r="A34" s="83">
        <v>25</v>
      </c>
      <c r="B34" s="86" t="s">
        <v>88</v>
      </c>
      <c r="C34" s="87">
        <v>1945</v>
      </c>
      <c r="D34" s="88" t="str">
        <f t="shared" si="0"/>
        <v>кирпичные</v>
      </c>
      <c r="E34" s="89">
        <v>192</v>
      </c>
      <c r="F34" s="89">
        <v>178.56</v>
      </c>
      <c r="G34" s="90">
        <v>6</v>
      </c>
      <c r="H34" s="120">
        <v>215888.3708</v>
      </c>
      <c r="I34" s="120">
        <v>0</v>
      </c>
      <c r="J34" s="120">
        <v>0</v>
      </c>
      <c r="K34" s="120">
        <v>215888.3708</v>
      </c>
      <c r="L34" s="91">
        <v>43465</v>
      </c>
    </row>
    <row r="35" spans="1:12" outlineLevel="1" x14ac:dyDescent="0.25">
      <c r="A35" s="83">
        <v>26</v>
      </c>
      <c r="B35" s="86" t="s">
        <v>89</v>
      </c>
      <c r="C35" s="87">
        <v>1945</v>
      </c>
      <c r="D35" s="88" t="str">
        <f t="shared" si="0"/>
        <v>кирпичные</v>
      </c>
      <c r="E35" s="89">
        <v>547.5</v>
      </c>
      <c r="F35" s="89">
        <v>509.18</v>
      </c>
      <c r="G35" s="90">
        <v>17</v>
      </c>
      <c r="H35" s="120">
        <v>253003.18599999996</v>
      </c>
      <c r="I35" s="120">
        <v>0</v>
      </c>
      <c r="J35" s="120">
        <v>0</v>
      </c>
      <c r="K35" s="120">
        <v>253003.18599999996</v>
      </c>
      <c r="L35" s="91">
        <v>43465</v>
      </c>
    </row>
    <row r="36" spans="1:12" outlineLevel="1" x14ac:dyDescent="0.25">
      <c r="A36" s="83">
        <v>27</v>
      </c>
      <c r="B36" s="86" t="s">
        <v>90</v>
      </c>
      <c r="C36" s="87">
        <v>1945</v>
      </c>
      <c r="D36" s="88" t="str">
        <f t="shared" si="0"/>
        <v>кирпичные</v>
      </c>
      <c r="E36" s="89">
        <v>888</v>
      </c>
      <c r="F36" s="89">
        <v>825.84</v>
      </c>
      <c r="G36" s="90">
        <v>28</v>
      </c>
      <c r="H36" s="120">
        <v>321672.38720000006</v>
      </c>
      <c r="I36" s="120">
        <v>0</v>
      </c>
      <c r="J36" s="120">
        <v>0</v>
      </c>
      <c r="K36" s="120">
        <v>321672.38720000006</v>
      </c>
      <c r="L36" s="91">
        <v>43465</v>
      </c>
    </row>
    <row r="37" spans="1:12" outlineLevel="1" x14ac:dyDescent="0.25">
      <c r="A37" s="83">
        <v>28</v>
      </c>
      <c r="B37" s="86" t="s">
        <v>91</v>
      </c>
      <c r="C37" s="87">
        <v>1945</v>
      </c>
      <c r="D37" s="88" t="str">
        <f t="shared" si="0"/>
        <v>кирпичные</v>
      </c>
      <c r="E37" s="89">
        <v>485</v>
      </c>
      <c r="F37" s="89">
        <v>451.05</v>
      </c>
      <c r="G37" s="90">
        <v>15</v>
      </c>
      <c r="H37" s="120">
        <v>217139.52120000002</v>
      </c>
      <c r="I37" s="120">
        <v>0</v>
      </c>
      <c r="J37" s="120">
        <v>0</v>
      </c>
      <c r="K37" s="120">
        <v>217139.52120000002</v>
      </c>
      <c r="L37" s="91">
        <v>43465</v>
      </c>
    </row>
    <row r="38" spans="1:12" outlineLevel="1" x14ac:dyDescent="0.25">
      <c r="A38" s="83">
        <v>29</v>
      </c>
      <c r="B38" s="86" t="s">
        <v>92</v>
      </c>
      <c r="C38" s="87">
        <v>1945</v>
      </c>
      <c r="D38" s="88" t="str">
        <f t="shared" si="0"/>
        <v>кирпичные</v>
      </c>
      <c r="E38" s="89">
        <v>207.6</v>
      </c>
      <c r="F38" s="89">
        <v>193.07</v>
      </c>
      <c r="G38" s="90">
        <v>6</v>
      </c>
      <c r="H38" s="120">
        <v>1497446.43</v>
      </c>
      <c r="I38" s="120">
        <v>0</v>
      </c>
      <c r="J38" s="120">
        <v>0</v>
      </c>
      <c r="K38" s="120">
        <v>1497446.43</v>
      </c>
      <c r="L38" s="91">
        <v>43465</v>
      </c>
    </row>
    <row r="39" spans="1:12" outlineLevel="1" x14ac:dyDescent="0.25">
      <c r="A39" s="83">
        <v>30</v>
      </c>
      <c r="B39" s="86" t="s">
        <v>93</v>
      </c>
      <c r="C39" s="87">
        <v>1945</v>
      </c>
      <c r="D39" s="88" t="str">
        <f t="shared" si="0"/>
        <v>кирпичные</v>
      </c>
      <c r="E39" s="89">
        <v>272.89999999999998</v>
      </c>
      <c r="F39" s="89">
        <v>253.8</v>
      </c>
      <c r="G39" s="90">
        <v>9</v>
      </c>
      <c r="H39" s="120">
        <v>1383571.77</v>
      </c>
      <c r="I39" s="120">
        <v>0</v>
      </c>
      <c r="J39" s="120">
        <v>0</v>
      </c>
      <c r="K39" s="120">
        <v>1383571.77</v>
      </c>
      <c r="L39" s="91">
        <v>43465</v>
      </c>
    </row>
    <row r="40" spans="1:12" outlineLevel="1" x14ac:dyDescent="0.25">
      <c r="A40" s="83">
        <v>31</v>
      </c>
      <c r="B40" s="86" t="s">
        <v>94</v>
      </c>
      <c r="C40" s="87">
        <v>1945</v>
      </c>
      <c r="D40" s="88" t="str">
        <f t="shared" si="0"/>
        <v>кирпичные</v>
      </c>
      <c r="E40" s="89">
        <v>199.3</v>
      </c>
      <c r="F40" s="89">
        <v>185.35</v>
      </c>
      <c r="G40" s="90">
        <v>6</v>
      </c>
      <c r="H40" s="120">
        <v>705223.57</v>
      </c>
      <c r="I40" s="120">
        <v>0</v>
      </c>
      <c r="J40" s="120">
        <v>0</v>
      </c>
      <c r="K40" s="120">
        <v>705223.57</v>
      </c>
      <c r="L40" s="91">
        <v>43465</v>
      </c>
    </row>
    <row r="41" spans="1:12" outlineLevel="1" x14ac:dyDescent="0.25">
      <c r="A41" s="83">
        <v>32</v>
      </c>
      <c r="B41" s="86" t="s">
        <v>95</v>
      </c>
      <c r="C41" s="87">
        <v>1945</v>
      </c>
      <c r="D41" s="88" t="str">
        <f t="shared" si="0"/>
        <v>кирпичные</v>
      </c>
      <c r="E41" s="89">
        <v>209.1</v>
      </c>
      <c r="F41" s="89">
        <v>194.46</v>
      </c>
      <c r="G41" s="90">
        <v>7</v>
      </c>
      <c r="H41" s="120">
        <v>972606.57000000007</v>
      </c>
      <c r="I41" s="120">
        <v>0</v>
      </c>
      <c r="J41" s="120">
        <v>0</v>
      </c>
      <c r="K41" s="120">
        <v>972606.57000000007</v>
      </c>
      <c r="L41" s="91">
        <v>43465</v>
      </c>
    </row>
    <row r="42" spans="1:12" outlineLevel="1" x14ac:dyDescent="0.25">
      <c r="A42" s="83">
        <v>33</v>
      </c>
      <c r="B42" s="86" t="s">
        <v>96</v>
      </c>
      <c r="C42" s="87">
        <v>1945</v>
      </c>
      <c r="D42" s="88" t="str">
        <f t="shared" si="0"/>
        <v>кирпичные</v>
      </c>
      <c r="E42" s="89">
        <v>488</v>
      </c>
      <c r="F42" s="89">
        <v>453.84</v>
      </c>
      <c r="G42" s="90">
        <v>15</v>
      </c>
      <c r="H42" s="120">
        <v>291581.06160000007</v>
      </c>
      <c r="I42" s="120">
        <v>0</v>
      </c>
      <c r="J42" s="120">
        <v>0</v>
      </c>
      <c r="K42" s="120">
        <v>291581.06160000007</v>
      </c>
      <c r="L42" s="91">
        <v>43465</v>
      </c>
    </row>
    <row r="43" spans="1:12" outlineLevel="1" x14ac:dyDescent="0.25">
      <c r="A43" s="83">
        <v>34</v>
      </c>
      <c r="B43" s="86" t="s">
        <v>97</v>
      </c>
      <c r="C43" s="87">
        <v>1945</v>
      </c>
      <c r="D43" s="88" t="str">
        <f t="shared" si="0"/>
        <v>кирпичные</v>
      </c>
      <c r="E43" s="89">
        <v>375</v>
      </c>
      <c r="F43" s="89">
        <v>348.75</v>
      </c>
      <c r="G43" s="90">
        <v>12</v>
      </c>
      <c r="H43" s="120">
        <v>198988.61000000002</v>
      </c>
      <c r="I43" s="120">
        <v>0</v>
      </c>
      <c r="J43" s="120">
        <v>0</v>
      </c>
      <c r="K43" s="120">
        <v>198988.61000000002</v>
      </c>
      <c r="L43" s="91">
        <v>43465</v>
      </c>
    </row>
    <row r="44" spans="1:12" outlineLevel="1" x14ac:dyDescent="0.25">
      <c r="A44" s="83">
        <v>35</v>
      </c>
      <c r="B44" s="86" t="s">
        <v>98</v>
      </c>
      <c r="C44" s="87">
        <v>1945</v>
      </c>
      <c r="D44" s="88" t="str">
        <f t="shared" ref="D44:D108" si="1">IF(C44&lt;=1945,"кирпичные","панельные")</f>
        <v>кирпичные</v>
      </c>
      <c r="E44" s="89">
        <v>615.79999999999995</v>
      </c>
      <c r="F44" s="89">
        <v>572.69000000000005</v>
      </c>
      <c r="G44" s="90">
        <v>19</v>
      </c>
      <c r="H44" s="120">
        <v>1793199.65</v>
      </c>
      <c r="I44" s="120">
        <v>0</v>
      </c>
      <c r="J44" s="120">
        <v>0</v>
      </c>
      <c r="K44" s="120">
        <v>1793199.65</v>
      </c>
      <c r="L44" s="91">
        <v>43465</v>
      </c>
    </row>
    <row r="45" spans="1:12" outlineLevel="1" x14ac:dyDescent="0.25">
      <c r="A45" s="83">
        <v>36</v>
      </c>
      <c r="B45" s="86" t="s">
        <v>99</v>
      </c>
      <c r="C45" s="87">
        <v>1945</v>
      </c>
      <c r="D45" s="88" t="str">
        <f t="shared" si="1"/>
        <v>кирпичные</v>
      </c>
      <c r="E45" s="89">
        <v>1073.5999999999999</v>
      </c>
      <c r="F45" s="89">
        <v>998.45</v>
      </c>
      <c r="G45" s="90">
        <v>34</v>
      </c>
      <c r="H45" s="120">
        <v>602742.75320000004</v>
      </c>
      <c r="I45" s="120">
        <v>0</v>
      </c>
      <c r="J45" s="120">
        <v>0</v>
      </c>
      <c r="K45" s="120">
        <v>602742.75320000004</v>
      </c>
      <c r="L45" s="91">
        <v>43465</v>
      </c>
    </row>
    <row r="46" spans="1:12" outlineLevel="1" x14ac:dyDescent="0.25">
      <c r="A46" s="83">
        <v>37</v>
      </c>
      <c r="B46" s="86" t="s">
        <v>100</v>
      </c>
      <c r="C46" s="87">
        <v>1945</v>
      </c>
      <c r="D46" s="88" t="str">
        <f t="shared" si="1"/>
        <v>кирпичные</v>
      </c>
      <c r="E46" s="89">
        <v>231.3</v>
      </c>
      <c r="F46" s="89">
        <v>215.11</v>
      </c>
      <c r="G46" s="90">
        <v>7</v>
      </c>
      <c r="H46" s="120">
        <v>802463.4</v>
      </c>
      <c r="I46" s="120">
        <v>0</v>
      </c>
      <c r="J46" s="120">
        <v>0</v>
      </c>
      <c r="K46" s="120">
        <v>802463.4</v>
      </c>
      <c r="L46" s="91">
        <v>43465</v>
      </c>
    </row>
    <row r="47" spans="1:12" outlineLevel="1" x14ac:dyDescent="0.25">
      <c r="A47" s="83">
        <v>38</v>
      </c>
      <c r="B47" s="86" t="s">
        <v>101</v>
      </c>
      <c r="C47" s="87">
        <v>1945</v>
      </c>
      <c r="D47" s="88" t="str">
        <f t="shared" si="1"/>
        <v>кирпичные</v>
      </c>
      <c r="E47" s="89">
        <v>707.3</v>
      </c>
      <c r="F47" s="89">
        <v>657.79</v>
      </c>
      <c r="G47" s="90">
        <v>22</v>
      </c>
      <c r="H47" s="120">
        <v>393767.41600000003</v>
      </c>
      <c r="I47" s="120">
        <v>0</v>
      </c>
      <c r="J47" s="120">
        <v>0</v>
      </c>
      <c r="K47" s="120">
        <v>393767.41600000003</v>
      </c>
      <c r="L47" s="91">
        <v>43465</v>
      </c>
    </row>
    <row r="48" spans="1:12" outlineLevel="1" x14ac:dyDescent="0.25">
      <c r="A48" s="83">
        <v>39</v>
      </c>
      <c r="B48" s="86" t="s">
        <v>102</v>
      </c>
      <c r="C48" s="87">
        <v>1945</v>
      </c>
      <c r="D48" s="88" t="str">
        <f t="shared" si="1"/>
        <v>кирпичные</v>
      </c>
      <c r="E48" s="89">
        <v>358</v>
      </c>
      <c r="F48" s="89">
        <v>332.94</v>
      </c>
      <c r="G48" s="90">
        <v>11</v>
      </c>
      <c r="H48" s="120">
        <v>396299.52279999998</v>
      </c>
      <c r="I48" s="120">
        <v>0</v>
      </c>
      <c r="J48" s="120">
        <v>0</v>
      </c>
      <c r="K48" s="120">
        <v>396299.52279999998</v>
      </c>
      <c r="L48" s="91">
        <v>43465</v>
      </c>
    </row>
    <row r="49" spans="1:12" outlineLevel="1" x14ac:dyDescent="0.25">
      <c r="A49" s="83">
        <v>40</v>
      </c>
      <c r="B49" s="86" t="s">
        <v>103</v>
      </c>
      <c r="C49" s="87">
        <v>1945</v>
      </c>
      <c r="D49" s="88" t="str">
        <f t="shared" si="1"/>
        <v>кирпичные</v>
      </c>
      <c r="E49" s="89">
        <v>561.29999999999995</v>
      </c>
      <c r="F49" s="89">
        <v>522.01</v>
      </c>
      <c r="G49" s="90">
        <v>18</v>
      </c>
      <c r="H49" s="120">
        <v>308880.91560000001</v>
      </c>
      <c r="I49" s="120">
        <v>0</v>
      </c>
      <c r="J49" s="120">
        <v>0</v>
      </c>
      <c r="K49" s="120">
        <v>308880.91560000001</v>
      </c>
      <c r="L49" s="91">
        <v>43465</v>
      </c>
    </row>
    <row r="50" spans="1:12" outlineLevel="1" x14ac:dyDescent="0.25">
      <c r="A50" s="83">
        <v>41</v>
      </c>
      <c r="B50" s="86" t="s">
        <v>104</v>
      </c>
      <c r="C50" s="87">
        <v>1945</v>
      </c>
      <c r="D50" s="88" t="str">
        <f t="shared" si="1"/>
        <v>кирпичные</v>
      </c>
      <c r="E50" s="89">
        <v>535</v>
      </c>
      <c r="F50" s="89">
        <v>497.55</v>
      </c>
      <c r="G50" s="90">
        <v>17</v>
      </c>
      <c r="H50" s="120">
        <v>308957.89919999999</v>
      </c>
      <c r="I50" s="120">
        <v>0</v>
      </c>
      <c r="J50" s="120">
        <v>0</v>
      </c>
      <c r="K50" s="120">
        <v>308957.89919999999</v>
      </c>
      <c r="L50" s="91">
        <v>43465</v>
      </c>
    </row>
    <row r="51" spans="1:12" outlineLevel="1" x14ac:dyDescent="0.25">
      <c r="A51" s="83">
        <v>42</v>
      </c>
      <c r="B51" s="86" t="s">
        <v>105</v>
      </c>
      <c r="C51" s="87">
        <v>1945</v>
      </c>
      <c r="D51" s="88" t="str">
        <f t="shared" si="1"/>
        <v>кирпичные</v>
      </c>
      <c r="E51" s="89">
        <v>372.3</v>
      </c>
      <c r="F51" s="89">
        <v>346.24</v>
      </c>
      <c r="G51" s="90">
        <v>12</v>
      </c>
      <c r="H51" s="120">
        <v>227196.44319999998</v>
      </c>
      <c r="I51" s="120">
        <v>0</v>
      </c>
      <c r="J51" s="120">
        <v>0</v>
      </c>
      <c r="K51" s="120">
        <v>227196.44319999998</v>
      </c>
      <c r="L51" s="91">
        <v>43465</v>
      </c>
    </row>
    <row r="52" spans="1:12" outlineLevel="1" x14ac:dyDescent="0.25">
      <c r="A52" s="83">
        <v>43</v>
      </c>
      <c r="B52" s="86" t="s">
        <v>106</v>
      </c>
      <c r="C52" s="87">
        <v>1945</v>
      </c>
      <c r="D52" s="88" t="str">
        <f t="shared" si="1"/>
        <v>кирпичные</v>
      </c>
      <c r="E52" s="89">
        <v>1322.2</v>
      </c>
      <c r="F52" s="89">
        <v>1229.6500000000001</v>
      </c>
      <c r="G52" s="90">
        <v>41</v>
      </c>
      <c r="H52" s="120">
        <v>711057.46</v>
      </c>
      <c r="I52" s="120">
        <v>0</v>
      </c>
      <c r="J52" s="120">
        <v>0</v>
      </c>
      <c r="K52" s="120">
        <v>711057.46</v>
      </c>
      <c r="L52" s="91">
        <v>43465</v>
      </c>
    </row>
    <row r="53" spans="1:12" outlineLevel="1" x14ac:dyDescent="0.25">
      <c r="A53" s="83">
        <v>44</v>
      </c>
      <c r="B53" s="86" t="s">
        <v>107</v>
      </c>
      <c r="C53" s="87">
        <v>1945</v>
      </c>
      <c r="D53" s="88" t="str">
        <f t="shared" si="1"/>
        <v>кирпичные</v>
      </c>
      <c r="E53" s="89">
        <v>641.70000000000005</v>
      </c>
      <c r="F53" s="89">
        <v>596.78</v>
      </c>
      <c r="G53" s="90">
        <v>20</v>
      </c>
      <c r="H53" s="120">
        <v>363179.50999999995</v>
      </c>
      <c r="I53" s="120">
        <v>0</v>
      </c>
      <c r="J53" s="120">
        <v>0</v>
      </c>
      <c r="K53" s="120">
        <v>363179.50999999995</v>
      </c>
      <c r="L53" s="91">
        <v>43465</v>
      </c>
    </row>
    <row r="54" spans="1:12" outlineLevel="1" x14ac:dyDescent="0.25">
      <c r="A54" s="83">
        <v>45</v>
      </c>
      <c r="B54" s="86" t="s">
        <v>108</v>
      </c>
      <c r="C54" s="87">
        <v>1945</v>
      </c>
      <c r="D54" s="88" t="str">
        <f t="shared" si="1"/>
        <v>кирпичные</v>
      </c>
      <c r="E54" s="89">
        <v>739.9</v>
      </c>
      <c r="F54" s="89">
        <v>688.11</v>
      </c>
      <c r="G54" s="90">
        <v>23</v>
      </c>
      <c r="H54" s="120">
        <v>373249.69</v>
      </c>
      <c r="I54" s="120">
        <v>0</v>
      </c>
      <c r="J54" s="120">
        <v>0</v>
      </c>
      <c r="K54" s="120">
        <v>373249.69</v>
      </c>
      <c r="L54" s="91">
        <v>43465</v>
      </c>
    </row>
    <row r="55" spans="1:12" outlineLevel="1" x14ac:dyDescent="0.25">
      <c r="A55" s="83">
        <v>46</v>
      </c>
      <c r="B55" s="86" t="s">
        <v>109</v>
      </c>
      <c r="C55" s="87">
        <v>1945</v>
      </c>
      <c r="D55" s="88" t="str">
        <f t="shared" si="1"/>
        <v>кирпичные</v>
      </c>
      <c r="E55" s="89">
        <v>1904.3</v>
      </c>
      <c r="F55" s="89">
        <v>1771</v>
      </c>
      <c r="G55" s="90">
        <v>60</v>
      </c>
      <c r="H55" s="120">
        <v>4270248.38</v>
      </c>
      <c r="I55" s="120">
        <v>0</v>
      </c>
      <c r="J55" s="120">
        <v>0</v>
      </c>
      <c r="K55" s="120">
        <v>4270248.38</v>
      </c>
      <c r="L55" s="91">
        <v>43465</v>
      </c>
    </row>
    <row r="56" spans="1:12" outlineLevel="1" x14ac:dyDescent="0.25">
      <c r="A56" s="83">
        <v>47</v>
      </c>
      <c r="B56" s="86" t="s">
        <v>110</v>
      </c>
      <c r="C56" s="87">
        <v>1945</v>
      </c>
      <c r="D56" s="88" t="str">
        <f t="shared" si="1"/>
        <v>кирпичные</v>
      </c>
      <c r="E56" s="89">
        <v>318.89999999999998</v>
      </c>
      <c r="F56" s="89">
        <v>296.58</v>
      </c>
      <c r="G56" s="90">
        <v>10</v>
      </c>
      <c r="H56" s="120">
        <v>198410.38</v>
      </c>
      <c r="I56" s="120">
        <v>0</v>
      </c>
      <c r="J56" s="120">
        <v>0</v>
      </c>
      <c r="K56" s="120">
        <v>198410.38</v>
      </c>
      <c r="L56" s="91">
        <v>43465</v>
      </c>
    </row>
    <row r="57" spans="1:12" outlineLevel="1" x14ac:dyDescent="0.25">
      <c r="A57" s="83">
        <v>48</v>
      </c>
      <c r="B57" s="86" t="s">
        <v>111</v>
      </c>
      <c r="C57" s="87">
        <v>1945</v>
      </c>
      <c r="D57" s="88" t="str">
        <f t="shared" si="1"/>
        <v>кирпичные</v>
      </c>
      <c r="E57" s="89">
        <v>829</v>
      </c>
      <c r="F57" s="89">
        <v>770.97</v>
      </c>
      <c r="G57" s="90">
        <v>26</v>
      </c>
      <c r="H57" s="120">
        <v>349258.60000000003</v>
      </c>
      <c r="I57" s="120">
        <v>0</v>
      </c>
      <c r="J57" s="120">
        <v>0</v>
      </c>
      <c r="K57" s="120">
        <v>349258.60000000003</v>
      </c>
      <c r="L57" s="91">
        <v>43465</v>
      </c>
    </row>
    <row r="58" spans="1:12" outlineLevel="1" x14ac:dyDescent="0.25">
      <c r="A58" s="83">
        <v>49</v>
      </c>
      <c r="B58" s="86" t="s">
        <v>112</v>
      </c>
      <c r="C58" s="87">
        <v>1945</v>
      </c>
      <c r="D58" s="88" t="str">
        <f t="shared" si="1"/>
        <v>кирпичные</v>
      </c>
      <c r="E58" s="89">
        <v>716.7</v>
      </c>
      <c r="F58" s="89">
        <v>666.53</v>
      </c>
      <c r="G58" s="90">
        <v>22</v>
      </c>
      <c r="H58" s="120">
        <v>2629392.6683749999</v>
      </c>
      <c r="I58" s="120">
        <v>0</v>
      </c>
      <c r="J58" s="120">
        <v>0</v>
      </c>
      <c r="K58" s="120">
        <v>2629392.6683749999</v>
      </c>
      <c r="L58" s="91">
        <v>43465</v>
      </c>
    </row>
    <row r="59" spans="1:12" outlineLevel="1" x14ac:dyDescent="0.25">
      <c r="A59" s="83">
        <v>50</v>
      </c>
      <c r="B59" s="86" t="s">
        <v>113</v>
      </c>
      <c r="C59" s="87">
        <v>1945</v>
      </c>
      <c r="D59" s="88" t="str">
        <f t="shared" si="1"/>
        <v>кирпичные</v>
      </c>
      <c r="E59" s="89">
        <v>300.3</v>
      </c>
      <c r="F59" s="89">
        <v>279.27999999999997</v>
      </c>
      <c r="G59" s="90">
        <v>9</v>
      </c>
      <c r="H59" s="120">
        <v>322377.46000000002</v>
      </c>
      <c r="I59" s="120">
        <v>0</v>
      </c>
      <c r="J59" s="120">
        <v>0</v>
      </c>
      <c r="K59" s="120">
        <v>322377.46000000002</v>
      </c>
      <c r="L59" s="91">
        <v>43465</v>
      </c>
    </row>
    <row r="60" spans="1:12" outlineLevel="1" x14ac:dyDescent="0.25">
      <c r="A60" s="83">
        <v>51</v>
      </c>
      <c r="B60" s="86" t="s">
        <v>114</v>
      </c>
      <c r="C60" s="87">
        <v>1945</v>
      </c>
      <c r="D60" s="88" t="str">
        <f t="shared" si="1"/>
        <v>кирпичные</v>
      </c>
      <c r="E60" s="89">
        <v>1410.6</v>
      </c>
      <c r="F60" s="89">
        <v>1311.86</v>
      </c>
      <c r="G60" s="90">
        <v>44</v>
      </c>
      <c r="H60" s="120">
        <v>1295092.0300000003</v>
      </c>
      <c r="I60" s="120">
        <v>0</v>
      </c>
      <c r="J60" s="120">
        <v>0</v>
      </c>
      <c r="K60" s="120">
        <v>1295092.0300000003</v>
      </c>
      <c r="L60" s="91">
        <v>43465</v>
      </c>
    </row>
    <row r="61" spans="1:12" outlineLevel="1" x14ac:dyDescent="0.25">
      <c r="A61" s="83">
        <v>52</v>
      </c>
      <c r="B61" s="86" t="s">
        <v>115</v>
      </c>
      <c r="C61" s="87">
        <v>1945</v>
      </c>
      <c r="D61" s="88" t="str">
        <f t="shared" si="1"/>
        <v>кирпичные</v>
      </c>
      <c r="E61" s="89">
        <v>150.5</v>
      </c>
      <c r="F61" s="89">
        <v>139.97</v>
      </c>
      <c r="G61" s="90">
        <v>5</v>
      </c>
      <c r="H61" s="120">
        <v>1137303.25</v>
      </c>
      <c r="I61" s="120">
        <v>0</v>
      </c>
      <c r="J61" s="120">
        <v>0</v>
      </c>
      <c r="K61" s="120">
        <v>1137303.25</v>
      </c>
      <c r="L61" s="91">
        <v>43465</v>
      </c>
    </row>
    <row r="62" spans="1:12" outlineLevel="1" x14ac:dyDescent="0.25">
      <c r="A62" s="83">
        <v>53</v>
      </c>
      <c r="B62" s="86" t="s">
        <v>116</v>
      </c>
      <c r="C62" s="87">
        <v>1945</v>
      </c>
      <c r="D62" s="88" t="str">
        <f t="shared" si="1"/>
        <v>кирпичные</v>
      </c>
      <c r="E62" s="89">
        <v>375.1</v>
      </c>
      <c r="F62" s="89">
        <v>348.84</v>
      </c>
      <c r="G62" s="90">
        <v>12</v>
      </c>
      <c r="H62" s="120">
        <v>170925.49</v>
      </c>
      <c r="I62" s="120">
        <v>0</v>
      </c>
      <c r="J62" s="120">
        <v>0</v>
      </c>
      <c r="K62" s="120">
        <v>170925.49</v>
      </c>
      <c r="L62" s="91">
        <v>43465</v>
      </c>
    </row>
    <row r="63" spans="1:12" outlineLevel="1" x14ac:dyDescent="0.25">
      <c r="A63" s="83">
        <v>54</v>
      </c>
      <c r="B63" s="86" t="s">
        <v>117</v>
      </c>
      <c r="C63" s="87">
        <v>1945</v>
      </c>
      <c r="D63" s="88" t="str">
        <f t="shared" si="1"/>
        <v>кирпичные</v>
      </c>
      <c r="E63" s="89">
        <v>715.1</v>
      </c>
      <c r="F63" s="89">
        <v>665.04</v>
      </c>
      <c r="G63" s="90">
        <v>22</v>
      </c>
      <c r="H63" s="120">
        <v>1815454.2400000002</v>
      </c>
      <c r="I63" s="120">
        <v>0</v>
      </c>
      <c r="J63" s="120">
        <v>0</v>
      </c>
      <c r="K63" s="120">
        <v>1815454.2400000002</v>
      </c>
      <c r="L63" s="91">
        <v>43465</v>
      </c>
    </row>
    <row r="64" spans="1:12" outlineLevel="1" x14ac:dyDescent="0.25">
      <c r="A64" s="83">
        <v>55</v>
      </c>
      <c r="B64" s="86" t="s">
        <v>118</v>
      </c>
      <c r="C64" s="87">
        <v>1945</v>
      </c>
      <c r="D64" s="88" t="str">
        <f t="shared" si="1"/>
        <v>кирпичные</v>
      </c>
      <c r="E64" s="89">
        <v>3452.8</v>
      </c>
      <c r="F64" s="89">
        <v>3211.1</v>
      </c>
      <c r="G64" s="90">
        <v>108</v>
      </c>
      <c r="H64" s="120">
        <v>1335929.8900000001</v>
      </c>
      <c r="I64" s="120">
        <v>0</v>
      </c>
      <c r="J64" s="120">
        <v>0</v>
      </c>
      <c r="K64" s="120">
        <v>1335929.8900000001</v>
      </c>
      <c r="L64" s="91">
        <v>43465</v>
      </c>
    </row>
    <row r="65" spans="1:12" outlineLevel="1" x14ac:dyDescent="0.25">
      <c r="A65" s="83">
        <v>56</v>
      </c>
      <c r="B65" s="86" t="s">
        <v>119</v>
      </c>
      <c r="C65" s="87">
        <v>1945</v>
      </c>
      <c r="D65" s="88" t="str">
        <f t="shared" si="1"/>
        <v>кирпичные</v>
      </c>
      <c r="E65" s="89">
        <v>312.8</v>
      </c>
      <c r="F65" s="89">
        <v>290.89999999999998</v>
      </c>
      <c r="G65" s="90">
        <v>10</v>
      </c>
      <c r="H65" s="120">
        <v>1031223.3</v>
      </c>
      <c r="I65" s="120">
        <v>0</v>
      </c>
      <c r="J65" s="120">
        <v>0</v>
      </c>
      <c r="K65" s="120">
        <v>1031223.3</v>
      </c>
      <c r="L65" s="91">
        <v>43465</v>
      </c>
    </row>
    <row r="66" spans="1:12" outlineLevel="1" x14ac:dyDescent="0.25">
      <c r="A66" s="83">
        <v>57</v>
      </c>
      <c r="B66" s="86" t="s">
        <v>120</v>
      </c>
      <c r="C66" s="87">
        <v>1945</v>
      </c>
      <c r="D66" s="88" t="str">
        <f t="shared" si="1"/>
        <v>кирпичные</v>
      </c>
      <c r="E66" s="89">
        <v>333.5</v>
      </c>
      <c r="F66" s="89">
        <v>310.16000000000003</v>
      </c>
      <c r="G66" s="90">
        <v>10</v>
      </c>
      <c r="H66" s="120">
        <v>237329.26</v>
      </c>
      <c r="I66" s="120">
        <v>0</v>
      </c>
      <c r="J66" s="120">
        <v>0</v>
      </c>
      <c r="K66" s="120">
        <v>237329.26</v>
      </c>
      <c r="L66" s="91">
        <v>43465</v>
      </c>
    </row>
    <row r="67" spans="1:12" outlineLevel="1" x14ac:dyDescent="0.25">
      <c r="A67" s="83">
        <v>58</v>
      </c>
      <c r="B67" s="86" t="s">
        <v>121</v>
      </c>
      <c r="C67" s="87">
        <v>1945</v>
      </c>
      <c r="D67" s="88" t="str">
        <f t="shared" si="1"/>
        <v>кирпичные</v>
      </c>
      <c r="E67" s="89">
        <v>224</v>
      </c>
      <c r="F67" s="89">
        <v>208.32</v>
      </c>
      <c r="G67" s="90">
        <v>7</v>
      </c>
      <c r="H67" s="120">
        <v>157426.29</v>
      </c>
      <c r="I67" s="120">
        <v>0</v>
      </c>
      <c r="J67" s="120">
        <v>0</v>
      </c>
      <c r="K67" s="120">
        <v>157426.29</v>
      </c>
      <c r="L67" s="91">
        <v>43465</v>
      </c>
    </row>
    <row r="68" spans="1:12" outlineLevel="1" x14ac:dyDescent="0.25">
      <c r="A68" s="83">
        <v>59</v>
      </c>
      <c r="B68" s="86" t="s">
        <v>122</v>
      </c>
      <c r="C68" s="87">
        <v>1945</v>
      </c>
      <c r="D68" s="88" t="str">
        <f t="shared" si="1"/>
        <v>кирпичные</v>
      </c>
      <c r="E68" s="89">
        <v>184.3</v>
      </c>
      <c r="F68" s="89">
        <v>171.4</v>
      </c>
      <c r="G68" s="90">
        <v>6</v>
      </c>
      <c r="H68" s="120">
        <v>205319.36000000002</v>
      </c>
      <c r="I68" s="120">
        <v>0</v>
      </c>
      <c r="J68" s="120">
        <v>0</v>
      </c>
      <c r="K68" s="120">
        <v>205319.36000000002</v>
      </c>
      <c r="L68" s="91">
        <v>43465</v>
      </c>
    </row>
    <row r="69" spans="1:12" outlineLevel="1" x14ac:dyDescent="0.25">
      <c r="A69" s="83">
        <v>60</v>
      </c>
      <c r="B69" s="86" t="s">
        <v>123</v>
      </c>
      <c r="C69" s="87">
        <v>1945</v>
      </c>
      <c r="D69" s="88" t="str">
        <f t="shared" si="1"/>
        <v>кирпичные</v>
      </c>
      <c r="E69" s="89">
        <v>187.9</v>
      </c>
      <c r="F69" s="89">
        <v>174.75</v>
      </c>
      <c r="G69" s="90">
        <v>6</v>
      </c>
      <c r="H69" s="120">
        <v>1905589.7</v>
      </c>
      <c r="I69" s="120">
        <v>0</v>
      </c>
      <c r="J69" s="120">
        <v>0</v>
      </c>
      <c r="K69" s="120">
        <v>1905589.7</v>
      </c>
      <c r="L69" s="91">
        <v>43465</v>
      </c>
    </row>
    <row r="70" spans="1:12" outlineLevel="1" x14ac:dyDescent="0.25">
      <c r="A70" s="83">
        <v>61</v>
      </c>
      <c r="B70" s="86" t="s">
        <v>124</v>
      </c>
      <c r="C70" s="87">
        <v>1945</v>
      </c>
      <c r="D70" s="88" t="str">
        <f t="shared" si="1"/>
        <v>кирпичные</v>
      </c>
      <c r="E70" s="89">
        <v>306.39999999999998</v>
      </c>
      <c r="F70" s="89">
        <v>284.95</v>
      </c>
      <c r="G70" s="90">
        <v>10</v>
      </c>
      <c r="H70" s="120">
        <v>808030.03</v>
      </c>
      <c r="I70" s="120">
        <v>0</v>
      </c>
      <c r="J70" s="120">
        <v>0</v>
      </c>
      <c r="K70" s="120">
        <v>808030.03</v>
      </c>
      <c r="L70" s="91">
        <v>43465</v>
      </c>
    </row>
    <row r="71" spans="1:12" outlineLevel="1" x14ac:dyDescent="0.25">
      <c r="A71" s="83">
        <v>62</v>
      </c>
      <c r="B71" s="86" t="s">
        <v>125</v>
      </c>
      <c r="C71" s="87">
        <v>1945</v>
      </c>
      <c r="D71" s="88" t="str">
        <f t="shared" si="1"/>
        <v>кирпичные</v>
      </c>
      <c r="E71" s="89">
        <v>165.6</v>
      </c>
      <c r="F71" s="89">
        <v>154.01</v>
      </c>
      <c r="G71" s="90">
        <v>5</v>
      </c>
      <c r="H71" s="120">
        <v>215681.18999999997</v>
      </c>
      <c r="I71" s="120">
        <v>0</v>
      </c>
      <c r="J71" s="120">
        <v>0</v>
      </c>
      <c r="K71" s="120">
        <v>215681.18999999997</v>
      </c>
      <c r="L71" s="91">
        <v>43465</v>
      </c>
    </row>
    <row r="72" spans="1:12" outlineLevel="1" x14ac:dyDescent="0.25">
      <c r="A72" s="83">
        <v>63</v>
      </c>
      <c r="B72" s="86" t="s">
        <v>126</v>
      </c>
      <c r="C72" s="87">
        <v>1945</v>
      </c>
      <c r="D72" s="88" t="str">
        <f t="shared" si="1"/>
        <v>кирпичные</v>
      </c>
      <c r="E72" s="89">
        <v>488.2</v>
      </c>
      <c r="F72" s="89">
        <v>454.03</v>
      </c>
      <c r="G72" s="90">
        <v>15</v>
      </c>
      <c r="H72" s="120">
        <v>2060182.9000000001</v>
      </c>
      <c r="I72" s="120">
        <v>0</v>
      </c>
      <c r="J72" s="120">
        <v>0</v>
      </c>
      <c r="K72" s="120">
        <v>2060182.9000000001</v>
      </c>
      <c r="L72" s="91">
        <v>43465</v>
      </c>
    </row>
    <row r="73" spans="1:12" outlineLevel="1" x14ac:dyDescent="0.25">
      <c r="A73" s="83">
        <v>64</v>
      </c>
      <c r="B73" s="86" t="s">
        <v>127</v>
      </c>
      <c r="C73" s="87">
        <v>1945</v>
      </c>
      <c r="D73" s="88" t="str">
        <f t="shared" si="1"/>
        <v>кирпичные</v>
      </c>
      <c r="E73" s="89">
        <v>244.9</v>
      </c>
      <c r="F73" s="89">
        <v>227.76</v>
      </c>
      <c r="G73" s="90">
        <v>8</v>
      </c>
      <c r="H73" s="120">
        <v>1380299.2700000003</v>
      </c>
      <c r="I73" s="120">
        <v>0</v>
      </c>
      <c r="J73" s="120">
        <v>0</v>
      </c>
      <c r="K73" s="120">
        <v>1380299.2700000003</v>
      </c>
      <c r="L73" s="91">
        <v>43465</v>
      </c>
    </row>
    <row r="74" spans="1:12" outlineLevel="1" x14ac:dyDescent="0.25">
      <c r="A74" s="83">
        <v>65</v>
      </c>
      <c r="B74" s="86" t="s">
        <v>128</v>
      </c>
      <c r="C74" s="87">
        <v>1945</v>
      </c>
      <c r="D74" s="88" t="str">
        <f t="shared" si="1"/>
        <v>кирпичные</v>
      </c>
      <c r="E74" s="89">
        <v>550.1</v>
      </c>
      <c r="F74" s="89">
        <v>511.59</v>
      </c>
      <c r="G74" s="90">
        <v>17</v>
      </c>
      <c r="H74" s="120">
        <v>2751127.78</v>
      </c>
      <c r="I74" s="120">
        <v>0</v>
      </c>
      <c r="J74" s="120">
        <v>0</v>
      </c>
      <c r="K74" s="120">
        <v>2751127.78</v>
      </c>
      <c r="L74" s="91">
        <v>43465</v>
      </c>
    </row>
    <row r="75" spans="1:12" outlineLevel="1" x14ac:dyDescent="0.25">
      <c r="A75" s="83">
        <v>66</v>
      </c>
      <c r="B75" s="86" t="s">
        <v>129</v>
      </c>
      <c r="C75" s="87">
        <v>1945</v>
      </c>
      <c r="D75" s="88" t="str">
        <f t="shared" si="1"/>
        <v>кирпичные</v>
      </c>
      <c r="E75" s="89">
        <v>244.9</v>
      </c>
      <c r="F75" s="89">
        <v>227.76</v>
      </c>
      <c r="G75" s="90">
        <v>8</v>
      </c>
      <c r="H75" s="120">
        <v>1453258.2799999998</v>
      </c>
      <c r="I75" s="120">
        <v>0</v>
      </c>
      <c r="J75" s="120">
        <v>0</v>
      </c>
      <c r="K75" s="120">
        <v>1453258.2799999998</v>
      </c>
      <c r="L75" s="91">
        <v>43465</v>
      </c>
    </row>
    <row r="76" spans="1:12" outlineLevel="1" x14ac:dyDescent="0.25">
      <c r="A76" s="83">
        <v>67</v>
      </c>
      <c r="B76" s="86" t="s">
        <v>130</v>
      </c>
      <c r="C76" s="87">
        <v>1945</v>
      </c>
      <c r="D76" s="88" t="str">
        <f t="shared" si="1"/>
        <v>кирпичные</v>
      </c>
      <c r="E76" s="89">
        <v>205.3</v>
      </c>
      <c r="F76" s="89">
        <v>190.93</v>
      </c>
      <c r="G76" s="90">
        <v>6</v>
      </c>
      <c r="H76" s="120">
        <v>768254.68</v>
      </c>
      <c r="I76" s="120">
        <v>0</v>
      </c>
      <c r="J76" s="120">
        <v>0</v>
      </c>
      <c r="K76" s="120">
        <v>768254.68</v>
      </c>
      <c r="L76" s="91">
        <v>43465</v>
      </c>
    </row>
    <row r="77" spans="1:12" outlineLevel="1" x14ac:dyDescent="0.25">
      <c r="A77" s="83">
        <v>68</v>
      </c>
      <c r="B77" s="86" t="s">
        <v>131</v>
      </c>
      <c r="C77" s="87">
        <v>1945</v>
      </c>
      <c r="D77" s="88" t="str">
        <f t="shared" si="1"/>
        <v>кирпичные</v>
      </c>
      <c r="E77" s="89">
        <v>542.29999999999995</v>
      </c>
      <c r="F77" s="89">
        <v>504.34</v>
      </c>
      <c r="G77" s="90">
        <v>17</v>
      </c>
      <c r="H77" s="120">
        <v>2562584.6</v>
      </c>
      <c r="I77" s="120">
        <v>0</v>
      </c>
      <c r="J77" s="120">
        <v>0</v>
      </c>
      <c r="K77" s="120">
        <v>2562584.6</v>
      </c>
      <c r="L77" s="91">
        <v>43465</v>
      </c>
    </row>
    <row r="78" spans="1:12" outlineLevel="1" x14ac:dyDescent="0.25">
      <c r="A78" s="83">
        <v>69</v>
      </c>
      <c r="B78" s="86" t="s">
        <v>132</v>
      </c>
      <c r="C78" s="87">
        <v>1945</v>
      </c>
      <c r="D78" s="88" t="str">
        <f t="shared" si="1"/>
        <v>кирпичные</v>
      </c>
      <c r="E78" s="89">
        <v>192</v>
      </c>
      <c r="F78" s="89">
        <v>178.56</v>
      </c>
      <c r="G78" s="90">
        <v>6</v>
      </c>
      <c r="H78" s="120">
        <v>162475.72000000003</v>
      </c>
      <c r="I78" s="120">
        <v>0</v>
      </c>
      <c r="J78" s="120">
        <v>0</v>
      </c>
      <c r="K78" s="120">
        <v>162475.72000000003</v>
      </c>
      <c r="L78" s="91">
        <v>43465</v>
      </c>
    </row>
    <row r="79" spans="1:12" outlineLevel="1" x14ac:dyDescent="0.25">
      <c r="A79" s="83">
        <v>70</v>
      </c>
      <c r="B79" s="86" t="s">
        <v>133</v>
      </c>
      <c r="C79" s="87">
        <v>1945</v>
      </c>
      <c r="D79" s="88" t="str">
        <f t="shared" si="1"/>
        <v>кирпичные</v>
      </c>
      <c r="E79" s="89">
        <v>191.5</v>
      </c>
      <c r="F79" s="89">
        <v>178.1</v>
      </c>
      <c r="G79" s="90">
        <v>6</v>
      </c>
      <c r="H79" s="120">
        <v>162796.04999999999</v>
      </c>
      <c r="I79" s="120">
        <v>0</v>
      </c>
      <c r="J79" s="120">
        <v>0</v>
      </c>
      <c r="K79" s="120">
        <v>162796.04999999999</v>
      </c>
      <c r="L79" s="91">
        <v>43465</v>
      </c>
    </row>
    <row r="80" spans="1:12" outlineLevel="1" x14ac:dyDescent="0.25">
      <c r="A80" s="83">
        <v>71</v>
      </c>
      <c r="B80" s="86" t="s">
        <v>134</v>
      </c>
      <c r="C80" s="87">
        <v>1945</v>
      </c>
      <c r="D80" s="88" t="str">
        <f t="shared" si="1"/>
        <v>кирпичные</v>
      </c>
      <c r="E80" s="89">
        <v>207.8</v>
      </c>
      <c r="F80" s="89">
        <v>193.25</v>
      </c>
      <c r="G80" s="90">
        <v>6</v>
      </c>
      <c r="H80" s="120">
        <v>1084224.56</v>
      </c>
      <c r="I80" s="120">
        <v>0</v>
      </c>
      <c r="J80" s="120">
        <v>0</v>
      </c>
      <c r="K80" s="120">
        <v>1084224.56</v>
      </c>
      <c r="L80" s="91">
        <v>43465</v>
      </c>
    </row>
    <row r="81" spans="1:12" outlineLevel="1" x14ac:dyDescent="0.25">
      <c r="A81" s="83">
        <v>72</v>
      </c>
      <c r="B81" s="86" t="s">
        <v>135</v>
      </c>
      <c r="C81" s="87">
        <v>1945</v>
      </c>
      <c r="D81" s="88" t="str">
        <f t="shared" si="1"/>
        <v>кирпичные</v>
      </c>
      <c r="E81" s="89">
        <v>403.6</v>
      </c>
      <c r="F81" s="89">
        <v>375.35</v>
      </c>
      <c r="G81" s="90">
        <v>13</v>
      </c>
      <c r="H81" s="120">
        <v>284140.59999999998</v>
      </c>
      <c r="I81" s="120">
        <v>0</v>
      </c>
      <c r="J81" s="120">
        <v>0</v>
      </c>
      <c r="K81" s="120">
        <v>284140.59999999998</v>
      </c>
      <c r="L81" s="91">
        <v>43465</v>
      </c>
    </row>
    <row r="82" spans="1:12" outlineLevel="1" x14ac:dyDescent="0.25">
      <c r="A82" s="83">
        <v>73</v>
      </c>
      <c r="B82" s="86" t="s">
        <v>136</v>
      </c>
      <c r="C82" s="87">
        <v>1945</v>
      </c>
      <c r="D82" s="88" t="str">
        <f t="shared" si="1"/>
        <v>кирпичные</v>
      </c>
      <c r="E82" s="89">
        <v>217.6</v>
      </c>
      <c r="F82" s="89">
        <v>202.37</v>
      </c>
      <c r="G82" s="90">
        <v>7</v>
      </c>
      <c r="H82" s="120">
        <v>233961.25999999998</v>
      </c>
      <c r="I82" s="120">
        <v>0</v>
      </c>
      <c r="J82" s="120">
        <v>0</v>
      </c>
      <c r="K82" s="120">
        <v>233961.25999999998</v>
      </c>
      <c r="L82" s="91">
        <v>43465</v>
      </c>
    </row>
    <row r="83" spans="1:12" outlineLevel="1" x14ac:dyDescent="0.25">
      <c r="A83" s="83">
        <v>74</v>
      </c>
      <c r="B83" s="86" t="s">
        <v>137</v>
      </c>
      <c r="C83" s="87">
        <v>1945</v>
      </c>
      <c r="D83" s="88" t="str">
        <f t="shared" si="1"/>
        <v>кирпичные</v>
      </c>
      <c r="E83" s="89">
        <v>439.1</v>
      </c>
      <c r="F83" s="89">
        <v>408.36</v>
      </c>
      <c r="G83" s="90">
        <v>14</v>
      </c>
      <c r="H83" s="120">
        <v>281025.37</v>
      </c>
      <c r="I83" s="120">
        <v>0</v>
      </c>
      <c r="J83" s="120">
        <v>0</v>
      </c>
      <c r="K83" s="120">
        <v>281025.37</v>
      </c>
      <c r="L83" s="91">
        <v>43465</v>
      </c>
    </row>
    <row r="84" spans="1:12" outlineLevel="1" x14ac:dyDescent="0.25">
      <c r="A84" s="83">
        <v>75</v>
      </c>
      <c r="B84" s="86" t="s">
        <v>138</v>
      </c>
      <c r="C84" s="87">
        <v>1945</v>
      </c>
      <c r="D84" s="88" t="str">
        <f t="shared" si="1"/>
        <v>кирпичные</v>
      </c>
      <c r="E84" s="89">
        <v>646.5</v>
      </c>
      <c r="F84" s="89">
        <v>601.25</v>
      </c>
      <c r="G84" s="90">
        <v>20</v>
      </c>
      <c r="H84" s="120">
        <v>366630.55159999995</v>
      </c>
      <c r="I84" s="120">
        <v>0</v>
      </c>
      <c r="J84" s="120">
        <v>0</v>
      </c>
      <c r="K84" s="120">
        <v>366630.55159999995</v>
      </c>
      <c r="L84" s="91">
        <v>43465</v>
      </c>
    </row>
    <row r="85" spans="1:12" outlineLevel="1" x14ac:dyDescent="0.25">
      <c r="A85" s="83">
        <v>76</v>
      </c>
      <c r="B85" s="86" t="s">
        <v>139</v>
      </c>
      <c r="C85" s="87">
        <v>1945</v>
      </c>
      <c r="D85" s="88" t="str">
        <f t="shared" si="1"/>
        <v>кирпичные</v>
      </c>
      <c r="E85" s="89">
        <v>1122.3399999999999</v>
      </c>
      <c r="F85" s="89">
        <v>1043.78</v>
      </c>
      <c r="G85" s="90">
        <v>35</v>
      </c>
      <c r="H85" s="120">
        <v>705661.97080000001</v>
      </c>
      <c r="I85" s="120">
        <v>0</v>
      </c>
      <c r="J85" s="120">
        <v>0</v>
      </c>
      <c r="K85" s="120">
        <v>705661.97080000001</v>
      </c>
      <c r="L85" s="91">
        <v>43465</v>
      </c>
    </row>
    <row r="86" spans="1:12" outlineLevel="1" x14ac:dyDescent="0.25">
      <c r="A86" s="83">
        <v>77</v>
      </c>
      <c r="B86" s="86" t="s">
        <v>140</v>
      </c>
      <c r="C86" s="87">
        <v>1945</v>
      </c>
      <c r="D86" s="88" t="str">
        <f t="shared" si="1"/>
        <v>кирпичные</v>
      </c>
      <c r="E86" s="89">
        <v>3171.2</v>
      </c>
      <c r="F86" s="89">
        <v>2949.22</v>
      </c>
      <c r="G86" s="90">
        <v>99</v>
      </c>
      <c r="H86" s="120">
        <v>1445805.1279999998</v>
      </c>
      <c r="I86" s="120">
        <v>0</v>
      </c>
      <c r="J86" s="120">
        <v>0</v>
      </c>
      <c r="K86" s="120">
        <v>1445805.1279999998</v>
      </c>
      <c r="L86" s="91">
        <v>43465</v>
      </c>
    </row>
    <row r="87" spans="1:12" outlineLevel="1" x14ac:dyDescent="0.25">
      <c r="A87" s="83">
        <v>78</v>
      </c>
      <c r="B87" s="86" t="s">
        <v>141</v>
      </c>
      <c r="C87" s="87">
        <v>1945</v>
      </c>
      <c r="D87" s="88" t="str">
        <f t="shared" si="1"/>
        <v>кирпичные</v>
      </c>
      <c r="E87" s="89">
        <v>1202.9000000000001</v>
      </c>
      <c r="F87" s="89">
        <v>1118.7</v>
      </c>
      <c r="G87" s="90">
        <v>38</v>
      </c>
      <c r="H87" s="120">
        <v>520532.4376</v>
      </c>
      <c r="I87" s="120">
        <v>0</v>
      </c>
      <c r="J87" s="120">
        <v>0</v>
      </c>
      <c r="K87" s="120">
        <v>520532.4376</v>
      </c>
      <c r="L87" s="91">
        <v>43465</v>
      </c>
    </row>
    <row r="88" spans="1:12" outlineLevel="1" x14ac:dyDescent="0.25">
      <c r="A88" s="83">
        <v>79</v>
      </c>
      <c r="B88" s="86" t="s">
        <v>142</v>
      </c>
      <c r="C88" s="87">
        <v>1945</v>
      </c>
      <c r="D88" s="88" t="str">
        <f t="shared" si="1"/>
        <v>кирпичные</v>
      </c>
      <c r="E88" s="89">
        <v>460.6</v>
      </c>
      <c r="F88" s="89">
        <v>428.36</v>
      </c>
      <c r="G88" s="90">
        <v>14</v>
      </c>
      <c r="H88" s="120">
        <v>98106.260000000009</v>
      </c>
      <c r="I88" s="120">
        <v>0</v>
      </c>
      <c r="J88" s="120">
        <v>0</v>
      </c>
      <c r="K88" s="120">
        <v>98106.260000000009</v>
      </c>
      <c r="L88" s="91">
        <v>43465</v>
      </c>
    </row>
    <row r="89" spans="1:12" ht="30" outlineLevel="1" x14ac:dyDescent="0.25">
      <c r="A89" s="83">
        <v>80</v>
      </c>
      <c r="B89" s="86" t="s">
        <v>546</v>
      </c>
      <c r="C89" s="87">
        <v>1945</v>
      </c>
      <c r="D89" s="88" t="str">
        <f t="shared" si="1"/>
        <v>кирпичные</v>
      </c>
      <c r="E89" s="89">
        <v>998.7</v>
      </c>
      <c r="F89" s="89">
        <v>928.79</v>
      </c>
      <c r="G89" s="90">
        <v>31</v>
      </c>
      <c r="H89" s="120">
        <v>1657446.7</v>
      </c>
      <c r="I89" s="120">
        <v>0</v>
      </c>
      <c r="J89" s="120">
        <v>0</v>
      </c>
      <c r="K89" s="120">
        <v>1657446.7</v>
      </c>
      <c r="L89" s="91">
        <v>43465</v>
      </c>
    </row>
    <row r="90" spans="1:12" outlineLevel="1" x14ac:dyDescent="0.25">
      <c r="A90" s="83">
        <v>81</v>
      </c>
      <c r="B90" s="86" t="s">
        <v>143</v>
      </c>
      <c r="C90" s="87">
        <v>1945</v>
      </c>
      <c r="D90" s="88" t="str">
        <f t="shared" si="1"/>
        <v>кирпичные</v>
      </c>
      <c r="E90" s="89">
        <v>439.4</v>
      </c>
      <c r="F90" s="89">
        <v>408.64</v>
      </c>
      <c r="G90" s="90">
        <v>14</v>
      </c>
      <c r="H90" s="120">
        <v>145149.39000000001</v>
      </c>
      <c r="I90" s="120">
        <v>0</v>
      </c>
      <c r="J90" s="120">
        <v>0</v>
      </c>
      <c r="K90" s="120">
        <v>145149.39000000001</v>
      </c>
      <c r="L90" s="91">
        <v>43465</v>
      </c>
    </row>
    <row r="91" spans="1:12" outlineLevel="1" x14ac:dyDescent="0.25">
      <c r="A91" s="83">
        <v>82</v>
      </c>
      <c r="B91" s="86" t="s">
        <v>144</v>
      </c>
      <c r="C91" s="87">
        <v>1945</v>
      </c>
      <c r="D91" s="88" t="str">
        <f t="shared" si="1"/>
        <v>кирпичные</v>
      </c>
      <c r="E91" s="89">
        <v>372.9</v>
      </c>
      <c r="F91" s="89">
        <v>346.8</v>
      </c>
      <c r="G91" s="90">
        <v>12</v>
      </c>
      <c r="H91" s="120">
        <v>98106.260000000009</v>
      </c>
      <c r="I91" s="120">
        <v>0</v>
      </c>
      <c r="J91" s="120">
        <v>0</v>
      </c>
      <c r="K91" s="120">
        <v>98106.260000000009</v>
      </c>
      <c r="L91" s="91">
        <v>43465</v>
      </c>
    </row>
    <row r="92" spans="1:12" outlineLevel="1" x14ac:dyDescent="0.25">
      <c r="A92" s="83">
        <v>83</v>
      </c>
      <c r="B92" s="86" t="s">
        <v>145</v>
      </c>
      <c r="C92" s="87">
        <v>1945</v>
      </c>
      <c r="D92" s="88" t="str">
        <f t="shared" si="1"/>
        <v>кирпичные</v>
      </c>
      <c r="E92" s="89">
        <v>573.5</v>
      </c>
      <c r="F92" s="89">
        <v>533.36</v>
      </c>
      <c r="G92" s="90">
        <v>18</v>
      </c>
      <c r="H92" s="120">
        <v>287917.96999999997</v>
      </c>
      <c r="I92" s="120">
        <v>0</v>
      </c>
      <c r="J92" s="120">
        <v>0</v>
      </c>
      <c r="K92" s="120">
        <v>287917.96999999997</v>
      </c>
      <c r="L92" s="91">
        <v>43465</v>
      </c>
    </row>
    <row r="93" spans="1:12" outlineLevel="1" x14ac:dyDescent="0.25">
      <c r="A93" s="83">
        <v>84</v>
      </c>
      <c r="B93" s="86" t="s">
        <v>146</v>
      </c>
      <c r="C93" s="87">
        <v>1945</v>
      </c>
      <c r="D93" s="88" t="str">
        <f t="shared" si="1"/>
        <v>кирпичные</v>
      </c>
      <c r="E93" s="89">
        <v>855.5</v>
      </c>
      <c r="F93" s="89">
        <v>795.62</v>
      </c>
      <c r="G93" s="90">
        <v>27</v>
      </c>
      <c r="H93" s="120">
        <v>2572636.1099999994</v>
      </c>
      <c r="I93" s="120">
        <v>0</v>
      </c>
      <c r="J93" s="120">
        <v>0</v>
      </c>
      <c r="K93" s="120">
        <v>2572636.1099999994</v>
      </c>
      <c r="L93" s="91">
        <v>43465</v>
      </c>
    </row>
    <row r="94" spans="1:12" outlineLevel="1" x14ac:dyDescent="0.25">
      <c r="A94" s="83">
        <v>85</v>
      </c>
      <c r="B94" s="86" t="s">
        <v>147</v>
      </c>
      <c r="C94" s="87">
        <v>1945</v>
      </c>
      <c r="D94" s="88" t="str">
        <f t="shared" si="1"/>
        <v>кирпичные</v>
      </c>
      <c r="E94" s="89">
        <v>278.89999999999998</v>
      </c>
      <c r="F94" s="89">
        <v>259.38</v>
      </c>
      <c r="G94" s="90">
        <v>9</v>
      </c>
      <c r="H94" s="120">
        <v>97044.2</v>
      </c>
      <c r="I94" s="120">
        <v>0</v>
      </c>
      <c r="J94" s="120">
        <v>0</v>
      </c>
      <c r="K94" s="120">
        <v>97044.2</v>
      </c>
      <c r="L94" s="91">
        <v>43465</v>
      </c>
    </row>
    <row r="95" spans="1:12" outlineLevel="1" x14ac:dyDescent="0.25">
      <c r="A95" s="83">
        <v>86</v>
      </c>
      <c r="B95" s="86" t="s">
        <v>148</v>
      </c>
      <c r="C95" s="87">
        <v>1945</v>
      </c>
      <c r="D95" s="88" t="str">
        <f t="shared" si="1"/>
        <v>кирпичные</v>
      </c>
      <c r="E95" s="89">
        <v>225</v>
      </c>
      <c r="F95" s="89">
        <v>209.25</v>
      </c>
      <c r="G95" s="90">
        <v>7</v>
      </c>
      <c r="H95" s="120">
        <v>204053.88</v>
      </c>
      <c r="I95" s="120">
        <v>0</v>
      </c>
      <c r="J95" s="120">
        <v>0</v>
      </c>
      <c r="K95" s="120">
        <v>204053.88</v>
      </c>
      <c r="L95" s="91">
        <v>43465</v>
      </c>
    </row>
    <row r="96" spans="1:12" outlineLevel="1" x14ac:dyDescent="0.25">
      <c r="A96" s="83">
        <v>87</v>
      </c>
      <c r="B96" s="86" t="s">
        <v>149</v>
      </c>
      <c r="C96" s="87">
        <v>1945</v>
      </c>
      <c r="D96" s="88" t="str">
        <f t="shared" si="1"/>
        <v>кирпичные</v>
      </c>
      <c r="E96" s="89">
        <v>1998.2</v>
      </c>
      <c r="F96" s="89">
        <v>1858.33</v>
      </c>
      <c r="G96" s="90">
        <v>62</v>
      </c>
      <c r="H96" s="120">
        <v>583269.63</v>
      </c>
      <c r="I96" s="120">
        <v>0</v>
      </c>
      <c r="J96" s="120">
        <v>0</v>
      </c>
      <c r="K96" s="120">
        <v>583269.63</v>
      </c>
      <c r="L96" s="91">
        <v>43465</v>
      </c>
    </row>
    <row r="97" spans="1:12" outlineLevel="1" x14ac:dyDescent="0.25">
      <c r="A97" s="83">
        <v>88</v>
      </c>
      <c r="B97" s="86" t="s">
        <v>150</v>
      </c>
      <c r="C97" s="87">
        <v>1945</v>
      </c>
      <c r="D97" s="88" t="str">
        <f t="shared" si="1"/>
        <v>кирпичные</v>
      </c>
      <c r="E97" s="89">
        <v>1143.2</v>
      </c>
      <c r="F97" s="89">
        <v>1063.18</v>
      </c>
      <c r="G97" s="90">
        <v>36</v>
      </c>
      <c r="H97" s="120">
        <v>253659.92000000004</v>
      </c>
      <c r="I97" s="120">
        <v>0</v>
      </c>
      <c r="J97" s="120">
        <v>0</v>
      </c>
      <c r="K97" s="120">
        <v>253659.92000000004</v>
      </c>
      <c r="L97" s="91">
        <v>43465</v>
      </c>
    </row>
    <row r="98" spans="1:12" outlineLevel="1" x14ac:dyDescent="0.25">
      <c r="A98" s="83">
        <v>89</v>
      </c>
      <c r="B98" s="86" t="s">
        <v>151</v>
      </c>
      <c r="C98" s="87">
        <v>1945</v>
      </c>
      <c r="D98" s="88" t="str">
        <f t="shared" si="1"/>
        <v>кирпичные</v>
      </c>
      <c r="E98" s="89"/>
      <c r="F98" s="89"/>
      <c r="G98" s="90"/>
      <c r="H98" s="120">
        <v>260000</v>
      </c>
      <c r="I98" s="120"/>
      <c r="J98" s="120"/>
      <c r="K98" s="120">
        <v>260000</v>
      </c>
      <c r="L98" s="91"/>
    </row>
    <row r="99" spans="1:12" outlineLevel="1" x14ac:dyDescent="0.25">
      <c r="A99" s="83">
        <v>90</v>
      </c>
      <c r="B99" s="86" t="s">
        <v>152</v>
      </c>
      <c r="C99" s="87">
        <v>1945</v>
      </c>
      <c r="D99" s="88" t="str">
        <f t="shared" si="1"/>
        <v>кирпичные</v>
      </c>
      <c r="E99" s="89">
        <v>339.2</v>
      </c>
      <c r="F99" s="89">
        <v>315.45999999999998</v>
      </c>
      <c r="G99" s="90">
        <v>11</v>
      </c>
      <c r="H99" s="120">
        <v>1463894.71</v>
      </c>
      <c r="I99" s="120">
        <v>0</v>
      </c>
      <c r="J99" s="120">
        <v>0</v>
      </c>
      <c r="K99" s="120">
        <v>1463894.71</v>
      </c>
      <c r="L99" s="91">
        <v>43465</v>
      </c>
    </row>
    <row r="100" spans="1:12" outlineLevel="1" x14ac:dyDescent="0.25">
      <c r="A100" s="83">
        <v>91</v>
      </c>
      <c r="B100" s="86" t="s">
        <v>153</v>
      </c>
      <c r="C100" s="87">
        <v>1945</v>
      </c>
      <c r="D100" s="88" t="str">
        <f t="shared" si="1"/>
        <v>кирпичные</v>
      </c>
      <c r="E100" s="89">
        <v>461.6</v>
      </c>
      <c r="F100" s="89">
        <v>429.29</v>
      </c>
      <c r="G100" s="90">
        <v>14</v>
      </c>
      <c r="H100" s="120">
        <v>426915.74</v>
      </c>
      <c r="I100" s="120">
        <v>0</v>
      </c>
      <c r="J100" s="120">
        <v>0</v>
      </c>
      <c r="K100" s="120">
        <v>426915.74</v>
      </c>
      <c r="L100" s="91">
        <v>43465</v>
      </c>
    </row>
    <row r="101" spans="1:12" outlineLevel="1" x14ac:dyDescent="0.25">
      <c r="A101" s="83">
        <v>92</v>
      </c>
      <c r="B101" s="86" t="s">
        <v>154</v>
      </c>
      <c r="C101" s="87">
        <v>1945</v>
      </c>
      <c r="D101" s="88" t="str">
        <f t="shared" si="1"/>
        <v>кирпичные</v>
      </c>
      <c r="E101" s="89">
        <v>461.6</v>
      </c>
      <c r="F101" s="89">
        <v>429.29</v>
      </c>
      <c r="G101" s="90">
        <v>14</v>
      </c>
      <c r="H101" s="120">
        <v>747429.19000000006</v>
      </c>
      <c r="I101" s="120">
        <v>0</v>
      </c>
      <c r="J101" s="120">
        <v>0</v>
      </c>
      <c r="K101" s="120">
        <v>747429.19000000006</v>
      </c>
      <c r="L101" s="91">
        <v>43465</v>
      </c>
    </row>
    <row r="102" spans="1:12" outlineLevel="1" x14ac:dyDescent="0.25">
      <c r="A102" s="83">
        <v>93</v>
      </c>
      <c r="B102" s="86" t="s">
        <v>155</v>
      </c>
      <c r="C102" s="87">
        <v>1945</v>
      </c>
      <c r="D102" s="88" t="str">
        <f t="shared" si="1"/>
        <v>кирпичные</v>
      </c>
      <c r="E102" s="89">
        <v>460</v>
      </c>
      <c r="F102" s="89">
        <v>427.8</v>
      </c>
      <c r="G102" s="90">
        <v>14</v>
      </c>
      <c r="H102" s="120">
        <v>233734.61999999997</v>
      </c>
      <c r="I102" s="120">
        <v>0</v>
      </c>
      <c r="J102" s="120">
        <v>0</v>
      </c>
      <c r="K102" s="120">
        <v>233734.61999999997</v>
      </c>
      <c r="L102" s="91">
        <v>43465</v>
      </c>
    </row>
    <row r="103" spans="1:12" outlineLevel="1" x14ac:dyDescent="0.25">
      <c r="A103" s="83">
        <v>94</v>
      </c>
      <c r="B103" s="86" t="s">
        <v>156</v>
      </c>
      <c r="C103" s="87">
        <v>1945</v>
      </c>
      <c r="D103" s="88" t="str">
        <f t="shared" si="1"/>
        <v>кирпичные</v>
      </c>
      <c r="E103" s="89">
        <v>629.79999999999995</v>
      </c>
      <c r="F103" s="89">
        <v>585.71</v>
      </c>
      <c r="G103" s="90">
        <v>20</v>
      </c>
      <c r="H103" s="120">
        <v>441590.93</v>
      </c>
      <c r="I103" s="120">
        <v>0</v>
      </c>
      <c r="J103" s="120">
        <v>0</v>
      </c>
      <c r="K103" s="120">
        <v>441590.93</v>
      </c>
      <c r="L103" s="91">
        <v>43465</v>
      </c>
    </row>
    <row r="104" spans="1:12" outlineLevel="1" x14ac:dyDescent="0.25">
      <c r="A104" s="83">
        <v>95</v>
      </c>
      <c r="B104" s="86" t="s">
        <v>157</v>
      </c>
      <c r="C104" s="87">
        <v>1945</v>
      </c>
      <c r="D104" s="88" t="str">
        <f t="shared" si="1"/>
        <v>кирпичные</v>
      </c>
      <c r="E104" s="89">
        <v>450</v>
      </c>
      <c r="F104" s="89">
        <v>418.5</v>
      </c>
      <c r="G104" s="90">
        <v>14</v>
      </c>
      <c r="H104" s="120">
        <v>1756534.17</v>
      </c>
      <c r="I104" s="120">
        <v>0</v>
      </c>
      <c r="J104" s="120">
        <v>0</v>
      </c>
      <c r="K104" s="120">
        <v>1756534.17</v>
      </c>
      <c r="L104" s="91">
        <v>43465</v>
      </c>
    </row>
    <row r="105" spans="1:12" outlineLevel="1" x14ac:dyDescent="0.25">
      <c r="A105" s="83">
        <v>96</v>
      </c>
      <c r="B105" s="86" t="s">
        <v>158</v>
      </c>
      <c r="C105" s="87">
        <v>1945</v>
      </c>
      <c r="D105" s="88" t="str">
        <f t="shared" si="1"/>
        <v>кирпичные</v>
      </c>
      <c r="E105" s="89">
        <v>310</v>
      </c>
      <c r="F105" s="89">
        <v>288.3</v>
      </c>
      <c r="G105" s="90">
        <v>10</v>
      </c>
      <c r="H105" s="120">
        <v>182853.22000000003</v>
      </c>
      <c r="I105" s="120">
        <v>0</v>
      </c>
      <c r="J105" s="120">
        <v>0</v>
      </c>
      <c r="K105" s="120">
        <v>182853.22000000003</v>
      </c>
      <c r="L105" s="91">
        <v>43465</v>
      </c>
    </row>
    <row r="106" spans="1:12" outlineLevel="1" x14ac:dyDescent="0.25">
      <c r="A106" s="83">
        <v>97</v>
      </c>
      <c r="B106" s="86" t="s">
        <v>159</v>
      </c>
      <c r="C106" s="87">
        <v>1945</v>
      </c>
      <c r="D106" s="88" t="str">
        <f t="shared" si="1"/>
        <v>кирпичные</v>
      </c>
      <c r="E106" s="89">
        <v>354</v>
      </c>
      <c r="F106" s="89">
        <v>329.22</v>
      </c>
      <c r="G106" s="90">
        <v>11</v>
      </c>
      <c r="H106" s="120">
        <v>182418.27</v>
      </c>
      <c r="I106" s="120">
        <v>0</v>
      </c>
      <c r="J106" s="120">
        <v>0</v>
      </c>
      <c r="K106" s="120">
        <v>182418.27</v>
      </c>
      <c r="L106" s="91">
        <v>43465</v>
      </c>
    </row>
    <row r="107" spans="1:12" outlineLevel="1" x14ac:dyDescent="0.25">
      <c r="A107" s="83">
        <v>98</v>
      </c>
      <c r="B107" s="86" t="s">
        <v>160</v>
      </c>
      <c r="C107" s="87">
        <v>1945</v>
      </c>
      <c r="D107" s="88" t="str">
        <f t="shared" si="1"/>
        <v>кирпичные</v>
      </c>
      <c r="E107" s="89">
        <v>682.5</v>
      </c>
      <c r="F107" s="89">
        <v>634.73</v>
      </c>
      <c r="G107" s="90">
        <v>21</v>
      </c>
      <c r="H107" s="120">
        <v>1864089.3</v>
      </c>
      <c r="I107" s="120">
        <v>0</v>
      </c>
      <c r="J107" s="120">
        <v>0</v>
      </c>
      <c r="K107" s="120">
        <v>1864089.3</v>
      </c>
      <c r="L107" s="91">
        <v>43465</v>
      </c>
    </row>
    <row r="108" spans="1:12" outlineLevel="1" x14ac:dyDescent="0.25">
      <c r="A108" s="83">
        <v>99</v>
      </c>
      <c r="B108" s="86" t="s">
        <v>161</v>
      </c>
      <c r="C108" s="87">
        <v>1945</v>
      </c>
      <c r="D108" s="88" t="str">
        <f t="shared" si="1"/>
        <v>кирпичные</v>
      </c>
      <c r="E108" s="89">
        <v>1122.5</v>
      </c>
      <c r="F108" s="89">
        <v>1043.93</v>
      </c>
      <c r="G108" s="90">
        <v>35</v>
      </c>
      <c r="H108" s="120">
        <v>4333429.82</v>
      </c>
      <c r="I108" s="120">
        <v>0</v>
      </c>
      <c r="J108" s="120">
        <v>0</v>
      </c>
      <c r="K108" s="120">
        <v>4333429.82</v>
      </c>
      <c r="L108" s="91">
        <v>43465</v>
      </c>
    </row>
    <row r="109" spans="1:12" outlineLevel="1" x14ac:dyDescent="0.25">
      <c r="A109" s="83">
        <v>100</v>
      </c>
      <c r="B109" s="86" t="s">
        <v>162</v>
      </c>
      <c r="C109" s="87">
        <v>1945</v>
      </c>
      <c r="D109" s="88" t="str">
        <f t="shared" ref="D109:D172" si="2">IF(C109&lt;=1945,"кирпичные","панельные")</f>
        <v>кирпичные</v>
      </c>
      <c r="E109" s="89">
        <v>272.60000000000002</v>
      </c>
      <c r="F109" s="89">
        <v>253.52</v>
      </c>
      <c r="G109" s="90">
        <v>9</v>
      </c>
      <c r="H109" s="120">
        <v>1291474.49</v>
      </c>
      <c r="I109" s="120">
        <v>0</v>
      </c>
      <c r="J109" s="120">
        <v>0</v>
      </c>
      <c r="K109" s="120">
        <v>1291474.49</v>
      </c>
      <c r="L109" s="91">
        <v>43465</v>
      </c>
    </row>
    <row r="110" spans="1:12" outlineLevel="1" x14ac:dyDescent="0.25">
      <c r="A110" s="83">
        <v>101</v>
      </c>
      <c r="B110" s="86" t="s">
        <v>163</v>
      </c>
      <c r="C110" s="87">
        <v>1945</v>
      </c>
      <c r="D110" s="88" t="str">
        <f t="shared" si="2"/>
        <v>кирпичные</v>
      </c>
      <c r="E110" s="89">
        <v>478.9</v>
      </c>
      <c r="F110" s="89">
        <v>445.38</v>
      </c>
      <c r="G110" s="90">
        <v>15</v>
      </c>
      <c r="H110" s="120">
        <v>1147977.8</v>
      </c>
      <c r="I110" s="120">
        <v>0</v>
      </c>
      <c r="J110" s="120">
        <v>0</v>
      </c>
      <c r="K110" s="120">
        <v>1147977.8</v>
      </c>
      <c r="L110" s="91">
        <v>43465</v>
      </c>
    </row>
    <row r="111" spans="1:12" outlineLevel="1" x14ac:dyDescent="0.25">
      <c r="A111" s="83">
        <v>102</v>
      </c>
      <c r="B111" s="86" t="s">
        <v>164</v>
      </c>
      <c r="C111" s="87">
        <v>1945</v>
      </c>
      <c r="D111" s="88" t="str">
        <f t="shared" si="2"/>
        <v>кирпичные</v>
      </c>
      <c r="E111" s="89">
        <v>1487</v>
      </c>
      <c r="F111" s="89">
        <v>1382.91</v>
      </c>
      <c r="G111" s="90">
        <v>46</v>
      </c>
      <c r="H111" s="120">
        <v>3225569.1705500004</v>
      </c>
      <c r="I111" s="120">
        <v>0</v>
      </c>
      <c r="J111" s="120">
        <v>0</v>
      </c>
      <c r="K111" s="120">
        <v>3225569.1705500004</v>
      </c>
      <c r="L111" s="91">
        <v>43465</v>
      </c>
    </row>
    <row r="112" spans="1:12" outlineLevel="1" x14ac:dyDescent="0.25">
      <c r="A112" s="83">
        <v>103</v>
      </c>
      <c r="B112" s="86" t="s">
        <v>165</v>
      </c>
      <c r="C112" s="87">
        <v>1945</v>
      </c>
      <c r="D112" s="88" t="str">
        <f t="shared" si="2"/>
        <v>кирпичные</v>
      </c>
      <c r="E112" s="89">
        <v>542.29999999999995</v>
      </c>
      <c r="F112" s="89">
        <v>504.34</v>
      </c>
      <c r="G112" s="90">
        <v>17</v>
      </c>
      <c r="H112" s="120">
        <v>140061.83440000002</v>
      </c>
      <c r="I112" s="120">
        <v>0</v>
      </c>
      <c r="J112" s="120">
        <v>0</v>
      </c>
      <c r="K112" s="120">
        <v>140061.83440000002</v>
      </c>
      <c r="L112" s="91">
        <v>43465</v>
      </c>
    </row>
    <row r="113" spans="1:12" outlineLevel="1" x14ac:dyDescent="0.25">
      <c r="A113" s="83">
        <v>104</v>
      </c>
      <c r="B113" s="86" t="s">
        <v>166</v>
      </c>
      <c r="C113" s="87">
        <v>1945</v>
      </c>
      <c r="D113" s="88" t="str">
        <f t="shared" si="2"/>
        <v>кирпичные</v>
      </c>
      <c r="E113" s="89">
        <v>775.7</v>
      </c>
      <c r="F113" s="89">
        <v>721.4</v>
      </c>
      <c r="G113" s="90">
        <v>24</v>
      </c>
      <c r="H113" s="120">
        <v>122802.5324</v>
      </c>
      <c r="I113" s="120">
        <v>0</v>
      </c>
      <c r="J113" s="120">
        <v>0</v>
      </c>
      <c r="K113" s="120">
        <v>122802.5324</v>
      </c>
      <c r="L113" s="91">
        <v>43465</v>
      </c>
    </row>
    <row r="114" spans="1:12" outlineLevel="1" x14ac:dyDescent="0.25">
      <c r="A114" s="83">
        <v>105</v>
      </c>
      <c r="B114" s="86" t="s">
        <v>167</v>
      </c>
      <c r="C114" s="87">
        <v>1945</v>
      </c>
      <c r="D114" s="88" t="str">
        <f t="shared" si="2"/>
        <v>кирпичные</v>
      </c>
      <c r="E114" s="89">
        <v>1838.5</v>
      </c>
      <c r="F114" s="89">
        <v>1709.81</v>
      </c>
      <c r="G114" s="90">
        <v>57</v>
      </c>
      <c r="H114" s="120">
        <v>5291891.71</v>
      </c>
      <c r="I114" s="120">
        <v>0</v>
      </c>
      <c r="J114" s="120">
        <v>0</v>
      </c>
      <c r="K114" s="120">
        <v>5291891.71</v>
      </c>
      <c r="L114" s="91">
        <v>43465</v>
      </c>
    </row>
    <row r="115" spans="1:12" outlineLevel="1" x14ac:dyDescent="0.25">
      <c r="A115" s="83">
        <v>106</v>
      </c>
      <c r="B115" s="86" t="s">
        <v>168</v>
      </c>
      <c r="C115" s="87">
        <v>1945</v>
      </c>
      <c r="D115" s="88" t="str">
        <f t="shared" si="2"/>
        <v>кирпичные</v>
      </c>
      <c r="E115" s="89">
        <v>439.5</v>
      </c>
      <c r="F115" s="89">
        <v>408.74</v>
      </c>
      <c r="G115" s="90">
        <v>14</v>
      </c>
      <c r="H115" s="120">
        <v>226194.65999999997</v>
      </c>
      <c r="I115" s="120">
        <v>0</v>
      </c>
      <c r="J115" s="120">
        <v>0</v>
      </c>
      <c r="K115" s="120">
        <v>226194.65999999997</v>
      </c>
      <c r="L115" s="91">
        <v>43465</v>
      </c>
    </row>
    <row r="116" spans="1:12" outlineLevel="1" x14ac:dyDescent="0.25">
      <c r="A116" s="83">
        <v>107</v>
      </c>
      <c r="B116" s="86" t="s">
        <v>169</v>
      </c>
      <c r="C116" s="87">
        <v>1945</v>
      </c>
      <c r="D116" s="88" t="str">
        <f t="shared" si="2"/>
        <v>кирпичные</v>
      </c>
      <c r="E116" s="89">
        <v>1452.7</v>
      </c>
      <c r="F116" s="89">
        <v>1351.01</v>
      </c>
      <c r="G116" s="90">
        <v>45</v>
      </c>
      <c r="H116" s="120">
        <v>559349.31999999995</v>
      </c>
      <c r="I116" s="120">
        <v>0</v>
      </c>
      <c r="J116" s="120">
        <v>0</v>
      </c>
      <c r="K116" s="120">
        <v>559349.31999999995</v>
      </c>
      <c r="L116" s="91">
        <v>43465</v>
      </c>
    </row>
    <row r="117" spans="1:12" outlineLevel="1" x14ac:dyDescent="0.25">
      <c r="A117" s="83">
        <v>108</v>
      </c>
      <c r="B117" s="86" t="s">
        <v>170</v>
      </c>
      <c r="C117" s="87">
        <v>1945</v>
      </c>
      <c r="D117" s="88" t="str">
        <f t="shared" si="2"/>
        <v>кирпичные</v>
      </c>
      <c r="E117" s="89">
        <v>416.5</v>
      </c>
      <c r="F117" s="89">
        <v>387.35</v>
      </c>
      <c r="G117" s="90">
        <v>13</v>
      </c>
      <c r="H117" s="120">
        <v>217501.44</v>
      </c>
      <c r="I117" s="120">
        <v>0</v>
      </c>
      <c r="J117" s="120">
        <v>0</v>
      </c>
      <c r="K117" s="120">
        <v>217501.44</v>
      </c>
      <c r="L117" s="91">
        <v>43465</v>
      </c>
    </row>
    <row r="118" spans="1:12" outlineLevel="1" x14ac:dyDescent="0.25">
      <c r="A118" s="83">
        <v>109</v>
      </c>
      <c r="B118" s="86" t="s">
        <v>171</v>
      </c>
      <c r="C118" s="87">
        <v>1945</v>
      </c>
      <c r="D118" s="88" t="str">
        <f t="shared" si="2"/>
        <v>кирпичные</v>
      </c>
      <c r="E118" s="89">
        <v>450.3</v>
      </c>
      <c r="F118" s="89">
        <v>418.78</v>
      </c>
      <c r="G118" s="90">
        <v>14</v>
      </c>
      <c r="H118" s="120">
        <v>245814.27000000002</v>
      </c>
      <c r="I118" s="120">
        <v>0</v>
      </c>
      <c r="J118" s="120">
        <v>0</v>
      </c>
      <c r="K118" s="120">
        <v>245814.27000000002</v>
      </c>
      <c r="L118" s="91">
        <v>43465</v>
      </c>
    </row>
    <row r="119" spans="1:12" outlineLevel="1" x14ac:dyDescent="0.25">
      <c r="A119" s="83">
        <v>110</v>
      </c>
      <c r="B119" s="86" t="s">
        <v>172</v>
      </c>
      <c r="C119" s="87">
        <v>1945</v>
      </c>
      <c r="D119" s="88" t="str">
        <f t="shared" si="2"/>
        <v>кирпичные</v>
      </c>
      <c r="E119" s="89">
        <v>267.8</v>
      </c>
      <c r="F119" s="89">
        <v>249.05</v>
      </c>
      <c r="G119" s="90">
        <v>8</v>
      </c>
      <c r="H119" s="120">
        <v>230128.62</v>
      </c>
      <c r="I119" s="120">
        <v>0</v>
      </c>
      <c r="J119" s="120">
        <v>0</v>
      </c>
      <c r="K119" s="120">
        <v>230128.62</v>
      </c>
      <c r="L119" s="91">
        <v>43465</v>
      </c>
    </row>
    <row r="120" spans="1:12" outlineLevel="1" x14ac:dyDescent="0.25">
      <c r="A120" s="83">
        <v>111</v>
      </c>
      <c r="B120" s="86" t="s">
        <v>173</v>
      </c>
      <c r="C120" s="87">
        <v>1945</v>
      </c>
      <c r="D120" s="88" t="str">
        <f t="shared" si="2"/>
        <v>кирпичные</v>
      </c>
      <c r="E120" s="89">
        <v>388</v>
      </c>
      <c r="F120" s="89">
        <v>360.84</v>
      </c>
      <c r="G120" s="90">
        <v>12</v>
      </c>
      <c r="H120" s="120">
        <v>241620.69</v>
      </c>
      <c r="I120" s="120">
        <v>0</v>
      </c>
      <c r="J120" s="120">
        <v>0</v>
      </c>
      <c r="K120" s="120">
        <v>241620.69</v>
      </c>
      <c r="L120" s="91">
        <v>43465</v>
      </c>
    </row>
    <row r="121" spans="1:12" outlineLevel="1" x14ac:dyDescent="0.25">
      <c r="A121" s="83">
        <v>112</v>
      </c>
      <c r="B121" s="86" t="s">
        <v>174</v>
      </c>
      <c r="C121" s="87">
        <v>1945</v>
      </c>
      <c r="D121" s="88" t="str">
        <f t="shared" si="2"/>
        <v>кирпичные</v>
      </c>
      <c r="E121" s="89">
        <v>490.4</v>
      </c>
      <c r="F121" s="89">
        <v>456.07</v>
      </c>
      <c r="G121" s="90">
        <v>15</v>
      </c>
      <c r="H121" s="120">
        <v>227128.46</v>
      </c>
      <c r="I121" s="120">
        <v>0</v>
      </c>
      <c r="J121" s="120">
        <v>0</v>
      </c>
      <c r="K121" s="120">
        <v>227128.46</v>
      </c>
      <c r="L121" s="91">
        <v>43465</v>
      </c>
    </row>
    <row r="122" spans="1:12" outlineLevel="1" x14ac:dyDescent="0.25">
      <c r="A122" s="83">
        <v>113</v>
      </c>
      <c r="B122" s="86" t="s">
        <v>175</v>
      </c>
      <c r="C122" s="87">
        <v>1945</v>
      </c>
      <c r="D122" s="88" t="str">
        <f t="shared" si="2"/>
        <v>кирпичные</v>
      </c>
      <c r="E122" s="89">
        <v>162.69999999999999</v>
      </c>
      <c r="F122" s="89">
        <v>151.31</v>
      </c>
      <c r="G122" s="90">
        <v>5</v>
      </c>
      <c r="H122" s="120">
        <v>948718.69</v>
      </c>
      <c r="I122" s="120">
        <v>0</v>
      </c>
      <c r="J122" s="120">
        <v>0</v>
      </c>
      <c r="K122" s="120">
        <v>948718.69</v>
      </c>
      <c r="L122" s="91">
        <v>43465</v>
      </c>
    </row>
    <row r="123" spans="1:12" outlineLevel="1" x14ac:dyDescent="0.25">
      <c r="A123" s="83">
        <v>114</v>
      </c>
      <c r="B123" s="86" t="s">
        <v>176</v>
      </c>
      <c r="C123" s="87">
        <v>1945</v>
      </c>
      <c r="D123" s="88" t="str">
        <f t="shared" si="2"/>
        <v>кирпичные</v>
      </c>
      <c r="E123" s="89">
        <v>145.69999999999999</v>
      </c>
      <c r="F123" s="89">
        <v>135.5</v>
      </c>
      <c r="G123" s="90">
        <v>5</v>
      </c>
      <c r="H123" s="120">
        <v>477542.79</v>
      </c>
      <c r="I123" s="120">
        <v>0</v>
      </c>
      <c r="J123" s="120">
        <v>0</v>
      </c>
      <c r="K123" s="120">
        <v>477542.79</v>
      </c>
      <c r="L123" s="91">
        <v>43465</v>
      </c>
    </row>
    <row r="124" spans="1:12" outlineLevel="1" x14ac:dyDescent="0.25">
      <c r="A124" s="83">
        <v>115</v>
      </c>
      <c r="B124" s="86" t="s">
        <v>177</v>
      </c>
      <c r="C124" s="87">
        <v>1945</v>
      </c>
      <c r="D124" s="88" t="str">
        <f t="shared" si="2"/>
        <v>кирпичные</v>
      </c>
      <c r="E124" s="89">
        <v>244.2</v>
      </c>
      <c r="F124" s="89">
        <v>227.11</v>
      </c>
      <c r="G124" s="90">
        <v>8</v>
      </c>
      <c r="H124" s="120">
        <v>1339712.01</v>
      </c>
      <c r="I124" s="120">
        <v>0</v>
      </c>
      <c r="J124" s="120">
        <v>0</v>
      </c>
      <c r="K124" s="120">
        <v>1339712.01</v>
      </c>
      <c r="L124" s="91">
        <v>43465</v>
      </c>
    </row>
    <row r="125" spans="1:12" outlineLevel="1" x14ac:dyDescent="0.25">
      <c r="A125" s="83">
        <v>116</v>
      </c>
      <c r="B125" s="86" t="s">
        <v>178</v>
      </c>
      <c r="C125" s="87">
        <v>1945</v>
      </c>
      <c r="D125" s="88" t="str">
        <f t="shared" si="2"/>
        <v>кирпичные</v>
      </c>
      <c r="E125" s="89">
        <v>533.79999999999995</v>
      </c>
      <c r="F125" s="89">
        <v>496.43</v>
      </c>
      <c r="G125" s="90">
        <v>17</v>
      </c>
      <c r="H125" s="120">
        <v>232117.42</v>
      </c>
      <c r="I125" s="120">
        <v>0</v>
      </c>
      <c r="J125" s="120">
        <v>0</v>
      </c>
      <c r="K125" s="120">
        <v>232117.42</v>
      </c>
      <c r="L125" s="91">
        <v>43465</v>
      </c>
    </row>
    <row r="126" spans="1:12" outlineLevel="1" x14ac:dyDescent="0.25">
      <c r="A126" s="83">
        <v>117</v>
      </c>
      <c r="B126" s="86" t="s">
        <v>179</v>
      </c>
      <c r="C126" s="87">
        <v>1945</v>
      </c>
      <c r="D126" s="88" t="str">
        <f t="shared" si="2"/>
        <v>кирпичные</v>
      </c>
      <c r="E126" s="89">
        <v>1056.9000000000001</v>
      </c>
      <c r="F126" s="89">
        <v>982.92</v>
      </c>
      <c r="G126" s="90">
        <v>33</v>
      </c>
      <c r="H126" s="120">
        <v>481205.08999999997</v>
      </c>
      <c r="I126" s="120">
        <v>0</v>
      </c>
      <c r="J126" s="120">
        <v>0</v>
      </c>
      <c r="K126" s="120">
        <v>481205.08999999997</v>
      </c>
      <c r="L126" s="91">
        <v>43465</v>
      </c>
    </row>
    <row r="127" spans="1:12" outlineLevel="1" x14ac:dyDescent="0.25">
      <c r="A127" s="83">
        <v>118</v>
      </c>
      <c r="B127" s="86" t="s">
        <v>180</v>
      </c>
      <c r="C127" s="87">
        <v>1945</v>
      </c>
      <c r="D127" s="88" t="str">
        <f t="shared" si="2"/>
        <v>кирпичные</v>
      </c>
      <c r="E127" s="89">
        <v>516</v>
      </c>
      <c r="F127" s="89">
        <v>479.88</v>
      </c>
      <c r="G127" s="90">
        <v>16</v>
      </c>
      <c r="H127" s="120">
        <v>207401.52000000002</v>
      </c>
      <c r="I127" s="120">
        <v>0</v>
      </c>
      <c r="J127" s="120">
        <v>0</v>
      </c>
      <c r="K127" s="120">
        <v>207401.52000000002</v>
      </c>
      <c r="L127" s="91">
        <v>43465</v>
      </c>
    </row>
    <row r="128" spans="1:12" outlineLevel="1" x14ac:dyDescent="0.25">
      <c r="A128" s="83">
        <v>119</v>
      </c>
      <c r="B128" s="86" t="s">
        <v>181</v>
      </c>
      <c r="C128" s="87">
        <v>1945</v>
      </c>
      <c r="D128" s="88" t="str">
        <f t="shared" si="2"/>
        <v>кирпичные</v>
      </c>
      <c r="E128" s="89">
        <v>371</v>
      </c>
      <c r="F128" s="89">
        <v>345.03</v>
      </c>
      <c r="G128" s="90">
        <v>12</v>
      </c>
      <c r="H128" s="120">
        <v>189528.86000000002</v>
      </c>
      <c r="I128" s="120">
        <v>0</v>
      </c>
      <c r="J128" s="120">
        <v>0</v>
      </c>
      <c r="K128" s="120">
        <v>189528.86000000002</v>
      </c>
      <c r="L128" s="91">
        <v>43465</v>
      </c>
    </row>
    <row r="129" spans="1:12" outlineLevel="1" x14ac:dyDescent="0.25">
      <c r="A129" s="83">
        <v>120</v>
      </c>
      <c r="B129" s="86" t="s">
        <v>182</v>
      </c>
      <c r="C129" s="87">
        <v>1945</v>
      </c>
      <c r="D129" s="88" t="str">
        <f t="shared" si="2"/>
        <v>кирпичные</v>
      </c>
      <c r="E129" s="89">
        <v>585</v>
      </c>
      <c r="F129" s="89">
        <v>544.04999999999995</v>
      </c>
      <c r="G129" s="90">
        <v>18</v>
      </c>
      <c r="H129" s="120">
        <v>216183.31</v>
      </c>
      <c r="I129" s="120">
        <v>0</v>
      </c>
      <c r="J129" s="120">
        <v>0</v>
      </c>
      <c r="K129" s="120">
        <v>216183.31</v>
      </c>
      <c r="L129" s="91">
        <v>43465</v>
      </c>
    </row>
    <row r="130" spans="1:12" outlineLevel="1" x14ac:dyDescent="0.25">
      <c r="A130" s="83">
        <v>121</v>
      </c>
      <c r="B130" s="86" t="s">
        <v>183</v>
      </c>
      <c r="C130" s="87">
        <v>1945</v>
      </c>
      <c r="D130" s="88" t="str">
        <f t="shared" si="2"/>
        <v>кирпичные</v>
      </c>
      <c r="E130" s="89">
        <v>982</v>
      </c>
      <c r="F130" s="89">
        <v>913.26</v>
      </c>
      <c r="G130" s="90">
        <v>31</v>
      </c>
      <c r="H130" s="120">
        <v>636194.91000000015</v>
      </c>
      <c r="I130" s="120">
        <v>0</v>
      </c>
      <c r="J130" s="120">
        <v>0</v>
      </c>
      <c r="K130" s="120">
        <v>636194.91000000015</v>
      </c>
      <c r="L130" s="91">
        <v>43465</v>
      </c>
    </row>
    <row r="131" spans="1:12" ht="30" outlineLevel="1" x14ac:dyDescent="0.25">
      <c r="A131" s="83">
        <v>122</v>
      </c>
      <c r="B131" s="86" t="s">
        <v>545</v>
      </c>
      <c r="C131" s="87">
        <v>1945</v>
      </c>
      <c r="D131" s="88" t="str">
        <f t="shared" si="2"/>
        <v>кирпичные</v>
      </c>
      <c r="E131" s="89">
        <v>2699.9</v>
      </c>
      <c r="F131" s="89">
        <v>2510.91</v>
      </c>
      <c r="G131" s="90">
        <v>84</v>
      </c>
      <c r="H131" s="120">
        <v>569840.53</v>
      </c>
      <c r="I131" s="120">
        <v>0</v>
      </c>
      <c r="J131" s="120">
        <v>0</v>
      </c>
      <c r="K131" s="120">
        <v>569840.53</v>
      </c>
      <c r="L131" s="91">
        <v>43465</v>
      </c>
    </row>
    <row r="132" spans="1:12" outlineLevel="1" x14ac:dyDescent="0.25">
      <c r="A132" s="83">
        <v>123</v>
      </c>
      <c r="B132" s="86" t="s">
        <v>184</v>
      </c>
      <c r="C132" s="87">
        <v>1945</v>
      </c>
      <c r="D132" s="88" t="str">
        <f t="shared" si="2"/>
        <v>кирпичные</v>
      </c>
      <c r="E132" s="89">
        <v>1072</v>
      </c>
      <c r="F132" s="89">
        <v>996.96</v>
      </c>
      <c r="G132" s="90">
        <v>34</v>
      </c>
      <c r="H132" s="120">
        <v>731611.97</v>
      </c>
      <c r="I132" s="120">
        <v>0</v>
      </c>
      <c r="J132" s="120">
        <v>0</v>
      </c>
      <c r="K132" s="120">
        <v>731611.97</v>
      </c>
      <c r="L132" s="91">
        <v>43465</v>
      </c>
    </row>
    <row r="133" spans="1:12" ht="45" outlineLevel="1" x14ac:dyDescent="0.25">
      <c r="A133" s="83">
        <v>124</v>
      </c>
      <c r="B133" s="86" t="s">
        <v>474</v>
      </c>
      <c r="C133" s="87">
        <v>1945</v>
      </c>
      <c r="D133" s="88" t="str">
        <f t="shared" si="2"/>
        <v>кирпичные</v>
      </c>
      <c r="E133" s="89">
        <v>4360.8999999999996</v>
      </c>
      <c r="F133" s="89">
        <v>4055.64</v>
      </c>
      <c r="G133" s="90">
        <v>136</v>
      </c>
      <c r="H133" s="120">
        <v>1117287.28</v>
      </c>
      <c r="I133" s="120">
        <v>0</v>
      </c>
      <c r="J133" s="120">
        <v>0</v>
      </c>
      <c r="K133" s="120">
        <v>1117287.28</v>
      </c>
      <c r="L133" s="91">
        <v>43465</v>
      </c>
    </row>
    <row r="134" spans="1:12" outlineLevel="1" x14ac:dyDescent="0.25">
      <c r="A134" s="83">
        <v>125</v>
      </c>
      <c r="B134" s="86" t="s">
        <v>185</v>
      </c>
      <c r="C134" s="87">
        <v>1945</v>
      </c>
      <c r="D134" s="88" t="str">
        <f t="shared" si="2"/>
        <v>кирпичные</v>
      </c>
      <c r="E134" s="89">
        <v>427.8</v>
      </c>
      <c r="F134" s="89">
        <v>397.85</v>
      </c>
      <c r="G134" s="90">
        <v>13</v>
      </c>
      <c r="H134" s="120">
        <v>237163.46000000002</v>
      </c>
      <c r="I134" s="120">
        <v>0</v>
      </c>
      <c r="J134" s="120">
        <v>0</v>
      </c>
      <c r="K134" s="120">
        <v>237163.46000000002</v>
      </c>
      <c r="L134" s="91">
        <v>43465</v>
      </c>
    </row>
    <row r="135" spans="1:12" outlineLevel="1" x14ac:dyDescent="0.25">
      <c r="A135" s="83">
        <v>126</v>
      </c>
      <c r="B135" s="86" t="s">
        <v>186</v>
      </c>
      <c r="C135" s="87">
        <v>1945</v>
      </c>
      <c r="D135" s="88" t="str">
        <f t="shared" si="2"/>
        <v>кирпичные</v>
      </c>
      <c r="E135" s="89">
        <v>650.4</v>
      </c>
      <c r="F135" s="89">
        <v>604.87</v>
      </c>
      <c r="G135" s="90">
        <v>20</v>
      </c>
      <c r="H135" s="120">
        <v>221811.75</v>
      </c>
      <c r="I135" s="120">
        <v>0</v>
      </c>
      <c r="J135" s="120">
        <v>0</v>
      </c>
      <c r="K135" s="120">
        <v>221811.75</v>
      </c>
      <c r="L135" s="91">
        <v>43465</v>
      </c>
    </row>
    <row r="136" spans="1:12" outlineLevel="1" x14ac:dyDescent="0.25">
      <c r="A136" s="83">
        <v>127</v>
      </c>
      <c r="B136" s="86" t="s">
        <v>187</v>
      </c>
      <c r="C136" s="87">
        <v>1945</v>
      </c>
      <c r="D136" s="88" t="str">
        <f t="shared" si="2"/>
        <v>кирпичные</v>
      </c>
      <c r="E136" s="89">
        <v>1151</v>
      </c>
      <c r="F136" s="89">
        <v>1070.43</v>
      </c>
      <c r="G136" s="90">
        <v>36</v>
      </c>
      <c r="H136" s="120">
        <v>306265.69</v>
      </c>
      <c r="I136" s="120">
        <v>0</v>
      </c>
      <c r="J136" s="120">
        <v>0</v>
      </c>
      <c r="K136" s="120">
        <v>306265.69</v>
      </c>
      <c r="L136" s="91">
        <v>43465</v>
      </c>
    </row>
    <row r="137" spans="1:12" outlineLevel="1" x14ac:dyDescent="0.25">
      <c r="A137" s="83">
        <v>128</v>
      </c>
      <c r="B137" s="86" t="s">
        <v>188</v>
      </c>
      <c r="C137" s="87">
        <v>1945</v>
      </c>
      <c r="D137" s="88" t="str">
        <f t="shared" si="2"/>
        <v>кирпичные</v>
      </c>
      <c r="E137" s="89">
        <v>6049.5</v>
      </c>
      <c r="F137" s="89">
        <v>5626.04</v>
      </c>
      <c r="G137" s="90">
        <v>189</v>
      </c>
      <c r="H137" s="120">
        <v>19230145.754999999</v>
      </c>
      <c r="I137" s="120">
        <v>0</v>
      </c>
      <c r="J137" s="120">
        <v>0</v>
      </c>
      <c r="K137" s="120">
        <v>19230145.754999999</v>
      </c>
      <c r="L137" s="91">
        <v>43465</v>
      </c>
    </row>
    <row r="138" spans="1:12" outlineLevel="1" x14ac:dyDescent="0.25">
      <c r="A138" s="83">
        <v>129</v>
      </c>
      <c r="B138" s="86" t="s">
        <v>189</v>
      </c>
      <c r="C138" s="87">
        <v>1945</v>
      </c>
      <c r="D138" s="88" t="str">
        <f t="shared" si="2"/>
        <v>кирпичные</v>
      </c>
      <c r="E138" s="89">
        <v>566.29999999999995</v>
      </c>
      <c r="F138" s="89">
        <v>526.66</v>
      </c>
      <c r="G138" s="90">
        <v>18</v>
      </c>
      <c r="H138" s="120">
        <v>165567.9</v>
      </c>
      <c r="I138" s="120">
        <v>0</v>
      </c>
      <c r="J138" s="120">
        <v>0</v>
      </c>
      <c r="K138" s="120">
        <v>165567.9</v>
      </c>
      <c r="L138" s="91">
        <v>43465</v>
      </c>
    </row>
    <row r="139" spans="1:12" outlineLevel="1" x14ac:dyDescent="0.25">
      <c r="A139" s="83">
        <v>130</v>
      </c>
      <c r="B139" s="86" t="s">
        <v>190</v>
      </c>
      <c r="C139" s="87">
        <v>1945</v>
      </c>
      <c r="D139" s="88" t="str">
        <f t="shared" si="2"/>
        <v>кирпичные</v>
      </c>
      <c r="E139" s="89">
        <v>1178</v>
      </c>
      <c r="F139" s="89">
        <v>1095.54</v>
      </c>
      <c r="G139" s="90">
        <v>37</v>
      </c>
      <c r="H139" s="120">
        <v>5128403.5476000002</v>
      </c>
      <c r="I139" s="120">
        <v>0</v>
      </c>
      <c r="J139" s="120">
        <v>0</v>
      </c>
      <c r="K139" s="120">
        <v>5128403.5476000002</v>
      </c>
      <c r="L139" s="91">
        <v>43465</v>
      </c>
    </row>
    <row r="140" spans="1:12" outlineLevel="1" x14ac:dyDescent="0.25">
      <c r="A140" s="83">
        <v>131</v>
      </c>
      <c r="B140" s="86" t="s">
        <v>191</v>
      </c>
      <c r="C140" s="87">
        <v>1945</v>
      </c>
      <c r="D140" s="88" t="str">
        <f t="shared" si="2"/>
        <v>кирпичные</v>
      </c>
      <c r="E140" s="89">
        <v>2132</v>
      </c>
      <c r="F140" s="89">
        <v>1982.76</v>
      </c>
      <c r="G140" s="90">
        <v>67</v>
      </c>
      <c r="H140" s="120">
        <v>322762.14</v>
      </c>
      <c r="I140" s="120">
        <v>0</v>
      </c>
      <c r="J140" s="120">
        <v>0</v>
      </c>
      <c r="K140" s="120">
        <v>322762.14</v>
      </c>
      <c r="L140" s="91">
        <v>43465</v>
      </c>
    </row>
    <row r="141" spans="1:12" outlineLevel="1" x14ac:dyDescent="0.25">
      <c r="A141" s="83">
        <v>132</v>
      </c>
      <c r="B141" s="86" t="s">
        <v>192</v>
      </c>
      <c r="C141" s="87">
        <v>1945</v>
      </c>
      <c r="D141" s="88" t="str">
        <f t="shared" si="2"/>
        <v>кирпичные</v>
      </c>
      <c r="E141" s="89">
        <v>350</v>
      </c>
      <c r="F141" s="89">
        <v>325.5</v>
      </c>
      <c r="G141" s="90">
        <v>11</v>
      </c>
      <c r="H141" s="120">
        <v>1233614.73</v>
      </c>
      <c r="I141" s="120">
        <v>0</v>
      </c>
      <c r="J141" s="120">
        <v>0</v>
      </c>
      <c r="K141" s="120">
        <v>1233614.73</v>
      </c>
      <c r="L141" s="91">
        <v>43465</v>
      </c>
    </row>
    <row r="142" spans="1:12" outlineLevel="1" x14ac:dyDescent="0.25">
      <c r="A142" s="83">
        <v>133</v>
      </c>
      <c r="B142" s="86" t="s">
        <v>193</v>
      </c>
      <c r="C142" s="87">
        <v>1945</v>
      </c>
      <c r="D142" s="88" t="str">
        <f t="shared" si="2"/>
        <v>кирпичные</v>
      </c>
      <c r="E142" s="89">
        <v>719.3</v>
      </c>
      <c r="F142" s="89">
        <v>668.95</v>
      </c>
      <c r="G142" s="90">
        <v>22</v>
      </c>
      <c r="H142" s="120">
        <v>175905.06</v>
      </c>
      <c r="I142" s="120">
        <v>0</v>
      </c>
      <c r="J142" s="120">
        <v>0</v>
      </c>
      <c r="K142" s="120">
        <v>175905.06</v>
      </c>
      <c r="L142" s="91">
        <v>43465</v>
      </c>
    </row>
    <row r="143" spans="1:12" outlineLevel="1" x14ac:dyDescent="0.25">
      <c r="A143" s="83">
        <v>134</v>
      </c>
      <c r="B143" s="86" t="s">
        <v>194</v>
      </c>
      <c r="C143" s="87">
        <v>1945</v>
      </c>
      <c r="D143" s="88" t="str">
        <f t="shared" si="2"/>
        <v>кирпичные</v>
      </c>
      <c r="E143" s="89">
        <v>1985.2</v>
      </c>
      <c r="F143" s="89">
        <v>1846.24</v>
      </c>
      <c r="G143" s="90">
        <v>62</v>
      </c>
      <c r="H143" s="120">
        <v>602668.5</v>
      </c>
      <c r="I143" s="120">
        <v>0</v>
      </c>
      <c r="J143" s="120">
        <v>0</v>
      </c>
      <c r="K143" s="120">
        <v>602668.5</v>
      </c>
      <c r="L143" s="91">
        <v>43465</v>
      </c>
    </row>
    <row r="144" spans="1:12" outlineLevel="1" x14ac:dyDescent="0.25">
      <c r="A144" s="83">
        <v>135</v>
      </c>
      <c r="B144" s="86" t="s">
        <v>195</v>
      </c>
      <c r="C144" s="87">
        <v>1945</v>
      </c>
      <c r="D144" s="88" t="str">
        <f t="shared" si="2"/>
        <v>кирпичные</v>
      </c>
      <c r="E144" s="89">
        <v>1563.4</v>
      </c>
      <c r="F144" s="89">
        <v>1453.96</v>
      </c>
      <c r="G144" s="90">
        <v>49</v>
      </c>
      <c r="H144" s="120">
        <v>475277.39279999997</v>
      </c>
      <c r="I144" s="120">
        <v>0</v>
      </c>
      <c r="J144" s="120">
        <v>0</v>
      </c>
      <c r="K144" s="120">
        <v>475277.39279999997</v>
      </c>
      <c r="L144" s="91">
        <v>43465</v>
      </c>
    </row>
    <row r="145" spans="1:12" outlineLevel="1" x14ac:dyDescent="0.25">
      <c r="A145" s="83">
        <v>136</v>
      </c>
      <c r="B145" s="86" t="s">
        <v>196</v>
      </c>
      <c r="C145" s="87">
        <v>1945</v>
      </c>
      <c r="D145" s="88" t="str">
        <f t="shared" si="2"/>
        <v>кирпичные</v>
      </c>
      <c r="E145" s="89">
        <v>3527.6</v>
      </c>
      <c r="F145" s="89">
        <v>3280.67</v>
      </c>
      <c r="G145" s="90">
        <v>110</v>
      </c>
      <c r="H145" s="120">
        <v>848878.18</v>
      </c>
      <c r="I145" s="120">
        <v>0</v>
      </c>
      <c r="J145" s="120">
        <v>0</v>
      </c>
      <c r="K145" s="120">
        <v>848878.18</v>
      </c>
      <c r="L145" s="91">
        <v>43465</v>
      </c>
    </row>
    <row r="146" spans="1:12" outlineLevel="1" x14ac:dyDescent="0.25">
      <c r="A146" s="83">
        <v>137</v>
      </c>
      <c r="B146" s="86" t="s">
        <v>197</v>
      </c>
      <c r="C146" s="87">
        <v>1945</v>
      </c>
      <c r="D146" s="88" t="str">
        <f t="shared" si="2"/>
        <v>кирпичные</v>
      </c>
      <c r="E146" s="89">
        <v>1434.7</v>
      </c>
      <c r="F146" s="89">
        <v>1334.27</v>
      </c>
      <c r="G146" s="90">
        <v>45</v>
      </c>
      <c r="H146" s="120">
        <v>438528.71</v>
      </c>
      <c r="I146" s="120">
        <v>0</v>
      </c>
      <c r="J146" s="120">
        <v>0</v>
      </c>
      <c r="K146" s="120">
        <v>438528.71</v>
      </c>
      <c r="L146" s="91">
        <v>43465</v>
      </c>
    </row>
    <row r="147" spans="1:12" outlineLevel="1" x14ac:dyDescent="0.25">
      <c r="A147" s="83">
        <v>138</v>
      </c>
      <c r="B147" s="86" t="s">
        <v>198</v>
      </c>
      <c r="C147" s="87">
        <v>1945</v>
      </c>
      <c r="D147" s="88" t="str">
        <f t="shared" si="2"/>
        <v>кирпичные</v>
      </c>
      <c r="E147" s="89">
        <v>360</v>
      </c>
      <c r="F147" s="89">
        <v>334.8</v>
      </c>
      <c r="G147" s="90">
        <v>11</v>
      </c>
      <c r="H147" s="120">
        <v>273898.42</v>
      </c>
      <c r="I147" s="120">
        <v>0</v>
      </c>
      <c r="J147" s="120">
        <v>0</v>
      </c>
      <c r="K147" s="120">
        <v>273898.42</v>
      </c>
      <c r="L147" s="91">
        <v>43465</v>
      </c>
    </row>
    <row r="148" spans="1:12" outlineLevel="1" x14ac:dyDescent="0.25">
      <c r="A148" s="83">
        <v>139</v>
      </c>
      <c r="B148" s="86" t="s">
        <v>199</v>
      </c>
      <c r="C148" s="87">
        <v>1945</v>
      </c>
      <c r="D148" s="88" t="str">
        <f t="shared" si="2"/>
        <v>кирпичные</v>
      </c>
      <c r="E148" s="89">
        <v>197</v>
      </c>
      <c r="F148" s="89">
        <v>183.21</v>
      </c>
      <c r="G148" s="90">
        <v>6</v>
      </c>
      <c r="H148" s="120">
        <v>177403.06000000003</v>
      </c>
      <c r="I148" s="120">
        <v>0</v>
      </c>
      <c r="J148" s="120">
        <v>0</v>
      </c>
      <c r="K148" s="120">
        <v>177403.06000000003</v>
      </c>
      <c r="L148" s="91">
        <v>43465</v>
      </c>
    </row>
    <row r="149" spans="1:12" outlineLevel="1" x14ac:dyDescent="0.25">
      <c r="A149" s="83">
        <v>140</v>
      </c>
      <c r="B149" s="86" t="s">
        <v>200</v>
      </c>
      <c r="C149" s="87">
        <v>1945</v>
      </c>
      <c r="D149" s="88" t="str">
        <f t="shared" si="2"/>
        <v>кирпичные</v>
      </c>
      <c r="E149" s="89">
        <v>288</v>
      </c>
      <c r="F149" s="89">
        <v>267.83999999999997</v>
      </c>
      <c r="G149" s="90">
        <v>9</v>
      </c>
      <c r="H149" s="120">
        <v>222373.30000000002</v>
      </c>
      <c r="I149" s="120">
        <v>0</v>
      </c>
      <c r="J149" s="120">
        <v>0</v>
      </c>
      <c r="K149" s="120">
        <v>222373.30000000002</v>
      </c>
      <c r="L149" s="91">
        <v>43465</v>
      </c>
    </row>
    <row r="150" spans="1:12" outlineLevel="1" x14ac:dyDescent="0.25">
      <c r="A150" s="83">
        <v>141</v>
      </c>
      <c r="B150" s="86" t="s">
        <v>201</v>
      </c>
      <c r="C150" s="87">
        <v>1945</v>
      </c>
      <c r="D150" s="88" t="str">
        <f t="shared" si="2"/>
        <v>кирпичные</v>
      </c>
      <c r="E150" s="89">
        <v>129</v>
      </c>
      <c r="F150" s="89">
        <v>119.97</v>
      </c>
      <c r="G150" s="90">
        <v>4</v>
      </c>
      <c r="H150" s="120">
        <v>212081.9</v>
      </c>
      <c r="I150" s="120">
        <v>0</v>
      </c>
      <c r="J150" s="120">
        <v>0</v>
      </c>
      <c r="K150" s="120">
        <v>212081.9</v>
      </c>
      <c r="L150" s="91">
        <v>43465</v>
      </c>
    </row>
    <row r="151" spans="1:12" outlineLevel="1" x14ac:dyDescent="0.25">
      <c r="A151" s="83">
        <v>142</v>
      </c>
      <c r="B151" s="86" t="s">
        <v>202</v>
      </c>
      <c r="C151" s="87">
        <v>1945</v>
      </c>
      <c r="D151" s="88" t="str">
        <f t="shared" si="2"/>
        <v>кирпичные</v>
      </c>
      <c r="E151" s="89">
        <v>197.5</v>
      </c>
      <c r="F151" s="89">
        <v>183.68</v>
      </c>
      <c r="G151" s="90">
        <v>6</v>
      </c>
      <c r="H151" s="120">
        <v>681884.07</v>
      </c>
      <c r="I151" s="120">
        <v>0</v>
      </c>
      <c r="J151" s="120">
        <v>0</v>
      </c>
      <c r="K151" s="120">
        <v>681884.07</v>
      </c>
      <c r="L151" s="91">
        <v>43465</v>
      </c>
    </row>
    <row r="152" spans="1:12" outlineLevel="1" x14ac:dyDescent="0.25">
      <c r="A152" s="83">
        <v>143</v>
      </c>
      <c r="B152" s="86" t="s">
        <v>203</v>
      </c>
      <c r="C152" s="87">
        <v>1945</v>
      </c>
      <c r="D152" s="88" t="str">
        <f t="shared" si="2"/>
        <v>кирпичные</v>
      </c>
      <c r="E152" s="89">
        <v>262</v>
      </c>
      <c r="F152" s="89">
        <v>243.66</v>
      </c>
      <c r="G152" s="90">
        <v>8</v>
      </c>
      <c r="H152" s="120">
        <v>97665.73</v>
      </c>
      <c r="I152" s="120">
        <v>0</v>
      </c>
      <c r="J152" s="120">
        <v>0</v>
      </c>
      <c r="K152" s="120">
        <v>97665.73</v>
      </c>
      <c r="L152" s="91">
        <v>43465</v>
      </c>
    </row>
    <row r="153" spans="1:12" outlineLevel="1" x14ac:dyDescent="0.25">
      <c r="A153" s="83">
        <v>144</v>
      </c>
      <c r="B153" s="86" t="s">
        <v>204</v>
      </c>
      <c r="C153" s="87">
        <v>1945</v>
      </c>
      <c r="D153" s="88" t="str">
        <f t="shared" si="2"/>
        <v>кирпичные</v>
      </c>
      <c r="E153" s="89">
        <v>302</v>
      </c>
      <c r="F153" s="89">
        <v>280.86</v>
      </c>
      <c r="G153" s="90">
        <v>9</v>
      </c>
      <c r="H153" s="120">
        <v>215251.00599999999</v>
      </c>
      <c r="I153" s="120">
        <v>0</v>
      </c>
      <c r="J153" s="120">
        <v>0</v>
      </c>
      <c r="K153" s="120">
        <v>215251.00599999999</v>
      </c>
      <c r="L153" s="91">
        <v>43465</v>
      </c>
    </row>
    <row r="154" spans="1:12" outlineLevel="1" x14ac:dyDescent="0.25">
      <c r="A154" s="83">
        <v>145</v>
      </c>
      <c r="B154" s="86" t="s">
        <v>205</v>
      </c>
      <c r="C154" s="87">
        <v>1945</v>
      </c>
      <c r="D154" s="88" t="str">
        <f t="shared" si="2"/>
        <v>кирпичные</v>
      </c>
      <c r="E154" s="89">
        <v>936.4</v>
      </c>
      <c r="F154" s="89">
        <v>870.85</v>
      </c>
      <c r="G154" s="90">
        <v>29</v>
      </c>
      <c r="H154" s="120">
        <v>246016.01319999996</v>
      </c>
      <c r="I154" s="120">
        <v>0</v>
      </c>
      <c r="J154" s="120">
        <v>0</v>
      </c>
      <c r="K154" s="120">
        <v>246016.01319999996</v>
      </c>
      <c r="L154" s="91">
        <v>43465</v>
      </c>
    </row>
    <row r="155" spans="1:12" outlineLevel="1" x14ac:dyDescent="0.25">
      <c r="A155" s="83">
        <v>146</v>
      </c>
      <c r="B155" s="86" t="s">
        <v>206</v>
      </c>
      <c r="C155" s="87">
        <v>1945</v>
      </c>
      <c r="D155" s="88" t="str">
        <f t="shared" si="2"/>
        <v>кирпичные</v>
      </c>
      <c r="E155" s="89">
        <v>331</v>
      </c>
      <c r="F155" s="89">
        <v>307.83</v>
      </c>
      <c r="G155" s="90">
        <v>10</v>
      </c>
      <c r="H155" s="120">
        <v>210374.5716</v>
      </c>
      <c r="I155" s="120">
        <v>0</v>
      </c>
      <c r="J155" s="120">
        <v>0</v>
      </c>
      <c r="K155" s="120">
        <v>210374.5716</v>
      </c>
      <c r="L155" s="91">
        <v>43465</v>
      </c>
    </row>
    <row r="156" spans="1:12" outlineLevel="1" x14ac:dyDescent="0.25">
      <c r="A156" s="83">
        <v>147</v>
      </c>
      <c r="B156" s="86" t="s">
        <v>207</v>
      </c>
      <c r="C156" s="87">
        <v>1945</v>
      </c>
      <c r="D156" s="88" t="str">
        <f t="shared" si="2"/>
        <v>кирпичные</v>
      </c>
      <c r="E156" s="89">
        <v>142.9</v>
      </c>
      <c r="F156" s="89">
        <v>132.9</v>
      </c>
      <c r="G156" s="90">
        <v>4</v>
      </c>
      <c r="H156" s="120">
        <v>907671.28</v>
      </c>
      <c r="I156" s="120">
        <v>0</v>
      </c>
      <c r="J156" s="120">
        <v>0</v>
      </c>
      <c r="K156" s="120">
        <v>907671.28</v>
      </c>
      <c r="L156" s="91">
        <v>43465</v>
      </c>
    </row>
    <row r="157" spans="1:12" outlineLevel="1" x14ac:dyDescent="0.25">
      <c r="A157" s="83">
        <v>148</v>
      </c>
      <c r="B157" s="86" t="s">
        <v>208</v>
      </c>
      <c r="C157" s="87">
        <v>1945</v>
      </c>
      <c r="D157" s="88" t="str">
        <f t="shared" si="2"/>
        <v>кирпичные</v>
      </c>
      <c r="E157" s="89">
        <v>141.9</v>
      </c>
      <c r="F157" s="89">
        <v>131.97</v>
      </c>
      <c r="G157" s="90">
        <v>4</v>
      </c>
      <c r="H157" s="120">
        <v>1376304.31</v>
      </c>
      <c r="I157" s="120">
        <v>0</v>
      </c>
      <c r="J157" s="120">
        <v>0</v>
      </c>
      <c r="K157" s="120">
        <v>1376304.31</v>
      </c>
      <c r="L157" s="91">
        <v>43465</v>
      </c>
    </row>
    <row r="158" spans="1:12" outlineLevel="1" x14ac:dyDescent="0.25">
      <c r="A158" s="83">
        <v>149</v>
      </c>
      <c r="B158" s="86" t="s">
        <v>209</v>
      </c>
      <c r="C158" s="87">
        <v>1945</v>
      </c>
      <c r="D158" s="88" t="str">
        <f t="shared" si="2"/>
        <v>кирпичные</v>
      </c>
      <c r="E158" s="89">
        <v>518</v>
      </c>
      <c r="F158" s="89">
        <v>481.74</v>
      </c>
      <c r="G158" s="90">
        <v>16</v>
      </c>
      <c r="H158" s="120">
        <v>167353.76</v>
      </c>
      <c r="I158" s="120">
        <v>0</v>
      </c>
      <c r="J158" s="120">
        <v>0</v>
      </c>
      <c r="K158" s="120">
        <v>167353.76</v>
      </c>
      <c r="L158" s="91">
        <v>43465</v>
      </c>
    </row>
    <row r="159" spans="1:12" outlineLevel="1" x14ac:dyDescent="0.25">
      <c r="A159" s="83">
        <v>150</v>
      </c>
      <c r="B159" s="86" t="s">
        <v>210</v>
      </c>
      <c r="C159" s="87">
        <v>1930</v>
      </c>
      <c r="D159" s="88" t="str">
        <f t="shared" si="2"/>
        <v>кирпичные</v>
      </c>
      <c r="E159" s="89">
        <v>686.4</v>
      </c>
      <c r="F159" s="89">
        <v>638.35</v>
      </c>
      <c r="G159" s="90">
        <v>21</v>
      </c>
      <c r="H159" s="120">
        <v>350643.19</v>
      </c>
      <c r="I159" s="120">
        <v>0</v>
      </c>
      <c r="J159" s="120">
        <v>0</v>
      </c>
      <c r="K159" s="120">
        <v>350643.19</v>
      </c>
      <c r="L159" s="91">
        <v>43465</v>
      </c>
    </row>
    <row r="160" spans="1:12" outlineLevel="1" x14ac:dyDescent="0.25">
      <c r="A160" s="83">
        <v>151</v>
      </c>
      <c r="B160" s="86" t="s">
        <v>211</v>
      </c>
      <c r="C160" s="87">
        <v>1945</v>
      </c>
      <c r="D160" s="88" t="str">
        <f t="shared" si="2"/>
        <v>кирпичные</v>
      </c>
      <c r="E160" s="89">
        <v>220.6</v>
      </c>
      <c r="F160" s="89">
        <v>205.16</v>
      </c>
      <c r="G160" s="90">
        <v>7</v>
      </c>
      <c r="H160" s="120">
        <v>1693040.14</v>
      </c>
      <c r="I160" s="120">
        <v>0</v>
      </c>
      <c r="J160" s="120">
        <v>0</v>
      </c>
      <c r="K160" s="120">
        <v>1693040.14</v>
      </c>
      <c r="L160" s="91">
        <v>43465</v>
      </c>
    </row>
    <row r="161" spans="1:12" outlineLevel="1" x14ac:dyDescent="0.25">
      <c r="A161" s="83">
        <v>152</v>
      </c>
      <c r="B161" s="86" t="s">
        <v>212</v>
      </c>
      <c r="C161" s="87">
        <v>1945</v>
      </c>
      <c r="D161" s="88" t="str">
        <f t="shared" si="2"/>
        <v>кирпичные</v>
      </c>
      <c r="E161" s="89">
        <v>343.1</v>
      </c>
      <c r="F161" s="89">
        <v>319.08</v>
      </c>
      <c r="G161" s="90">
        <v>11</v>
      </c>
      <c r="H161" s="120">
        <v>2549897.3400000003</v>
      </c>
      <c r="I161" s="120">
        <v>0</v>
      </c>
      <c r="J161" s="120">
        <v>0</v>
      </c>
      <c r="K161" s="120">
        <v>2549897.3400000003</v>
      </c>
      <c r="L161" s="91">
        <v>43465</v>
      </c>
    </row>
    <row r="162" spans="1:12" outlineLevel="1" x14ac:dyDescent="0.25">
      <c r="A162" s="83">
        <v>153</v>
      </c>
      <c r="B162" s="86" t="s">
        <v>213</v>
      </c>
      <c r="C162" s="87">
        <v>1945</v>
      </c>
      <c r="D162" s="88" t="str">
        <f t="shared" si="2"/>
        <v>кирпичные</v>
      </c>
      <c r="E162" s="89">
        <v>257.7</v>
      </c>
      <c r="F162" s="89">
        <v>239.66</v>
      </c>
      <c r="G162" s="90">
        <v>8</v>
      </c>
      <c r="H162" s="120">
        <v>1673265.0100000002</v>
      </c>
      <c r="I162" s="120">
        <v>0</v>
      </c>
      <c r="J162" s="120">
        <v>0</v>
      </c>
      <c r="K162" s="120">
        <v>1673265.0100000002</v>
      </c>
      <c r="L162" s="91">
        <v>43465</v>
      </c>
    </row>
    <row r="163" spans="1:12" outlineLevel="1" x14ac:dyDescent="0.25">
      <c r="A163" s="83">
        <v>154</v>
      </c>
      <c r="B163" s="86" t="s">
        <v>214</v>
      </c>
      <c r="C163" s="87">
        <v>1945</v>
      </c>
      <c r="D163" s="88" t="str">
        <f t="shared" si="2"/>
        <v>кирпичные</v>
      </c>
      <c r="E163" s="89">
        <v>482.9</v>
      </c>
      <c r="F163" s="89">
        <v>449.1</v>
      </c>
      <c r="G163" s="90">
        <v>15</v>
      </c>
      <c r="H163" s="120">
        <v>2388979.3099999996</v>
      </c>
      <c r="I163" s="120">
        <v>0</v>
      </c>
      <c r="J163" s="120">
        <v>0</v>
      </c>
      <c r="K163" s="120">
        <v>2388979.3099999996</v>
      </c>
      <c r="L163" s="91">
        <v>43465</v>
      </c>
    </row>
    <row r="164" spans="1:12" outlineLevel="1" x14ac:dyDescent="0.25">
      <c r="A164" s="83">
        <v>155</v>
      </c>
      <c r="B164" s="86" t="s">
        <v>215</v>
      </c>
      <c r="C164" s="87">
        <v>1945</v>
      </c>
      <c r="D164" s="88" t="str">
        <f t="shared" si="2"/>
        <v>кирпичные</v>
      </c>
      <c r="E164" s="89">
        <v>501.7</v>
      </c>
      <c r="F164" s="89">
        <v>466.58</v>
      </c>
      <c r="G164" s="90">
        <v>16</v>
      </c>
      <c r="H164" s="120">
        <v>2275733.92</v>
      </c>
      <c r="I164" s="120">
        <v>0</v>
      </c>
      <c r="J164" s="120">
        <v>0</v>
      </c>
      <c r="K164" s="120">
        <v>2275733.92</v>
      </c>
      <c r="L164" s="91">
        <v>43465</v>
      </c>
    </row>
    <row r="165" spans="1:12" outlineLevel="1" x14ac:dyDescent="0.25">
      <c r="A165" s="83">
        <v>156</v>
      </c>
      <c r="B165" s="86" t="s">
        <v>216</v>
      </c>
      <c r="C165" s="87">
        <v>1945</v>
      </c>
      <c r="D165" s="88" t="str">
        <f t="shared" si="2"/>
        <v>кирпичные</v>
      </c>
      <c r="E165" s="89">
        <v>293.7</v>
      </c>
      <c r="F165" s="89">
        <v>273.14</v>
      </c>
      <c r="G165" s="90">
        <v>9</v>
      </c>
      <c r="H165" s="120">
        <v>158321.22</v>
      </c>
      <c r="I165" s="120">
        <v>0</v>
      </c>
      <c r="J165" s="120">
        <v>0</v>
      </c>
      <c r="K165" s="120">
        <v>158321.22</v>
      </c>
      <c r="L165" s="91">
        <v>43465</v>
      </c>
    </row>
    <row r="166" spans="1:12" outlineLevel="1" x14ac:dyDescent="0.25">
      <c r="A166" s="83">
        <v>157</v>
      </c>
      <c r="B166" s="86" t="s">
        <v>217</v>
      </c>
      <c r="C166" s="87">
        <v>1945</v>
      </c>
      <c r="D166" s="88" t="str">
        <f t="shared" si="2"/>
        <v>кирпичные</v>
      </c>
      <c r="E166" s="89">
        <v>217</v>
      </c>
      <c r="F166" s="89">
        <v>201.81</v>
      </c>
      <c r="G166" s="90">
        <v>7</v>
      </c>
      <c r="H166" s="120">
        <v>102800.25</v>
      </c>
      <c r="I166" s="120">
        <v>0</v>
      </c>
      <c r="J166" s="120">
        <v>0</v>
      </c>
      <c r="K166" s="120">
        <v>102800.25</v>
      </c>
      <c r="L166" s="91">
        <v>43465</v>
      </c>
    </row>
    <row r="167" spans="1:12" outlineLevel="1" x14ac:dyDescent="0.25">
      <c r="A167" s="83">
        <v>158</v>
      </c>
      <c r="B167" s="86" t="s">
        <v>218</v>
      </c>
      <c r="C167" s="87">
        <v>1945</v>
      </c>
      <c r="D167" s="88" t="str">
        <f t="shared" si="2"/>
        <v>кирпичные</v>
      </c>
      <c r="E167" s="89">
        <v>282.8</v>
      </c>
      <c r="F167" s="89">
        <v>263</v>
      </c>
      <c r="G167" s="90">
        <v>9</v>
      </c>
      <c r="H167" s="120">
        <v>1688847.0599999998</v>
      </c>
      <c r="I167" s="120">
        <v>0</v>
      </c>
      <c r="J167" s="120">
        <v>0</v>
      </c>
      <c r="K167" s="120">
        <v>1688847.0599999998</v>
      </c>
      <c r="L167" s="91">
        <v>43465</v>
      </c>
    </row>
    <row r="168" spans="1:12" outlineLevel="1" x14ac:dyDescent="0.25">
      <c r="A168" s="83">
        <v>159</v>
      </c>
      <c r="B168" s="86" t="s">
        <v>219</v>
      </c>
      <c r="C168" s="87">
        <v>1945</v>
      </c>
      <c r="D168" s="88" t="str">
        <f t="shared" si="2"/>
        <v>кирпичные</v>
      </c>
      <c r="E168" s="89">
        <v>372</v>
      </c>
      <c r="F168" s="89">
        <v>345.96</v>
      </c>
      <c r="G168" s="90">
        <v>12</v>
      </c>
      <c r="H168" s="120">
        <v>1364644.9078755621</v>
      </c>
      <c r="I168" s="120">
        <v>0</v>
      </c>
      <c r="J168" s="120">
        <v>0</v>
      </c>
      <c r="K168" s="120">
        <v>1364644.9078755621</v>
      </c>
      <c r="L168" s="91">
        <v>43465</v>
      </c>
    </row>
    <row r="169" spans="1:12" outlineLevel="1" x14ac:dyDescent="0.25">
      <c r="A169" s="83">
        <v>160</v>
      </c>
      <c r="B169" s="86" t="s">
        <v>220</v>
      </c>
      <c r="C169" s="87">
        <v>1945</v>
      </c>
      <c r="D169" s="88" t="str">
        <f t="shared" si="2"/>
        <v>кирпичные</v>
      </c>
      <c r="E169" s="89">
        <v>302</v>
      </c>
      <c r="F169" s="89">
        <v>280.86</v>
      </c>
      <c r="G169" s="90">
        <v>9</v>
      </c>
      <c r="H169" s="120">
        <v>141261.22</v>
      </c>
      <c r="I169" s="120">
        <v>0</v>
      </c>
      <c r="J169" s="120">
        <v>0</v>
      </c>
      <c r="K169" s="120">
        <v>141261.22</v>
      </c>
      <c r="L169" s="91">
        <v>43465</v>
      </c>
    </row>
    <row r="170" spans="1:12" outlineLevel="1" x14ac:dyDescent="0.25">
      <c r="A170" s="83">
        <v>161</v>
      </c>
      <c r="B170" s="86" t="s">
        <v>221</v>
      </c>
      <c r="C170" s="87">
        <v>1945</v>
      </c>
      <c r="D170" s="88" t="str">
        <f t="shared" si="2"/>
        <v>кирпичные</v>
      </c>
      <c r="E170" s="89">
        <v>289.3</v>
      </c>
      <c r="F170" s="89">
        <v>269.05</v>
      </c>
      <c r="G170" s="90">
        <v>9</v>
      </c>
      <c r="H170" s="120">
        <v>165567.9</v>
      </c>
      <c r="I170" s="120">
        <v>0</v>
      </c>
      <c r="J170" s="120">
        <v>0</v>
      </c>
      <c r="K170" s="120">
        <v>165567.9</v>
      </c>
      <c r="L170" s="91">
        <v>43465</v>
      </c>
    </row>
    <row r="171" spans="1:12" outlineLevel="1" x14ac:dyDescent="0.25">
      <c r="A171" s="83">
        <v>162</v>
      </c>
      <c r="B171" s="86" t="s">
        <v>222</v>
      </c>
      <c r="C171" s="87">
        <v>1945</v>
      </c>
      <c r="D171" s="88" t="str">
        <f t="shared" si="2"/>
        <v>кирпичные</v>
      </c>
      <c r="E171" s="89">
        <v>1560.7</v>
      </c>
      <c r="F171" s="89">
        <v>1451.45</v>
      </c>
      <c r="G171" s="90">
        <v>49</v>
      </c>
      <c r="H171" s="120">
        <v>742057.29</v>
      </c>
      <c r="I171" s="120">
        <v>0</v>
      </c>
      <c r="J171" s="120">
        <v>0</v>
      </c>
      <c r="K171" s="120">
        <v>742057.29</v>
      </c>
      <c r="L171" s="91">
        <v>43465</v>
      </c>
    </row>
    <row r="172" spans="1:12" outlineLevel="1" x14ac:dyDescent="0.25">
      <c r="A172" s="83">
        <v>163</v>
      </c>
      <c r="B172" s="86" t="s">
        <v>223</v>
      </c>
      <c r="C172" s="87">
        <v>1945</v>
      </c>
      <c r="D172" s="88" t="str">
        <f t="shared" si="2"/>
        <v>кирпичные</v>
      </c>
      <c r="E172" s="89">
        <v>217.2</v>
      </c>
      <c r="F172" s="89">
        <v>202</v>
      </c>
      <c r="G172" s="90">
        <v>7</v>
      </c>
      <c r="H172" s="120">
        <v>746254.74</v>
      </c>
      <c r="I172" s="120">
        <v>0</v>
      </c>
      <c r="J172" s="120">
        <v>0</v>
      </c>
      <c r="K172" s="120">
        <v>746254.74</v>
      </c>
      <c r="L172" s="91">
        <v>43465</v>
      </c>
    </row>
    <row r="173" spans="1:12" outlineLevel="1" x14ac:dyDescent="0.25">
      <c r="A173" s="83">
        <v>164</v>
      </c>
      <c r="B173" s="86" t="s">
        <v>224</v>
      </c>
      <c r="C173" s="87">
        <v>1945</v>
      </c>
      <c r="D173" s="88" t="str">
        <f t="shared" ref="D173:D236" si="3">IF(C173&lt;=1945,"кирпичные","панельные")</f>
        <v>кирпичные</v>
      </c>
      <c r="E173" s="89">
        <v>241.3</v>
      </c>
      <c r="F173" s="89">
        <v>224.41</v>
      </c>
      <c r="G173" s="90">
        <v>8</v>
      </c>
      <c r="H173" s="120">
        <v>985827.17</v>
      </c>
      <c r="I173" s="120">
        <v>0</v>
      </c>
      <c r="J173" s="120">
        <v>0</v>
      </c>
      <c r="K173" s="120">
        <v>985827.17</v>
      </c>
      <c r="L173" s="91">
        <v>43465</v>
      </c>
    </row>
    <row r="174" spans="1:12" outlineLevel="1" x14ac:dyDescent="0.25">
      <c r="A174" s="83">
        <v>165</v>
      </c>
      <c r="B174" s="86" t="s">
        <v>225</v>
      </c>
      <c r="C174" s="87">
        <v>1945</v>
      </c>
      <c r="D174" s="88" t="str">
        <f t="shared" si="3"/>
        <v>кирпичные</v>
      </c>
      <c r="E174" s="89">
        <v>167.5</v>
      </c>
      <c r="F174" s="89">
        <v>155.78</v>
      </c>
      <c r="G174" s="90">
        <v>5</v>
      </c>
      <c r="H174" s="120">
        <v>730300.47</v>
      </c>
      <c r="I174" s="120">
        <v>0</v>
      </c>
      <c r="J174" s="120">
        <v>0</v>
      </c>
      <c r="K174" s="120">
        <v>730300.47</v>
      </c>
      <c r="L174" s="91">
        <v>43465</v>
      </c>
    </row>
    <row r="175" spans="1:12" outlineLevel="1" x14ac:dyDescent="0.25">
      <c r="A175" s="83">
        <v>166</v>
      </c>
      <c r="B175" s="86" t="s">
        <v>226</v>
      </c>
      <c r="C175" s="87">
        <v>1945</v>
      </c>
      <c r="D175" s="88" t="str">
        <f t="shared" si="3"/>
        <v>кирпичные</v>
      </c>
      <c r="E175" s="89">
        <v>236</v>
      </c>
      <c r="F175" s="89">
        <v>219.48</v>
      </c>
      <c r="G175" s="90">
        <v>7</v>
      </c>
      <c r="H175" s="120">
        <v>1216981.54</v>
      </c>
      <c r="I175" s="120">
        <v>0</v>
      </c>
      <c r="J175" s="120">
        <v>0</v>
      </c>
      <c r="K175" s="120">
        <v>1216981.54</v>
      </c>
      <c r="L175" s="91">
        <v>43465</v>
      </c>
    </row>
    <row r="176" spans="1:12" outlineLevel="1" x14ac:dyDescent="0.25">
      <c r="A176" s="83">
        <v>167</v>
      </c>
      <c r="B176" s="86" t="s">
        <v>227</v>
      </c>
      <c r="C176" s="87">
        <v>1945</v>
      </c>
      <c r="D176" s="88" t="str">
        <f t="shared" si="3"/>
        <v>кирпичные</v>
      </c>
      <c r="E176" s="89">
        <v>560.20000000000005</v>
      </c>
      <c r="F176" s="89">
        <v>520.99</v>
      </c>
      <c r="G176" s="90">
        <v>18</v>
      </c>
      <c r="H176" s="120">
        <v>3335511.6199999996</v>
      </c>
      <c r="I176" s="120">
        <v>0</v>
      </c>
      <c r="J176" s="120">
        <v>0</v>
      </c>
      <c r="K176" s="120">
        <v>3335511.6199999996</v>
      </c>
      <c r="L176" s="91">
        <v>43465</v>
      </c>
    </row>
    <row r="177" spans="1:12" outlineLevel="1" x14ac:dyDescent="0.25">
      <c r="A177" s="83">
        <v>168</v>
      </c>
      <c r="B177" s="86" t="s">
        <v>228</v>
      </c>
      <c r="C177" s="87">
        <v>1945</v>
      </c>
      <c r="D177" s="88" t="str">
        <f t="shared" si="3"/>
        <v>кирпичные</v>
      </c>
      <c r="E177" s="89">
        <v>542.9</v>
      </c>
      <c r="F177" s="89">
        <v>504.9</v>
      </c>
      <c r="G177" s="90">
        <v>17</v>
      </c>
      <c r="H177" s="120">
        <v>3235534.35</v>
      </c>
      <c r="I177" s="120">
        <v>0</v>
      </c>
      <c r="J177" s="120">
        <v>0</v>
      </c>
      <c r="K177" s="120">
        <v>3235534.35</v>
      </c>
      <c r="L177" s="91">
        <v>43465</v>
      </c>
    </row>
    <row r="178" spans="1:12" outlineLevel="1" x14ac:dyDescent="0.25">
      <c r="A178" s="83">
        <v>169</v>
      </c>
      <c r="B178" s="86" t="s">
        <v>229</v>
      </c>
      <c r="C178" s="87">
        <v>1945</v>
      </c>
      <c r="D178" s="88" t="str">
        <f t="shared" si="3"/>
        <v>кирпичные</v>
      </c>
      <c r="E178" s="89">
        <v>272</v>
      </c>
      <c r="F178" s="89">
        <v>252.96</v>
      </c>
      <c r="G178" s="90">
        <v>9</v>
      </c>
      <c r="H178" s="120">
        <v>219375.45199999999</v>
      </c>
      <c r="I178" s="120">
        <v>0</v>
      </c>
      <c r="J178" s="120">
        <v>0</v>
      </c>
      <c r="K178" s="120">
        <v>219375.45199999999</v>
      </c>
      <c r="L178" s="91">
        <v>43465</v>
      </c>
    </row>
    <row r="179" spans="1:12" outlineLevel="1" x14ac:dyDescent="0.25">
      <c r="A179" s="83">
        <v>170</v>
      </c>
      <c r="B179" s="86" t="s">
        <v>230</v>
      </c>
      <c r="C179" s="87">
        <v>1945</v>
      </c>
      <c r="D179" s="88" t="str">
        <f t="shared" si="3"/>
        <v>кирпичные</v>
      </c>
      <c r="E179" s="89">
        <v>278</v>
      </c>
      <c r="F179" s="89">
        <v>258.54000000000002</v>
      </c>
      <c r="G179" s="90">
        <v>9</v>
      </c>
      <c r="H179" s="120">
        <v>267304.58239999996</v>
      </c>
      <c r="I179" s="120">
        <v>0</v>
      </c>
      <c r="J179" s="120">
        <v>0</v>
      </c>
      <c r="K179" s="120">
        <v>267304.58239999996</v>
      </c>
      <c r="L179" s="91">
        <v>43465</v>
      </c>
    </row>
    <row r="180" spans="1:12" outlineLevel="1" x14ac:dyDescent="0.25">
      <c r="A180" s="83">
        <v>171</v>
      </c>
      <c r="B180" s="86" t="s">
        <v>231</v>
      </c>
      <c r="C180" s="87">
        <v>1945</v>
      </c>
      <c r="D180" s="88" t="str">
        <f t="shared" si="3"/>
        <v>кирпичные</v>
      </c>
      <c r="E180" s="89">
        <v>369</v>
      </c>
      <c r="F180" s="89">
        <v>343.17</v>
      </c>
      <c r="G180" s="90">
        <v>12</v>
      </c>
      <c r="H180" s="120">
        <v>254688.45639999997</v>
      </c>
      <c r="I180" s="120">
        <v>0</v>
      </c>
      <c r="J180" s="120">
        <v>0</v>
      </c>
      <c r="K180" s="120">
        <v>254688.45639999997</v>
      </c>
      <c r="L180" s="91">
        <v>43465</v>
      </c>
    </row>
    <row r="181" spans="1:12" outlineLevel="1" x14ac:dyDescent="0.25">
      <c r="A181" s="83">
        <v>172</v>
      </c>
      <c r="B181" s="86" t="s">
        <v>232</v>
      </c>
      <c r="C181" s="87">
        <v>1945</v>
      </c>
      <c r="D181" s="88" t="str">
        <f t="shared" si="3"/>
        <v>кирпичные</v>
      </c>
      <c r="E181" s="89">
        <v>155.69999999999999</v>
      </c>
      <c r="F181" s="89">
        <v>144.80000000000001</v>
      </c>
      <c r="G181" s="90">
        <v>5</v>
      </c>
      <c r="H181" s="120">
        <v>619236.5</v>
      </c>
      <c r="I181" s="120">
        <v>0</v>
      </c>
      <c r="J181" s="120">
        <v>0</v>
      </c>
      <c r="K181" s="120">
        <v>619236.5</v>
      </c>
      <c r="L181" s="91">
        <v>43465</v>
      </c>
    </row>
    <row r="182" spans="1:12" outlineLevel="1" x14ac:dyDescent="0.25">
      <c r="A182" s="83">
        <v>173</v>
      </c>
      <c r="B182" s="86" t="s">
        <v>233</v>
      </c>
      <c r="C182" s="87">
        <v>1945</v>
      </c>
      <c r="D182" s="88" t="str">
        <f t="shared" si="3"/>
        <v>кирпичные</v>
      </c>
      <c r="E182" s="89">
        <v>1026.0999999999999</v>
      </c>
      <c r="F182" s="89">
        <v>954.27</v>
      </c>
      <c r="G182" s="90">
        <v>32</v>
      </c>
      <c r="H182" s="120">
        <v>2078312.53</v>
      </c>
      <c r="I182" s="120">
        <v>0</v>
      </c>
      <c r="J182" s="120">
        <v>0</v>
      </c>
      <c r="K182" s="120">
        <v>2078312.53</v>
      </c>
      <c r="L182" s="91">
        <v>43465</v>
      </c>
    </row>
    <row r="183" spans="1:12" outlineLevel="1" x14ac:dyDescent="0.25">
      <c r="A183" s="83">
        <v>174</v>
      </c>
      <c r="B183" s="86" t="s">
        <v>234</v>
      </c>
      <c r="C183" s="87">
        <v>1945</v>
      </c>
      <c r="D183" s="88" t="str">
        <f t="shared" si="3"/>
        <v>кирпичные</v>
      </c>
      <c r="E183" s="89">
        <v>1021.1</v>
      </c>
      <c r="F183" s="89">
        <v>949.62</v>
      </c>
      <c r="G183" s="90">
        <v>32</v>
      </c>
      <c r="H183" s="120">
        <v>2613742.67</v>
      </c>
      <c r="I183" s="120">
        <v>0</v>
      </c>
      <c r="J183" s="120">
        <v>0</v>
      </c>
      <c r="K183" s="120">
        <v>2613742.67</v>
      </c>
      <c r="L183" s="91">
        <v>43465</v>
      </c>
    </row>
    <row r="184" spans="1:12" outlineLevel="1" x14ac:dyDescent="0.25">
      <c r="A184" s="83">
        <v>175</v>
      </c>
      <c r="B184" s="86" t="s">
        <v>235</v>
      </c>
      <c r="C184" s="87">
        <v>1945</v>
      </c>
      <c r="D184" s="88" t="str">
        <f t="shared" si="3"/>
        <v>кирпичные</v>
      </c>
      <c r="E184" s="89">
        <v>601</v>
      </c>
      <c r="F184" s="89">
        <v>558.92999999999995</v>
      </c>
      <c r="G184" s="90">
        <v>19</v>
      </c>
      <c r="H184" s="120">
        <v>1162251.8600000001</v>
      </c>
      <c r="I184" s="120">
        <v>0</v>
      </c>
      <c r="J184" s="120">
        <v>0</v>
      </c>
      <c r="K184" s="120">
        <v>1162251.8600000001</v>
      </c>
      <c r="L184" s="91">
        <v>43465</v>
      </c>
    </row>
    <row r="185" spans="1:12" outlineLevel="1" x14ac:dyDescent="0.25">
      <c r="A185" s="83">
        <v>176</v>
      </c>
      <c r="B185" s="86" t="s">
        <v>236</v>
      </c>
      <c r="C185" s="87">
        <v>1945</v>
      </c>
      <c r="D185" s="88" t="str">
        <f t="shared" si="3"/>
        <v>кирпичные</v>
      </c>
      <c r="E185" s="89">
        <v>285.2</v>
      </c>
      <c r="F185" s="89">
        <v>265.24</v>
      </c>
      <c r="G185" s="90">
        <v>9</v>
      </c>
      <c r="H185" s="120">
        <v>203713.80000000002</v>
      </c>
      <c r="I185" s="120">
        <v>0</v>
      </c>
      <c r="J185" s="120">
        <v>0</v>
      </c>
      <c r="K185" s="120">
        <v>203713.80000000002</v>
      </c>
      <c r="L185" s="91">
        <v>43465</v>
      </c>
    </row>
    <row r="186" spans="1:12" outlineLevel="1" x14ac:dyDescent="0.25">
      <c r="A186" s="83">
        <v>177</v>
      </c>
      <c r="B186" s="86" t="s">
        <v>237</v>
      </c>
      <c r="C186" s="87">
        <v>1945</v>
      </c>
      <c r="D186" s="88" t="str">
        <f t="shared" si="3"/>
        <v>кирпичные</v>
      </c>
      <c r="E186" s="89">
        <v>279.5</v>
      </c>
      <c r="F186" s="89">
        <v>259.94</v>
      </c>
      <c r="G186" s="90">
        <v>9</v>
      </c>
      <c r="H186" s="120">
        <v>198000.75</v>
      </c>
      <c r="I186" s="120">
        <v>0</v>
      </c>
      <c r="J186" s="120">
        <v>0</v>
      </c>
      <c r="K186" s="120">
        <v>198000.75</v>
      </c>
      <c r="L186" s="91">
        <v>43465</v>
      </c>
    </row>
    <row r="187" spans="1:12" outlineLevel="1" x14ac:dyDescent="0.25">
      <c r="A187" s="83">
        <v>178</v>
      </c>
      <c r="B187" s="86" t="s">
        <v>238</v>
      </c>
      <c r="C187" s="87">
        <v>1945</v>
      </c>
      <c r="D187" s="88" t="str">
        <f t="shared" si="3"/>
        <v>кирпичные</v>
      </c>
      <c r="E187" s="89">
        <v>560.70000000000005</v>
      </c>
      <c r="F187" s="89">
        <v>521.45000000000005</v>
      </c>
      <c r="G187" s="90">
        <v>18</v>
      </c>
      <c r="H187" s="120">
        <v>345885.11</v>
      </c>
      <c r="I187" s="120">
        <v>0</v>
      </c>
      <c r="J187" s="120">
        <v>0</v>
      </c>
      <c r="K187" s="120">
        <v>345885.11</v>
      </c>
      <c r="L187" s="91">
        <v>43465</v>
      </c>
    </row>
    <row r="188" spans="1:12" outlineLevel="1" x14ac:dyDescent="0.25">
      <c r="A188" s="83">
        <v>179</v>
      </c>
      <c r="B188" s="86" t="s">
        <v>239</v>
      </c>
      <c r="C188" s="87">
        <v>1945</v>
      </c>
      <c r="D188" s="88" t="str">
        <f t="shared" si="3"/>
        <v>кирпичные</v>
      </c>
      <c r="E188" s="89">
        <v>265.5</v>
      </c>
      <c r="F188" s="89">
        <v>246.92</v>
      </c>
      <c r="G188" s="90">
        <v>8</v>
      </c>
      <c r="H188" s="120">
        <v>168046.56</v>
      </c>
      <c r="I188" s="120">
        <v>0</v>
      </c>
      <c r="J188" s="120">
        <v>0</v>
      </c>
      <c r="K188" s="120">
        <v>168046.56</v>
      </c>
      <c r="L188" s="91">
        <v>43465</v>
      </c>
    </row>
    <row r="189" spans="1:12" outlineLevel="1" x14ac:dyDescent="0.25">
      <c r="A189" s="83">
        <v>180</v>
      </c>
      <c r="B189" s="86" t="s">
        <v>240</v>
      </c>
      <c r="C189" s="87">
        <v>1945</v>
      </c>
      <c r="D189" s="88" t="str">
        <f t="shared" si="3"/>
        <v>кирпичные</v>
      </c>
      <c r="E189" s="89">
        <v>107.1</v>
      </c>
      <c r="F189" s="89">
        <v>99.6</v>
      </c>
      <c r="G189" s="90">
        <v>3</v>
      </c>
      <c r="H189" s="120">
        <v>705224.79999999993</v>
      </c>
      <c r="I189" s="120">
        <v>0</v>
      </c>
      <c r="J189" s="120">
        <v>0</v>
      </c>
      <c r="K189" s="120">
        <v>705224.79999999993</v>
      </c>
      <c r="L189" s="91">
        <v>43465</v>
      </c>
    </row>
    <row r="190" spans="1:12" outlineLevel="1" x14ac:dyDescent="0.25">
      <c r="A190" s="83">
        <v>181</v>
      </c>
      <c r="B190" s="86" t="s">
        <v>241</v>
      </c>
      <c r="C190" s="87">
        <v>1945</v>
      </c>
      <c r="D190" s="88" t="str">
        <f t="shared" si="3"/>
        <v>кирпичные</v>
      </c>
      <c r="E190" s="89">
        <v>3129.3</v>
      </c>
      <c r="F190" s="89">
        <v>2910.25</v>
      </c>
      <c r="G190" s="90">
        <v>98</v>
      </c>
      <c r="H190" s="120">
        <v>11527522.560000001</v>
      </c>
      <c r="I190" s="120">
        <v>0</v>
      </c>
      <c r="J190" s="120">
        <v>0</v>
      </c>
      <c r="K190" s="120">
        <v>11527522.560000001</v>
      </c>
      <c r="L190" s="91">
        <v>43465</v>
      </c>
    </row>
    <row r="191" spans="1:12" outlineLevel="1" x14ac:dyDescent="0.25">
      <c r="A191" s="83">
        <v>182</v>
      </c>
      <c r="B191" s="86" t="s">
        <v>242</v>
      </c>
      <c r="C191" s="87">
        <v>1945</v>
      </c>
      <c r="D191" s="88" t="str">
        <f t="shared" si="3"/>
        <v>кирпичные</v>
      </c>
      <c r="E191" s="89">
        <v>243</v>
      </c>
      <c r="F191" s="89">
        <v>225.99</v>
      </c>
      <c r="G191" s="90">
        <v>8</v>
      </c>
      <c r="H191" s="120">
        <v>712276.00549999997</v>
      </c>
      <c r="I191" s="120">
        <v>0</v>
      </c>
      <c r="J191" s="120">
        <v>0</v>
      </c>
      <c r="K191" s="120">
        <v>712276.00549999997</v>
      </c>
      <c r="L191" s="91">
        <v>43465</v>
      </c>
    </row>
    <row r="192" spans="1:12" outlineLevel="1" x14ac:dyDescent="0.25">
      <c r="A192" s="83">
        <v>183</v>
      </c>
      <c r="B192" s="86" t="s">
        <v>243</v>
      </c>
      <c r="C192" s="87">
        <v>1945</v>
      </c>
      <c r="D192" s="88" t="str">
        <f t="shared" si="3"/>
        <v>кирпичные</v>
      </c>
      <c r="E192" s="89">
        <v>330.5</v>
      </c>
      <c r="F192" s="89">
        <v>307.37</v>
      </c>
      <c r="G192" s="90">
        <v>10</v>
      </c>
      <c r="H192" s="120">
        <v>2119370.75</v>
      </c>
      <c r="I192" s="120">
        <v>0</v>
      </c>
      <c r="J192" s="120">
        <v>0</v>
      </c>
      <c r="K192" s="120">
        <v>2119370.75</v>
      </c>
      <c r="L192" s="91">
        <v>43465</v>
      </c>
    </row>
    <row r="193" spans="1:12" outlineLevel="1" x14ac:dyDescent="0.25">
      <c r="A193" s="83">
        <v>184</v>
      </c>
      <c r="B193" s="86" t="s">
        <v>244</v>
      </c>
      <c r="C193" s="87">
        <v>1945</v>
      </c>
      <c r="D193" s="88" t="str">
        <f t="shared" si="3"/>
        <v>кирпичные</v>
      </c>
      <c r="E193" s="89">
        <v>709</v>
      </c>
      <c r="F193" s="89">
        <v>659.37</v>
      </c>
      <c r="G193" s="90">
        <v>22</v>
      </c>
      <c r="H193" s="120">
        <v>206578.53999999998</v>
      </c>
      <c r="I193" s="120">
        <v>0</v>
      </c>
      <c r="J193" s="120">
        <v>0</v>
      </c>
      <c r="K193" s="120">
        <v>206578.53999999998</v>
      </c>
      <c r="L193" s="91">
        <v>43465</v>
      </c>
    </row>
    <row r="194" spans="1:12" outlineLevel="1" x14ac:dyDescent="0.25">
      <c r="A194" s="83">
        <v>185</v>
      </c>
      <c r="B194" s="86" t="s">
        <v>245</v>
      </c>
      <c r="C194" s="87">
        <v>1945</v>
      </c>
      <c r="D194" s="88" t="str">
        <f t="shared" si="3"/>
        <v>кирпичные</v>
      </c>
      <c r="E194" s="89">
        <v>284</v>
      </c>
      <c r="F194" s="89">
        <v>264.12</v>
      </c>
      <c r="G194" s="90">
        <v>9</v>
      </c>
      <c r="H194" s="120">
        <v>206205.15999999997</v>
      </c>
      <c r="I194" s="120">
        <v>0</v>
      </c>
      <c r="J194" s="120">
        <v>0</v>
      </c>
      <c r="K194" s="120">
        <v>206205.15999999997</v>
      </c>
      <c r="L194" s="91">
        <v>43465</v>
      </c>
    </row>
    <row r="195" spans="1:12" outlineLevel="1" x14ac:dyDescent="0.25">
      <c r="A195" s="83">
        <v>186</v>
      </c>
      <c r="B195" s="86" t="s">
        <v>246</v>
      </c>
      <c r="C195" s="87">
        <v>1945</v>
      </c>
      <c r="D195" s="88" t="str">
        <f t="shared" si="3"/>
        <v>кирпичные</v>
      </c>
      <c r="E195" s="89">
        <v>4468.5</v>
      </c>
      <c r="F195" s="89">
        <v>4155.71</v>
      </c>
      <c r="G195" s="90">
        <v>140</v>
      </c>
      <c r="H195" s="120">
        <v>383941.08999999997</v>
      </c>
      <c r="I195" s="120">
        <v>0</v>
      </c>
      <c r="J195" s="120">
        <v>0</v>
      </c>
      <c r="K195" s="120">
        <v>383941.08999999997</v>
      </c>
      <c r="L195" s="91">
        <v>43465</v>
      </c>
    </row>
    <row r="196" spans="1:12" ht="45" outlineLevel="1" x14ac:dyDescent="0.25">
      <c r="A196" s="83">
        <v>187</v>
      </c>
      <c r="B196" s="86" t="s">
        <v>475</v>
      </c>
      <c r="C196" s="87">
        <v>1945</v>
      </c>
      <c r="D196" s="88" t="str">
        <f t="shared" si="3"/>
        <v>кирпичные</v>
      </c>
      <c r="E196" s="89">
        <v>2250</v>
      </c>
      <c r="F196" s="89">
        <v>2092.5</v>
      </c>
      <c r="G196" s="90">
        <v>70</v>
      </c>
      <c r="H196" s="120">
        <v>8485512.3200000003</v>
      </c>
      <c r="I196" s="120">
        <v>0</v>
      </c>
      <c r="J196" s="120">
        <v>0</v>
      </c>
      <c r="K196" s="120">
        <v>8485512.3200000003</v>
      </c>
      <c r="L196" s="91">
        <v>43465</v>
      </c>
    </row>
    <row r="197" spans="1:12" outlineLevel="1" x14ac:dyDescent="0.25">
      <c r="A197" s="83">
        <v>188</v>
      </c>
      <c r="B197" s="86" t="s">
        <v>247</v>
      </c>
      <c r="C197" s="87">
        <v>1945</v>
      </c>
      <c r="D197" s="88" t="str">
        <f t="shared" si="3"/>
        <v>кирпичные</v>
      </c>
      <c r="E197" s="89">
        <v>785.1</v>
      </c>
      <c r="F197" s="89">
        <v>730.14</v>
      </c>
      <c r="G197" s="90">
        <v>25</v>
      </c>
      <c r="H197" s="120">
        <v>271099.12</v>
      </c>
      <c r="I197" s="120">
        <v>0</v>
      </c>
      <c r="J197" s="120">
        <v>0</v>
      </c>
      <c r="K197" s="120">
        <v>271099.12</v>
      </c>
      <c r="L197" s="91">
        <v>43465</v>
      </c>
    </row>
    <row r="198" spans="1:12" outlineLevel="1" x14ac:dyDescent="0.25">
      <c r="A198" s="83">
        <v>189</v>
      </c>
      <c r="B198" s="86" t="s">
        <v>248</v>
      </c>
      <c r="C198" s="87">
        <v>1945</v>
      </c>
      <c r="D198" s="88" t="str">
        <f t="shared" si="3"/>
        <v>кирпичные</v>
      </c>
      <c r="E198" s="89">
        <v>595.20000000000005</v>
      </c>
      <c r="F198" s="89">
        <v>553.54</v>
      </c>
      <c r="G198" s="90">
        <v>19</v>
      </c>
      <c r="H198" s="120">
        <v>171177.62</v>
      </c>
      <c r="I198" s="120">
        <v>0</v>
      </c>
      <c r="J198" s="120">
        <v>0</v>
      </c>
      <c r="K198" s="120">
        <v>171177.62</v>
      </c>
      <c r="L198" s="91">
        <v>43465</v>
      </c>
    </row>
    <row r="199" spans="1:12" outlineLevel="1" x14ac:dyDescent="0.25">
      <c r="A199" s="83">
        <v>190</v>
      </c>
      <c r="B199" s="86" t="s">
        <v>249</v>
      </c>
      <c r="C199" s="87">
        <v>1945</v>
      </c>
      <c r="D199" s="88" t="str">
        <f t="shared" si="3"/>
        <v>кирпичные</v>
      </c>
      <c r="E199" s="89">
        <v>362.6</v>
      </c>
      <c r="F199" s="89">
        <v>337.22</v>
      </c>
      <c r="G199" s="90">
        <v>11</v>
      </c>
      <c r="H199" s="120">
        <v>225378.49</v>
      </c>
      <c r="I199" s="120">
        <v>0</v>
      </c>
      <c r="J199" s="120">
        <v>0</v>
      </c>
      <c r="K199" s="120">
        <v>225378.49</v>
      </c>
      <c r="L199" s="91">
        <v>43465</v>
      </c>
    </row>
    <row r="200" spans="1:12" outlineLevel="1" x14ac:dyDescent="0.25">
      <c r="A200" s="83">
        <v>191</v>
      </c>
      <c r="B200" s="86" t="s">
        <v>250</v>
      </c>
      <c r="C200" s="87">
        <v>1945</v>
      </c>
      <c r="D200" s="88" t="str">
        <f t="shared" si="3"/>
        <v>кирпичные</v>
      </c>
      <c r="E200" s="89">
        <v>2758.6</v>
      </c>
      <c r="F200" s="89">
        <v>2565.5</v>
      </c>
      <c r="G200" s="90">
        <v>86</v>
      </c>
      <c r="H200" s="120">
        <v>926007.81</v>
      </c>
      <c r="I200" s="120">
        <v>0</v>
      </c>
      <c r="J200" s="120">
        <v>0</v>
      </c>
      <c r="K200" s="120">
        <v>926007.81</v>
      </c>
      <c r="L200" s="91">
        <v>43465</v>
      </c>
    </row>
    <row r="201" spans="1:12" outlineLevel="1" x14ac:dyDescent="0.25">
      <c r="A201" s="83">
        <v>192</v>
      </c>
      <c r="B201" s="86" t="s">
        <v>251</v>
      </c>
      <c r="C201" s="87">
        <v>1945</v>
      </c>
      <c r="D201" s="88" t="str">
        <f t="shared" si="3"/>
        <v>кирпичные</v>
      </c>
      <c r="E201" s="89">
        <v>685.2</v>
      </c>
      <c r="F201" s="89">
        <v>637.24</v>
      </c>
      <c r="G201" s="90">
        <v>21</v>
      </c>
      <c r="H201" s="120">
        <v>362736.23</v>
      </c>
      <c r="I201" s="120">
        <v>0</v>
      </c>
      <c r="J201" s="120">
        <v>0</v>
      </c>
      <c r="K201" s="120">
        <v>362736.23</v>
      </c>
      <c r="L201" s="91">
        <v>43465</v>
      </c>
    </row>
    <row r="202" spans="1:12" outlineLevel="1" x14ac:dyDescent="0.25">
      <c r="A202" s="83">
        <v>193</v>
      </c>
      <c r="B202" s="86" t="s">
        <v>252</v>
      </c>
      <c r="C202" s="87">
        <v>1945</v>
      </c>
      <c r="D202" s="88" t="str">
        <f t="shared" si="3"/>
        <v>кирпичные</v>
      </c>
      <c r="E202" s="89">
        <v>504.2</v>
      </c>
      <c r="F202" s="89">
        <v>468.91</v>
      </c>
      <c r="G202" s="90">
        <v>16</v>
      </c>
      <c r="H202" s="120">
        <v>273464.11000000004</v>
      </c>
      <c r="I202" s="120">
        <v>0</v>
      </c>
      <c r="J202" s="120">
        <v>0</v>
      </c>
      <c r="K202" s="120">
        <v>273464.11000000004</v>
      </c>
      <c r="L202" s="91">
        <v>43465</v>
      </c>
    </row>
    <row r="203" spans="1:12" outlineLevel="1" x14ac:dyDescent="0.25">
      <c r="A203" s="83">
        <v>194</v>
      </c>
      <c r="B203" s="86" t="s">
        <v>253</v>
      </c>
      <c r="C203" s="87">
        <v>1945</v>
      </c>
      <c r="D203" s="88" t="str">
        <f t="shared" si="3"/>
        <v>кирпичные</v>
      </c>
      <c r="E203" s="89">
        <v>801.1</v>
      </c>
      <c r="F203" s="89">
        <v>745.02</v>
      </c>
      <c r="G203" s="90">
        <v>25</v>
      </c>
      <c r="H203" s="120">
        <v>237163.46000000002</v>
      </c>
      <c r="I203" s="120">
        <v>0</v>
      </c>
      <c r="J203" s="120">
        <v>0</v>
      </c>
      <c r="K203" s="120">
        <v>237163.46000000002</v>
      </c>
      <c r="L203" s="91">
        <v>43465</v>
      </c>
    </row>
    <row r="204" spans="1:12" outlineLevel="1" x14ac:dyDescent="0.25">
      <c r="A204" s="83">
        <v>195</v>
      </c>
      <c r="B204" s="86" t="s">
        <v>254</v>
      </c>
      <c r="C204" s="87">
        <v>1945</v>
      </c>
      <c r="D204" s="88" t="str">
        <f t="shared" si="3"/>
        <v>кирпичные</v>
      </c>
      <c r="E204" s="89">
        <v>1422.9</v>
      </c>
      <c r="F204" s="89">
        <v>1323.3</v>
      </c>
      <c r="G204" s="90">
        <v>44</v>
      </c>
      <c r="H204" s="120">
        <v>240279.84</v>
      </c>
      <c r="I204" s="120">
        <v>0</v>
      </c>
      <c r="J204" s="120">
        <v>0</v>
      </c>
      <c r="K204" s="120">
        <v>240279.84</v>
      </c>
      <c r="L204" s="91">
        <v>43465</v>
      </c>
    </row>
    <row r="205" spans="1:12" outlineLevel="1" x14ac:dyDescent="0.25">
      <c r="A205" s="83">
        <v>196</v>
      </c>
      <c r="B205" s="86" t="s">
        <v>255</v>
      </c>
      <c r="C205" s="87">
        <v>1945</v>
      </c>
      <c r="D205" s="88" t="str">
        <f t="shared" si="3"/>
        <v>кирпичные</v>
      </c>
      <c r="E205" s="89">
        <v>860.1</v>
      </c>
      <c r="F205" s="89">
        <v>799.89</v>
      </c>
      <c r="G205" s="90">
        <v>27</v>
      </c>
      <c r="H205" s="120">
        <v>2961650.7175999996</v>
      </c>
      <c r="I205" s="120">
        <v>0</v>
      </c>
      <c r="J205" s="120">
        <v>0</v>
      </c>
      <c r="K205" s="120">
        <v>2961650.7175999996</v>
      </c>
      <c r="L205" s="91">
        <v>43465</v>
      </c>
    </row>
    <row r="206" spans="1:12" outlineLevel="1" x14ac:dyDescent="0.25">
      <c r="A206" s="83">
        <v>197</v>
      </c>
      <c r="B206" s="86" t="s">
        <v>256</v>
      </c>
      <c r="C206" s="87">
        <v>1945</v>
      </c>
      <c r="D206" s="88" t="str">
        <f t="shared" si="3"/>
        <v>кирпичные</v>
      </c>
      <c r="E206" s="89">
        <v>651.20000000000005</v>
      </c>
      <c r="F206" s="89">
        <v>605.62</v>
      </c>
      <c r="G206" s="90">
        <v>20</v>
      </c>
      <c r="H206" s="120">
        <v>2256782.3456999999</v>
      </c>
      <c r="I206" s="120">
        <v>0</v>
      </c>
      <c r="J206" s="120">
        <v>0</v>
      </c>
      <c r="K206" s="120">
        <v>2256782.3456999999</v>
      </c>
      <c r="L206" s="91">
        <v>43465</v>
      </c>
    </row>
    <row r="207" spans="1:12" outlineLevel="1" x14ac:dyDescent="0.25">
      <c r="A207" s="83">
        <v>198</v>
      </c>
      <c r="B207" s="86" t="s">
        <v>257</v>
      </c>
      <c r="C207" s="87">
        <v>1945</v>
      </c>
      <c r="D207" s="88" t="str">
        <f t="shared" si="3"/>
        <v>кирпичные</v>
      </c>
      <c r="E207" s="89">
        <v>877.3</v>
      </c>
      <c r="F207" s="89">
        <v>815.89</v>
      </c>
      <c r="G207" s="90">
        <v>27</v>
      </c>
      <c r="H207" s="120">
        <v>435120.99</v>
      </c>
      <c r="I207" s="120">
        <v>0</v>
      </c>
      <c r="J207" s="120">
        <v>0</v>
      </c>
      <c r="K207" s="120">
        <v>435120.99</v>
      </c>
      <c r="L207" s="91">
        <v>43465</v>
      </c>
    </row>
    <row r="208" spans="1:12" outlineLevel="1" x14ac:dyDescent="0.25">
      <c r="A208" s="83">
        <v>199</v>
      </c>
      <c r="B208" s="86" t="s">
        <v>258</v>
      </c>
      <c r="C208" s="87">
        <v>1945</v>
      </c>
      <c r="D208" s="88" t="str">
        <f t="shared" si="3"/>
        <v>кирпичные</v>
      </c>
      <c r="E208" s="89">
        <v>2887.5</v>
      </c>
      <c r="F208" s="89">
        <v>2685.38</v>
      </c>
      <c r="G208" s="90">
        <v>90</v>
      </c>
      <c r="H208" s="120">
        <v>1108095.81</v>
      </c>
      <c r="I208" s="120">
        <v>0</v>
      </c>
      <c r="J208" s="120">
        <v>0</v>
      </c>
      <c r="K208" s="120">
        <v>1108095.81</v>
      </c>
      <c r="L208" s="91">
        <v>43465</v>
      </c>
    </row>
    <row r="209" spans="1:12" outlineLevel="1" x14ac:dyDescent="0.25">
      <c r="A209" s="83">
        <v>200</v>
      </c>
      <c r="B209" s="86" t="s">
        <v>259</v>
      </c>
      <c r="C209" s="87">
        <v>1945</v>
      </c>
      <c r="D209" s="88" t="str">
        <f t="shared" si="3"/>
        <v>кирпичные</v>
      </c>
      <c r="E209" s="89">
        <v>2335.4</v>
      </c>
      <c r="F209" s="89">
        <v>2171.92</v>
      </c>
      <c r="G209" s="90">
        <v>73</v>
      </c>
      <c r="H209" s="120">
        <v>1404998.88</v>
      </c>
      <c r="I209" s="120">
        <v>0</v>
      </c>
      <c r="J209" s="120">
        <v>0</v>
      </c>
      <c r="K209" s="120">
        <v>1404998.88</v>
      </c>
      <c r="L209" s="91">
        <v>43465</v>
      </c>
    </row>
    <row r="210" spans="1:12" outlineLevel="1" x14ac:dyDescent="0.25">
      <c r="A210" s="83">
        <v>201</v>
      </c>
      <c r="B210" s="86" t="s">
        <v>260</v>
      </c>
      <c r="C210" s="87">
        <v>1945</v>
      </c>
      <c r="D210" s="88" t="str">
        <f t="shared" si="3"/>
        <v>кирпичные</v>
      </c>
      <c r="E210" s="89">
        <v>162.4</v>
      </c>
      <c r="F210" s="89">
        <v>151.03</v>
      </c>
      <c r="G210" s="90">
        <v>5</v>
      </c>
      <c r="H210" s="120">
        <v>1271547.0855</v>
      </c>
      <c r="I210" s="120">
        <v>0</v>
      </c>
      <c r="J210" s="120">
        <v>0</v>
      </c>
      <c r="K210" s="120">
        <v>1271547.0855</v>
      </c>
      <c r="L210" s="91">
        <v>43465</v>
      </c>
    </row>
    <row r="211" spans="1:12" outlineLevel="1" x14ac:dyDescent="0.25">
      <c r="A211" s="83">
        <v>202</v>
      </c>
      <c r="B211" s="86" t="s">
        <v>261</v>
      </c>
      <c r="C211" s="87">
        <v>1945</v>
      </c>
      <c r="D211" s="88" t="str">
        <f t="shared" si="3"/>
        <v>кирпичные</v>
      </c>
      <c r="E211" s="89">
        <v>490</v>
      </c>
      <c r="F211" s="89">
        <v>455.7</v>
      </c>
      <c r="G211" s="90">
        <v>15</v>
      </c>
      <c r="H211" s="120">
        <v>307311.8</v>
      </c>
      <c r="I211" s="120">
        <v>0</v>
      </c>
      <c r="J211" s="120">
        <v>0</v>
      </c>
      <c r="K211" s="120">
        <v>307311.8</v>
      </c>
      <c r="L211" s="91">
        <v>43465</v>
      </c>
    </row>
    <row r="212" spans="1:12" outlineLevel="1" x14ac:dyDescent="0.25">
      <c r="A212" s="83">
        <v>203</v>
      </c>
      <c r="B212" s="86" t="s">
        <v>262</v>
      </c>
      <c r="C212" s="87">
        <v>1945</v>
      </c>
      <c r="D212" s="88" t="str">
        <f t="shared" si="3"/>
        <v>кирпичные</v>
      </c>
      <c r="E212" s="89">
        <v>275.7</v>
      </c>
      <c r="F212" s="89">
        <v>256.39999999999998</v>
      </c>
      <c r="G212" s="90">
        <v>9</v>
      </c>
      <c r="H212" s="120">
        <v>821387.9</v>
      </c>
      <c r="I212" s="120">
        <v>0</v>
      </c>
      <c r="J212" s="120">
        <v>0</v>
      </c>
      <c r="K212" s="120">
        <v>821387.9</v>
      </c>
      <c r="L212" s="91">
        <v>43465</v>
      </c>
    </row>
    <row r="213" spans="1:12" outlineLevel="1" x14ac:dyDescent="0.25">
      <c r="A213" s="83">
        <v>204</v>
      </c>
      <c r="B213" s="86" t="s">
        <v>263</v>
      </c>
      <c r="C213" s="87">
        <v>1945</v>
      </c>
      <c r="D213" s="88" t="str">
        <f t="shared" si="3"/>
        <v>кирпичные</v>
      </c>
      <c r="E213" s="89">
        <v>632.70000000000005</v>
      </c>
      <c r="F213" s="89">
        <v>588.41</v>
      </c>
      <c r="G213" s="90">
        <v>20</v>
      </c>
      <c r="H213" s="120">
        <v>2143604.5</v>
      </c>
      <c r="I213" s="120">
        <v>0</v>
      </c>
      <c r="J213" s="120">
        <v>0</v>
      </c>
      <c r="K213" s="120">
        <v>2143604.5</v>
      </c>
      <c r="L213" s="91">
        <v>43465</v>
      </c>
    </row>
    <row r="214" spans="1:12" outlineLevel="1" x14ac:dyDescent="0.25">
      <c r="A214" s="83">
        <v>205</v>
      </c>
      <c r="B214" s="86" t="s">
        <v>264</v>
      </c>
      <c r="C214" s="87">
        <v>1945</v>
      </c>
      <c r="D214" s="88" t="str">
        <f t="shared" si="3"/>
        <v>кирпичные</v>
      </c>
      <c r="E214" s="89">
        <v>402</v>
      </c>
      <c r="F214" s="89">
        <v>373.86</v>
      </c>
      <c r="G214" s="90">
        <v>13</v>
      </c>
      <c r="H214" s="120">
        <v>237291.4</v>
      </c>
      <c r="I214" s="120">
        <v>0</v>
      </c>
      <c r="J214" s="120">
        <v>0</v>
      </c>
      <c r="K214" s="120">
        <v>237291.4</v>
      </c>
      <c r="L214" s="91">
        <v>43465</v>
      </c>
    </row>
    <row r="215" spans="1:12" outlineLevel="1" x14ac:dyDescent="0.25">
      <c r="A215" s="83">
        <v>206</v>
      </c>
      <c r="B215" s="86" t="s">
        <v>265</v>
      </c>
      <c r="C215" s="87">
        <v>1945</v>
      </c>
      <c r="D215" s="88" t="str">
        <f t="shared" si="3"/>
        <v>кирпичные</v>
      </c>
      <c r="E215" s="89">
        <v>372</v>
      </c>
      <c r="F215" s="89">
        <v>345.96</v>
      </c>
      <c r="G215" s="90">
        <v>12</v>
      </c>
      <c r="H215" s="120">
        <v>266247.84999999998</v>
      </c>
      <c r="I215" s="120">
        <v>0</v>
      </c>
      <c r="J215" s="120">
        <v>0</v>
      </c>
      <c r="K215" s="120">
        <v>266247.84999999998</v>
      </c>
      <c r="L215" s="91">
        <v>43465</v>
      </c>
    </row>
    <row r="216" spans="1:12" outlineLevel="1" x14ac:dyDescent="0.25">
      <c r="A216" s="83">
        <v>207</v>
      </c>
      <c r="B216" s="86" t="s">
        <v>266</v>
      </c>
      <c r="C216" s="87">
        <v>1945</v>
      </c>
      <c r="D216" s="88" t="str">
        <f t="shared" si="3"/>
        <v>кирпичные</v>
      </c>
      <c r="E216" s="89">
        <v>509.9</v>
      </c>
      <c r="F216" s="89">
        <v>474.21</v>
      </c>
      <c r="G216" s="90">
        <v>16</v>
      </c>
      <c r="H216" s="120">
        <v>259907.22000000003</v>
      </c>
      <c r="I216" s="120">
        <v>0</v>
      </c>
      <c r="J216" s="120">
        <v>0</v>
      </c>
      <c r="K216" s="120">
        <v>259907.22000000003</v>
      </c>
      <c r="L216" s="91">
        <v>43465</v>
      </c>
    </row>
    <row r="217" spans="1:12" outlineLevel="1" x14ac:dyDescent="0.25">
      <c r="A217" s="83">
        <v>208</v>
      </c>
      <c r="B217" s="86" t="s">
        <v>267</v>
      </c>
      <c r="C217" s="87">
        <v>1945</v>
      </c>
      <c r="D217" s="88" t="str">
        <f t="shared" si="3"/>
        <v>кирпичные</v>
      </c>
      <c r="E217" s="89">
        <v>799.5</v>
      </c>
      <c r="F217" s="89">
        <v>743.54</v>
      </c>
      <c r="G217" s="90">
        <v>25</v>
      </c>
      <c r="H217" s="120">
        <v>620973.24</v>
      </c>
      <c r="I217" s="120">
        <v>0</v>
      </c>
      <c r="J217" s="120">
        <v>0</v>
      </c>
      <c r="K217" s="120">
        <v>620973.24</v>
      </c>
      <c r="L217" s="91">
        <v>43465</v>
      </c>
    </row>
    <row r="218" spans="1:12" outlineLevel="1" x14ac:dyDescent="0.25">
      <c r="A218" s="83">
        <v>209</v>
      </c>
      <c r="B218" s="86" t="s">
        <v>268</v>
      </c>
      <c r="C218" s="87">
        <v>1945</v>
      </c>
      <c r="D218" s="88" t="str">
        <f t="shared" si="3"/>
        <v>кирпичные</v>
      </c>
      <c r="E218" s="89">
        <v>749.5</v>
      </c>
      <c r="F218" s="89">
        <v>697.04</v>
      </c>
      <c r="G218" s="90">
        <v>23</v>
      </c>
      <c r="H218" s="120">
        <v>2166105.94</v>
      </c>
      <c r="I218" s="120">
        <v>0</v>
      </c>
      <c r="J218" s="120">
        <v>0</v>
      </c>
      <c r="K218" s="120">
        <v>2166105.94</v>
      </c>
      <c r="L218" s="91">
        <v>43465</v>
      </c>
    </row>
    <row r="219" spans="1:12" outlineLevel="1" x14ac:dyDescent="0.25">
      <c r="A219" s="83">
        <v>210</v>
      </c>
      <c r="B219" s="86" t="s">
        <v>269</v>
      </c>
      <c r="C219" s="87">
        <v>1945</v>
      </c>
      <c r="D219" s="88" t="str">
        <f t="shared" si="3"/>
        <v>кирпичные</v>
      </c>
      <c r="E219" s="89">
        <v>214</v>
      </c>
      <c r="F219" s="89">
        <v>199.02</v>
      </c>
      <c r="G219" s="90">
        <v>7</v>
      </c>
      <c r="H219" s="120">
        <v>1464112.02</v>
      </c>
      <c r="I219" s="120">
        <v>0</v>
      </c>
      <c r="J219" s="120">
        <v>0</v>
      </c>
      <c r="K219" s="120">
        <v>1464112.02</v>
      </c>
      <c r="L219" s="91">
        <v>43465</v>
      </c>
    </row>
    <row r="220" spans="1:12" outlineLevel="1" x14ac:dyDescent="0.25">
      <c r="A220" s="83">
        <v>211</v>
      </c>
      <c r="B220" s="86" t="s">
        <v>270</v>
      </c>
      <c r="C220" s="87">
        <v>1945</v>
      </c>
      <c r="D220" s="88" t="str">
        <f t="shared" si="3"/>
        <v>кирпичные</v>
      </c>
      <c r="E220" s="89">
        <v>160.19999999999999</v>
      </c>
      <c r="F220" s="89">
        <v>148.99</v>
      </c>
      <c r="G220" s="90">
        <v>5</v>
      </c>
      <c r="H220" s="120">
        <v>1034423.34</v>
      </c>
      <c r="I220" s="120">
        <v>0</v>
      </c>
      <c r="J220" s="120">
        <v>0</v>
      </c>
      <c r="K220" s="120">
        <v>1034423.34</v>
      </c>
      <c r="L220" s="91">
        <v>43465</v>
      </c>
    </row>
    <row r="221" spans="1:12" outlineLevel="1" x14ac:dyDescent="0.25">
      <c r="A221" s="83">
        <v>212</v>
      </c>
      <c r="B221" s="86" t="s">
        <v>271</v>
      </c>
      <c r="C221" s="87">
        <v>1945</v>
      </c>
      <c r="D221" s="88" t="str">
        <f t="shared" si="3"/>
        <v>кирпичные</v>
      </c>
      <c r="E221" s="89">
        <v>317.60000000000002</v>
      </c>
      <c r="F221" s="89">
        <v>295.37</v>
      </c>
      <c r="G221" s="90">
        <v>10</v>
      </c>
      <c r="H221" s="120">
        <v>1733074.22</v>
      </c>
      <c r="I221" s="120">
        <v>0</v>
      </c>
      <c r="J221" s="120">
        <v>0</v>
      </c>
      <c r="K221" s="120">
        <v>1733074.22</v>
      </c>
      <c r="L221" s="91">
        <v>43465</v>
      </c>
    </row>
    <row r="222" spans="1:12" outlineLevel="1" x14ac:dyDescent="0.25">
      <c r="A222" s="83">
        <v>213</v>
      </c>
      <c r="B222" s="86" t="s">
        <v>272</v>
      </c>
      <c r="C222" s="87">
        <v>1945</v>
      </c>
      <c r="D222" s="88" t="str">
        <f t="shared" si="3"/>
        <v>кирпичные</v>
      </c>
      <c r="E222" s="89">
        <v>2119.6999999999998</v>
      </c>
      <c r="F222" s="89">
        <v>1971.32</v>
      </c>
      <c r="G222" s="90">
        <v>66</v>
      </c>
      <c r="H222" s="120">
        <v>5392506.6899999995</v>
      </c>
      <c r="I222" s="120">
        <v>0</v>
      </c>
      <c r="J222" s="120">
        <v>0</v>
      </c>
      <c r="K222" s="120">
        <v>5392506.6899999995</v>
      </c>
      <c r="L222" s="91">
        <v>43465</v>
      </c>
    </row>
    <row r="223" spans="1:12" outlineLevel="1" x14ac:dyDescent="0.25">
      <c r="A223" s="83">
        <v>214</v>
      </c>
      <c r="B223" s="86" t="s">
        <v>273</v>
      </c>
      <c r="C223" s="87">
        <v>1945</v>
      </c>
      <c r="D223" s="88" t="str">
        <f t="shared" si="3"/>
        <v>кирпичные</v>
      </c>
      <c r="E223" s="89">
        <v>352</v>
      </c>
      <c r="F223" s="89">
        <v>327.36</v>
      </c>
      <c r="G223" s="90">
        <v>11</v>
      </c>
      <c r="H223" s="120">
        <v>180371.94</v>
      </c>
      <c r="I223" s="120">
        <v>0</v>
      </c>
      <c r="J223" s="120">
        <v>0</v>
      </c>
      <c r="K223" s="120">
        <v>180371.94</v>
      </c>
      <c r="L223" s="91">
        <v>43465</v>
      </c>
    </row>
    <row r="224" spans="1:12" outlineLevel="1" x14ac:dyDescent="0.25">
      <c r="A224" s="83">
        <v>215</v>
      </c>
      <c r="B224" s="86" t="s">
        <v>274</v>
      </c>
      <c r="C224" s="87">
        <v>1945</v>
      </c>
      <c r="D224" s="88" t="str">
        <f t="shared" si="3"/>
        <v>кирпичные</v>
      </c>
      <c r="E224" s="89">
        <v>352</v>
      </c>
      <c r="F224" s="89">
        <v>327.36</v>
      </c>
      <c r="G224" s="90">
        <v>11</v>
      </c>
      <c r="H224" s="120">
        <v>330794.69</v>
      </c>
      <c r="I224" s="120">
        <v>0</v>
      </c>
      <c r="J224" s="120">
        <v>0</v>
      </c>
      <c r="K224" s="120">
        <v>330794.69</v>
      </c>
      <c r="L224" s="91">
        <v>43465</v>
      </c>
    </row>
    <row r="225" spans="1:12" outlineLevel="1" x14ac:dyDescent="0.25">
      <c r="A225" s="83">
        <v>216</v>
      </c>
      <c r="B225" s="86" t="s">
        <v>275</v>
      </c>
      <c r="C225" s="87">
        <v>1945</v>
      </c>
      <c r="D225" s="88" t="str">
        <f t="shared" si="3"/>
        <v>кирпичные</v>
      </c>
      <c r="E225" s="89">
        <v>493.5</v>
      </c>
      <c r="F225" s="89">
        <v>458.96</v>
      </c>
      <c r="G225" s="90">
        <v>15</v>
      </c>
      <c r="H225" s="120">
        <v>209790.59</v>
      </c>
      <c r="I225" s="120">
        <v>0</v>
      </c>
      <c r="J225" s="120">
        <v>0</v>
      </c>
      <c r="K225" s="120">
        <v>209790.59</v>
      </c>
      <c r="L225" s="91">
        <v>43465</v>
      </c>
    </row>
    <row r="226" spans="1:12" outlineLevel="1" x14ac:dyDescent="0.25">
      <c r="A226" s="83">
        <v>217</v>
      </c>
      <c r="B226" s="86" t="s">
        <v>276</v>
      </c>
      <c r="C226" s="87">
        <v>1945</v>
      </c>
      <c r="D226" s="88" t="str">
        <f t="shared" si="3"/>
        <v>кирпичные</v>
      </c>
      <c r="E226" s="89">
        <v>953.4</v>
      </c>
      <c r="F226" s="89">
        <v>886.66</v>
      </c>
      <c r="G226" s="90">
        <v>30</v>
      </c>
      <c r="H226" s="120">
        <v>299769.23</v>
      </c>
      <c r="I226" s="120">
        <v>0</v>
      </c>
      <c r="J226" s="120">
        <v>0</v>
      </c>
      <c r="K226" s="120">
        <v>299769.23</v>
      </c>
      <c r="L226" s="91">
        <v>43465</v>
      </c>
    </row>
    <row r="227" spans="1:12" outlineLevel="1" x14ac:dyDescent="0.25">
      <c r="A227" s="83">
        <v>218</v>
      </c>
      <c r="B227" s="86" t="s">
        <v>277</v>
      </c>
      <c r="C227" s="87">
        <v>1945</v>
      </c>
      <c r="D227" s="88" t="str">
        <f t="shared" si="3"/>
        <v>кирпичные</v>
      </c>
      <c r="E227" s="89">
        <v>1044.0999999999999</v>
      </c>
      <c r="F227" s="89">
        <v>971.01</v>
      </c>
      <c r="G227" s="90">
        <v>33</v>
      </c>
      <c r="H227" s="120">
        <v>250320.21639999998</v>
      </c>
      <c r="I227" s="120">
        <v>0</v>
      </c>
      <c r="J227" s="120">
        <v>0</v>
      </c>
      <c r="K227" s="120">
        <v>250320.21639999998</v>
      </c>
      <c r="L227" s="91">
        <v>43465</v>
      </c>
    </row>
    <row r="228" spans="1:12" outlineLevel="1" x14ac:dyDescent="0.25">
      <c r="A228" s="83">
        <v>219</v>
      </c>
      <c r="B228" s="86" t="s">
        <v>278</v>
      </c>
      <c r="C228" s="87">
        <v>1945</v>
      </c>
      <c r="D228" s="88" t="str">
        <f t="shared" si="3"/>
        <v>кирпичные</v>
      </c>
      <c r="E228" s="89">
        <v>771.8</v>
      </c>
      <c r="F228" s="89">
        <v>717.77</v>
      </c>
      <c r="G228" s="90">
        <v>24</v>
      </c>
      <c r="H228" s="120">
        <v>205397.77000000002</v>
      </c>
      <c r="I228" s="120">
        <v>0</v>
      </c>
      <c r="J228" s="120">
        <v>0</v>
      </c>
      <c r="K228" s="120">
        <v>205397.77000000002</v>
      </c>
      <c r="L228" s="91">
        <v>43465</v>
      </c>
    </row>
    <row r="229" spans="1:12" outlineLevel="1" x14ac:dyDescent="0.25">
      <c r="A229" s="83">
        <v>220</v>
      </c>
      <c r="B229" s="86" t="s">
        <v>279</v>
      </c>
      <c r="C229" s="87">
        <v>1945</v>
      </c>
      <c r="D229" s="88" t="str">
        <f t="shared" si="3"/>
        <v>кирпичные</v>
      </c>
      <c r="E229" s="89">
        <v>2732</v>
      </c>
      <c r="F229" s="89">
        <v>2540.7600000000002</v>
      </c>
      <c r="G229" s="90">
        <v>85</v>
      </c>
      <c r="H229" s="120">
        <v>772928.1</v>
      </c>
      <c r="I229" s="120">
        <v>0</v>
      </c>
      <c r="J229" s="120">
        <v>0</v>
      </c>
      <c r="K229" s="120">
        <v>772928.1</v>
      </c>
      <c r="L229" s="91">
        <v>43465</v>
      </c>
    </row>
    <row r="230" spans="1:12" outlineLevel="1" x14ac:dyDescent="0.25">
      <c r="A230" s="83">
        <v>221</v>
      </c>
      <c r="B230" s="86" t="s">
        <v>280</v>
      </c>
      <c r="C230" s="87">
        <v>1945</v>
      </c>
      <c r="D230" s="88" t="str">
        <f t="shared" si="3"/>
        <v>кирпичные</v>
      </c>
      <c r="E230" s="89">
        <v>493.8</v>
      </c>
      <c r="F230" s="89">
        <v>459.23</v>
      </c>
      <c r="G230" s="90">
        <v>15</v>
      </c>
      <c r="H230" s="120">
        <v>172569.82</v>
      </c>
      <c r="I230" s="120">
        <v>0</v>
      </c>
      <c r="J230" s="120">
        <v>0</v>
      </c>
      <c r="K230" s="120">
        <v>172569.82</v>
      </c>
      <c r="L230" s="91">
        <v>43465</v>
      </c>
    </row>
    <row r="231" spans="1:12" outlineLevel="1" x14ac:dyDescent="0.25">
      <c r="A231" s="83">
        <v>222</v>
      </c>
      <c r="B231" s="86" t="s">
        <v>281</v>
      </c>
      <c r="C231" s="87">
        <v>1945</v>
      </c>
      <c r="D231" s="88" t="str">
        <f t="shared" si="3"/>
        <v>кирпичные</v>
      </c>
      <c r="E231" s="89">
        <v>1418.9</v>
      </c>
      <c r="F231" s="89">
        <v>1319.58</v>
      </c>
      <c r="G231" s="90">
        <v>44</v>
      </c>
      <c r="H231" s="120">
        <v>7058200.3499999996</v>
      </c>
      <c r="I231" s="120">
        <v>0</v>
      </c>
      <c r="J231" s="120">
        <v>0</v>
      </c>
      <c r="K231" s="120">
        <v>7058200.3499999996</v>
      </c>
      <c r="L231" s="91">
        <v>43465</v>
      </c>
    </row>
    <row r="232" spans="1:12" outlineLevel="1" x14ac:dyDescent="0.25">
      <c r="A232" s="83">
        <v>223</v>
      </c>
      <c r="B232" s="86" t="s">
        <v>282</v>
      </c>
      <c r="C232" s="87">
        <v>1945</v>
      </c>
      <c r="D232" s="88" t="str">
        <f t="shared" si="3"/>
        <v>кирпичные</v>
      </c>
      <c r="E232" s="89">
        <v>308.39999999999998</v>
      </c>
      <c r="F232" s="89">
        <v>286.81</v>
      </c>
      <c r="G232" s="90">
        <v>10</v>
      </c>
      <c r="H232" s="120">
        <v>88832.203599999993</v>
      </c>
      <c r="I232" s="120">
        <v>0</v>
      </c>
      <c r="J232" s="120">
        <v>0</v>
      </c>
      <c r="K232" s="120">
        <v>88832.203599999993</v>
      </c>
      <c r="L232" s="91">
        <v>43465</v>
      </c>
    </row>
    <row r="233" spans="1:12" outlineLevel="1" x14ac:dyDescent="0.25">
      <c r="A233" s="83">
        <v>224</v>
      </c>
      <c r="B233" s="86" t="s">
        <v>283</v>
      </c>
      <c r="C233" s="87">
        <v>1945</v>
      </c>
      <c r="D233" s="88" t="str">
        <f t="shared" si="3"/>
        <v>кирпичные</v>
      </c>
      <c r="E233" s="89">
        <v>794.5</v>
      </c>
      <c r="F233" s="89">
        <v>738.89</v>
      </c>
      <c r="G233" s="90">
        <v>25</v>
      </c>
      <c r="H233" s="120">
        <v>195386.96040000004</v>
      </c>
      <c r="I233" s="120">
        <v>0</v>
      </c>
      <c r="J233" s="120">
        <v>0</v>
      </c>
      <c r="K233" s="120">
        <v>195386.96040000004</v>
      </c>
      <c r="L233" s="91">
        <v>43465</v>
      </c>
    </row>
    <row r="234" spans="1:12" outlineLevel="1" x14ac:dyDescent="0.25">
      <c r="A234" s="83">
        <v>225</v>
      </c>
      <c r="B234" s="86" t="s">
        <v>284</v>
      </c>
      <c r="C234" s="87">
        <v>1945</v>
      </c>
      <c r="D234" s="88" t="str">
        <f t="shared" si="3"/>
        <v>кирпичные</v>
      </c>
      <c r="E234" s="89">
        <v>705.9</v>
      </c>
      <c r="F234" s="89">
        <v>656.49</v>
      </c>
      <c r="G234" s="90">
        <v>22</v>
      </c>
      <c r="H234" s="120">
        <v>151836.29759999999</v>
      </c>
      <c r="I234" s="120">
        <v>0</v>
      </c>
      <c r="J234" s="120">
        <v>0</v>
      </c>
      <c r="K234" s="120">
        <v>151836.29759999999</v>
      </c>
      <c r="L234" s="91">
        <v>43465</v>
      </c>
    </row>
    <row r="235" spans="1:12" outlineLevel="1" x14ac:dyDescent="0.25">
      <c r="A235" s="83">
        <v>226</v>
      </c>
      <c r="B235" s="86" t="s">
        <v>285</v>
      </c>
      <c r="C235" s="87">
        <v>1945</v>
      </c>
      <c r="D235" s="88" t="str">
        <f t="shared" si="3"/>
        <v>кирпичные</v>
      </c>
      <c r="E235" s="89">
        <v>645.70000000000005</v>
      </c>
      <c r="F235" s="89">
        <v>600.5</v>
      </c>
      <c r="G235" s="90">
        <v>20</v>
      </c>
      <c r="H235" s="120">
        <v>1272041.8400000001</v>
      </c>
      <c r="I235" s="120">
        <v>0</v>
      </c>
      <c r="J235" s="120">
        <v>0</v>
      </c>
      <c r="K235" s="120">
        <v>1272041.8400000001</v>
      </c>
      <c r="L235" s="91">
        <v>43465</v>
      </c>
    </row>
    <row r="236" spans="1:12" ht="30" outlineLevel="1" x14ac:dyDescent="0.25">
      <c r="A236" s="83">
        <v>227</v>
      </c>
      <c r="B236" s="86" t="s">
        <v>476</v>
      </c>
      <c r="C236" s="87">
        <v>1945</v>
      </c>
      <c r="D236" s="88" t="str">
        <f t="shared" si="3"/>
        <v>кирпичные</v>
      </c>
      <c r="E236" s="89">
        <v>1812</v>
      </c>
      <c r="F236" s="89">
        <v>1685.16</v>
      </c>
      <c r="G236" s="90">
        <v>57</v>
      </c>
      <c r="H236" s="120">
        <v>5517860.1299999999</v>
      </c>
      <c r="I236" s="120">
        <v>0</v>
      </c>
      <c r="J236" s="120">
        <v>0</v>
      </c>
      <c r="K236" s="120">
        <v>5517860.1299999999</v>
      </c>
      <c r="L236" s="91">
        <v>43465</v>
      </c>
    </row>
    <row r="237" spans="1:12" outlineLevel="1" x14ac:dyDescent="0.25">
      <c r="A237" s="83">
        <v>228</v>
      </c>
      <c r="B237" s="86" t="s">
        <v>286</v>
      </c>
      <c r="C237" s="87">
        <v>1945</v>
      </c>
      <c r="D237" s="88" t="str">
        <f t="shared" ref="D237:D300" si="4">IF(C237&lt;=1945,"кирпичные","панельные")</f>
        <v>кирпичные</v>
      </c>
      <c r="E237" s="89">
        <v>305</v>
      </c>
      <c r="F237" s="89">
        <v>283.64999999999998</v>
      </c>
      <c r="G237" s="90">
        <v>10</v>
      </c>
      <c r="H237" s="120">
        <v>265207.67000000004</v>
      </c>
      <c r="I237" s="120">
        <v>0</v>
      </c>
      <c r="J237" s="120">
        <v>0</v>
      </c>
      <c r="K237" s="120">
        <v>265207.67000000004</v>
      </c>
      <c r="L237" s="91">
        <v>43465</v>
      </c>
    </row>
    <row r="238" spans="1:12" outlineLevel="1" x14ac:dyDescent="0.25">
      <c r="A238" s="83">
        <v>229</v>
      </c>
      <c r="B238" s="86" t="s">
        <v>287</v>
      </c>
      <c r="C238" s="87">
        <v>1945</v>
      </c>
      <c r="D238" s="88" t="str">
        <f t="shared" si="4"/>
        <v>кирпичные</v>
      </c>
      <c r="E238" s="89">
        <v>528</v>
      </c>
      <c r="F238" s="89">
        <v>491.04</v>
      </c>
      <c r="G238" s="90">
        <v>17</v>
      </c>
      <c r="H238" s="120">
        <v>217672.36000000002</v>
      </c>
      <c r="I238" s="120">
        <v>0</v>
      </c>
      <c r="J238" s="120">
        <v>0</v>
      </c>
      <c r="K238" s="120">
        <v>217672.36000000002</v>
      </c>
      <c r="L238" s="91">
        <v>43465</v>
      </c>
    </row>
    <row r="239" spans="1:12" outlineLevel="1" x14ac:dyDescent="0.25">
      <c r="A239" s="83">
        <v>230</v>
      </c>
      <c r="B239" s="86" t="s">
        <v>288</v>
      </c>
      <c r="C239" s="87">
        <v>1945</v>
      </c>
      <c r="D239" s="88" t="str">
        <f t="shared" si="4"/>
        <v>кирпичные</v>
      </c>
      <c r="E239" s="89">
        <v>299</v>
      </c>
      <c r="F239" s="89">
        <v>278.07</v>
      </c>
      <c r="G239" s="90">
        <v>9</v>
      </c>
      <c r="H239" s="120">
        <v>167764.19999999998</v>
      </c>
      <c r="I239" s="120">
        <v>0</v>
      </c>
      <c r="J239" s="120">
        <v>0</v>
      </c>
      <c r="K239" s="120">
        <v>167764.19999999998</v>
      </c>
      <c r="L239" s="91">
        <v>43465</v>
      </c>
    </row>
    <row r="240" spans="1:12" outlineLevel="1" x14ac:dyDescent="0.25">
      <c r="A240" s="83">
        <v>231</v>
      </c>
      <c r="B240" s="86" t="s">
        <v>289</v>
      </c>
      <c r="C240" s="87">
        <v>1945</v>
      </c>
      <c r="D240" s="88" t="str">
        <f t="shared" si="4"/>
        <v>кирпичные</v>
      </c>
      <c r="E240" s="89">
        <v>347</v>
      </c>
      <c r="F240" s="89">
        <v>322.70999999999998</v>
      </c>
      <c r="G240" s="90">
        <v>11</v>
      </c>
      <c r="H240" s="120">
        <v>178952.01999999996</v>
      </c>
      <c r="I240" s="120">
        <v>0</v>
      </c>
      <c r="J240" s="120">
        <v>0</v>
      </c>
      <c r="K240" s="120">
        <v>178952.01999999996</v>
      </c>
      <c r="L240" s="91">
        <v>43465</v>
      </c>
    </row>
    <row r="241" spans="1:12" outlineLevel="1" x14ac:dyDescent="0.25">
      <c r="A241" s="83">
        <v>232</v>
      </c>
      <c r="B241" s="86" t="s">
        <v>290</v>
      </c>
      <c r="C241" s="87">
        <v>1945</v>
      </c>
      <c r="D241" s="88" t="str">
        <f t="shared" si="4"/>
        <v>кирпичные</v>
      </c>
      <c r="E241" s="89">
        <v>153.9</v>
      </c>
      <c r="F241" s="89">
        <v>143.13</v>
      </c>
      <c r="G241" s="90">
        <v>5</v>
      </c>
      <c r="H241" s="120">
        <v>2357198.9</v>
      </c>
      <c r="I241" s="120">
        <v>0</v>
      </c>
      <c r="J241" s="120">
        <v>0</v>
      </c>
      <c r="K241" s="120">
        <v>2357198.9</v>
      </c>
      <c r="L241" s="91">
        <v>43465</v>
      </c>
    </row>
    <row r="242" spans="1:12" outlineLevel="1" x14ac:dyDescent="0.25">
      <c r="A242" s="83">
        <v>233</v>
      </c>
      <c r="B242" s="86" t="s">
        <v>291</v>
      </c>
      <c r="C242" s="87">
        <v>1945</v>
      </c>
      <c r="D242" s="88" t="str">
        <f t="shared" si="4"/>
        <v>кирпичные</v>
      </c>
      <c r="E242" s="89">
        <v>2122.3000000000002</v>
      </c>
      <c r="F242" s="89">
        <v>1973.74</v>
      </c>
      <c r="G242" s="90">
        <v>66</v>
      </c>
      <c r="H242" s="120">
        <v>610085.60000000009</v>
      </c>
      <c r="I242" s="120">
        <v>0</v>
      </c>
      <c r="J242" s="120">
        <v>0</v>
      </c>
      <c r="K242" s="120">
        <v>610085.60000000009</v>
      </c>
      <c r="L242" s="91">
        <v>43465</v>
      </c>
    </row>
    <row r="243" spans="1:12" outlineLevel="1" x14ac:dyDescent="0.25">
      <c r="A243" s="83">
        <v>234</v>
      </c>
      <c r="B243" s="86" t="s">
        <v>292</v>
      </c>
      <c r="C243" s="87">
        <v>1945</v>
      </c>
      <c r="D243" s="88" t="str">
        <f t="shared" si="4"/>
        <v>кирпичные</v>
      </c>
      <c r="E243" s="89">
        <v>396.6</v>
      </c>
      <c r="F243" s="89">
        <v>368.84</v>
      </c>
      <c r="G243" s="90">
        <v>12</v>
      </c>
      <c r="H243" s="120">
        <v>1924560.4100000001</v>
      </c>
      <c r="I243" s="120">
        <v>0</v>
      </c>
      <c r="J243" s="120">
        <v>0</v>
      </c>
      <c r="K243" s="120">
        <v>1924560.4100000001</v>
      </c>
      <c r="L243" s="91">
        <v>43465</v>
      </c>
    </row>
    <row r="244" spans="1:12" outlineLevel="1" x14ac:dyDescent="0.25">
      <c r="A244" s="83">
        <v>235</v>
      </c>
      <c r="B244" s="86" t="s">
        <v>293</v>
      </c>
      <c r="C244" s="87">
        <v>1945</v>
      </c>
      <c r="D244" s="88" t="str">
        <f t="shared" si="4"/>
        <v>кирпичные</v>
      </c>
      <c r="E244" s="89">
        <v>279</v>
      </c>
      <c r="F244" s="89">
        <v>259.47000000000003</v>
      </c>
      <c r="G244" s="90">
        <v>9</v>
      </c>
      <c r="H244" s="120">
        <v>744205.81</v>
      </c>
      <c r="I244" s="120">
        <v>0</v>
      </c>
      <c r="J244" s="120">
        <v>0</v>
      </c>
      <c r="K244" s="120">
        <v>744205.81</v>
      </c>
      <c r="L244" s="91">
        <v>43465</v>
      </c>
    </row>
    <row r="245" spans="1:12" ht="30" outlineLevel="1" x14ac:dyDescent="0.25">
      <c r="A245" s="83">
        <v>236</v>
      </c>
      <c r="B245" s="86" t="s">
        <v>477</v>
      </c>
      <c r="C245" s="87">
        <v>1945</v>
      </c>
      <c r="D245" s="88" t="str">
        <f t="shared" si="4"/>
        <v>кирпичные</v>
      </c>
      <c r="E245" s="89">
        <v>1890</v>
      </c>
      <c r="F245" s="89">
        <v>1757.7</v>
      </c>
      <c r="G245" s="90">
        <v>59</v>
      </c>
      <c r="H245" s="120">
        <v>5858237.7199999997</v>
      </c>
      <c r="I245" s="120">
        <v>0</v>
      </c>
      <c r="J245" s="120">
        <v>0</v>
      </c>
      <c r="K245" s="120">
        <v>5858237.7199999997</v>
      </c>
      <c r="L245" s="91">
        <v>43465</v>
      </c>
    </row>
    <row r="246" spans="1:12" outlineLevel="1" x14ac:dyDescent="0.25">
      <c r="A246" s="83">
        <v>237</v>
      </c>
      <c r="B246" s="86" t="s">
        <v>294</v>
      </c>
      <c r="C246" s="87">
        <v>1945</v>
      </c>
      <c r="D246" s="88" t="str">
        <f t="shared" si="4"/>
        <v>кирпичные</v>
      </c>
      <c r="E246" s="89">
        <v>2444.5</v>
      </c>
      <c r="F246" s="89">
        <v>2273.39</v>
      </c>
      <c r="G246" s="90">
        <v>76</v>
      </c>
      <c r="H246" s="120">
        <v>689006.22000000009</v>
      </c>
      <c r="I246" s="120">
        <v>0</v>
      </c>
      <c r="J246" s="120">
        <v>0</v>
      </c>
      <c r="K246" s="120">
        <v>689006.22000000009</v>
      </c>
      <c r="L246" s="91">
        <v>43465</v>
      </c>
    </row>
    <row r="247" spans="1:12" outlineLevel="1" x14ac:dyDescent="0.25">
      <c r="A247" s="83">
        <v>238</v>
      </c>
      <c r="B247" s="86" t="s">
        <v>295</v>
      </c>
      <c r="C247" s="87">
        <v>1945</v>
      </c>
      <c r="D247" s="88" t="str">
        <f t="shared" si="4"/>
        <v>кирпичные</v>
      </c>
      <c r="E247" s="89">
        <v>762.7</v>
      </c>
      <c r="F247" s="89">
        <v>709.31</v>
      </c>
      <c r="G247" s="90">
        <v>24</v>
      </c>
      <c r="H247" s="120">
        <v>652879.52</v>
      </c>
      <c r="I247" s="120">
        <v>0</v>
      </c>
      <c r="J247" s="120">
        <v>0</v>
      </c>
      <c r="K247" s="120">
        <v>652879.52</v>
      </c>
      <c r="L247" s="91">
        <v>43465</v>
      </c>
    </row>
    <row r="248" spans="1:12" ht="30" outlineLevel="1" x14ac:dyDescent="0.25">
      <c r="A248" s="83">
        <v>239</v>
      </c>
      <c r="B248" s="86" t="s">
        <v>478</v>
      </c>
      <c r="C248" s="87">
        <v>1945</v>
      </c>
      <c r="D248" s="88" t="str">
        <f t="shared" si="4"/>
        <v>кирпичные</v>
      </c>
      <c r="E248" s="89">
        <v>1784.2</v>
      </c>
      <c r="F248" s="89">
        <v>1659.31</v>
      </c>
      <c r="G248" s="90">
        <v>56</v>
      </c>
      <c r="H248" s="120">
        <v>247163.46000000002</v>
      </c>
      <c r="I248" s="120">
        <v>0</v>
      </c>
      <c r="J248" s="120">
        <v>0</v>
      </c>
      <c r="K248" s="120">
        <v>247163.46000000002</v>
      </c>
      <c r="L248" s="91">
        <v>43465</v>
      </c>
    </row>
    <row r="249" spans="1:12" ht="30" outlineLevel="1" x14ac:dyDescent="0.25">
      <c r="A249" s="83">
        <v>240</v>
      </c>
      <c r="B249" s="86" t="s">
        <v>479</v>
      </c>
      <c r="C249" s="87">
        <v>1945</v>
      </c>
      <c r="D249" s="88" t="str">
        <f t="shared" si="4"/>
        <v>кирпичные</v>
      </c>
      <c r="E249" s="89">
        <v>4739.6000000000004</v>
      </c>
      <c r="F249" s="89">
        <v>4407.83</v>
      </c>
      <c r="G249" s="90">
        <v>148</v>
      </c>
      <c r="H249" s="120">
        <v>758553.75</v>
      </c>
      <c r="I249" s="120">
        <v>0</v>
      </c>
      <c r="J249" s="120">
        <v>0</v>
      </c>
      <c r="K249" s="120">
        <v>758553.75</v>
      </c>
      <c r="L249" s="91">
        <v>43465</v>
      </c>
    </row>
    <row r="250" spans="1:12" outlineLevel="1" x14ac:dyDescent="0.25">
      <c r="A250" s="83">
        <v>241</v>
      </c>
      <c r="B250" s="86" t="s">
        <v>296</v>
      </c>
      <c r="C250" s="87">
        <v>1945</v>
      </c>
      <c r="D250" s="88" t="str">
        <f t="shared" si="4"/>
        <v>кирпичные</v>
      </c>
      <c r="E250" s="89">
        <v>141.30000000000001</v>
      </c>
      <c r="F250" s="89">
        <v>131.41</v>
      </c>
      <c r="G250" s="90">
        <v>4</v>
      </c>
      <c r="H250" s="120">
        <v>99582.049999999988</v>
      </c>
      <c r="I250" s="120">
        <v>0</v>
      </c>
      <c r="J250" s="120">
        <v>0</v>
      </c>
      <c r="K250" s="120">
        <v>99582.049999999988</v>
      </c>
      <c r="L250" s="91">
        <v>43465</v>
      </c>
    </row>
    <row r="251" spans="1:12" outlineLevel="1" x14ac:dyDescent="0.25">
      <c r="A251" s="83">
        <v>242</v>
      </c>
      <c r="B251" s="86" t="s">
        <v>297</v>
      </c>
      <c r="C251" s="87">
        <v>1945</v>
      </c>
      <c r="D251" s="88" t="str">
        <f t="shared" si="4"/>
        <v>кирпичные</v>
      </c>
      <c r="E251" s="89">
        <v>439.8</v>
      </c>
      <c r="F251" s="89">
        <v>409.01</v>
      </c>
      <c r="G251" s="90">
        <v>14</v>
      </c>
      <c r="H251" s="120">
        <v>511285.89000000007</v>
      </c>
      <c r="I251" s="120">
        <v>0</v>
      </c>
      <c r="J251" s="120">
        <v>0</v>
      </c>
      <c r="K251" s="120">
        <v>511285.89000000007</v>
      </c>
      <c r="L251" s="91">
        <v>43465</v>
      </c>
    </row>
    <row r="252" spans="1:12" outlineLevel="1" x14ac:dyDescent="0.25">
      <c r="A252" s="83">
        <v>243</v>
      </c>
      <c r="B252" s="86" t="s">
        <v>298</v>
      </c>
      <c r="C252" s="87">
        <v>1945</v>
      </c>
      <c r="D252" s="88" t="str">
        <f t="shared" si="4"/>
        <v>кирпичные</v>
      </c>
      <c r="E252" s="89">
        <v>423.8</v>
      </c>
      <c r="F252" s="89">
        <v>394.13</v>
      </c>
      <c r="G252" s="90">
        <v>13</v>
      </c>
      <c r="H252" s="120">
        <v>214170.53</v>
      </c>
      <c r="I252" s="120">
        <v>0</v>
      </c>
      <c r="J252" s="120">
        <v>0</v>
      </c>
      <c r="K252" s="120">
        <v>214170.53</v>
      </c>
      <c r="L252" s="91">
        <v>43465</v>
      </c>
    </row>
    <row r="253" spans="1:12" outlineLevel="1" x14ac:dyDescent="0.25">
      <c r="A253" s="83">
        <v>244</v>
      </c>
      <c r="B253" s="86" t="s">
        <v>299</v>
      </c>
      <c r="C253" s="87">
        <v>1945</v>
      </c>
      <c r="D253" s="88" t="str">
        <f t="shared" si="4"/>
        <v>кирпичные</v>
      </c>
      <c r="E253" s="89">
        <v>431.6</v>
      </c>
      <c r="F253" s="89">
        <v>401.39</v>
      </c>
      <c r="G253" s="90">
        <v>13</v>
      </c>
      <c r="H253" s="120">
        <v>2437144.3664999995</v>
      </c>
      <c r="I253" s="120">
        <v>0</v>
      </c>
      <c r="J253" s="120">
        <v>0</v>
      </c>
      <c r="K253" s="120">
        <v>2437144.3664999995</v>
      </c>
      <c r="L253" s="91">
        <v>43465</v>
      </c>
    </row>
    <row r="254" spans="1:12" outlineLevel="1" x14ac:dyDescent="0.25">
      <c r="A254" s="83">
        <v>245</v>
      </c>
      <c r="B254" s="86" t="s">
        <v>300</v>
      </c>
      <c r="C254" s="87">
        <v>1945</v>
      </c>
      <c r="D254" s="88" t="str">
        <f t="shared" si="4"/>
        <v>кирпичные</v>
      </c>
      <c r="E254" s="89">
        <v>428.7</v>
      </c>
      <c r="F254" s="89">
        <v>398.69</v>
      </c>
      <c r="G254" s="90">
        <v>13</v>
      </c>
      <c r="H254" s="120">
        <v>343255.03999999998</v>
      </c>
      <c r="I254" s="120">
        <v>0</v>
      </c>
      <c r="J254" s="120">
        <v>0</v>
      </c>
      <c r="K254" s="120">
        <v>343255.03999999998</v>
      </c>
      <c r="L254" s="91">
        <v>43465</v>
      </c>
    </row>
    <row r="255" spans="1:12" outlineLevel="1" x14ac:dyDescent="0.25">
      <c r="A255" s="83">
        <v>246</v>
      </c>
      <c r="B255" s="86" t="s">
        <v>301</v>
      </c>
      <c r="C255" s="87">
        <v>1945</v>
      </c>
      <c r="D255" s="88" t="str">
        <f t="shared" si="4"/>
        <v>кирпичные</v>
      </c>
      <c r="E255" s="89">
        <v>197.1</v>
      </c>
      <c r="F255" s="89">
        <v>183.3</v>
      </c>
      <c r="G255" s="90">
        <v>6</v>
      </c>
      <c r="H255" s="120">
        <v>1185986.8500000001</v>
      </c>
      <c r="I255" s="120">
        <v>0</v>
      </c>
      <c r="J255" s="120">
        <v>0</v>
      </c>
      <c r="K255" s="120">
        <v>1185986.8500000001</v>
      </c>
      <c r="L255" s="91">
        <v>43465</v>
      </c>
    </row>
    <row r="256" spans="1:12" outlineLevel="1" x14ac:dyDescent="0.25">
      <c r="A256" s="83">
        <v>247</v>
      </c>
      <c r="B256" s="86" t="s">
        <v>302</v>
      </c>
      <c r="C256" s="87">
        <v>1945</v>
      </c>
      <c r="D256" s="88" t="str">
        <f t="shared" si="4"/>
        <v>кирпичные</v>
      </c>
      <c r="E256" s="89">
        <v>248.4</v>
      </c>
      <c r="F256" s="89">
        <v>231.01</v>
      </c>
      <c r="G256" s="90">
        <v>8</v>
      </c>
      <c r="H256" s="120">
        <v>1561057.69</v>
      </c>
      <c r="I256" s="120">
        <v>0</v>
      </c>
      <c r="J256" s="120">
        <v>0</v>
      </c>
      <c r="K256" s="120">
        <v>1561057.69</v>
      </c>
      <c r="L256" s="91">
        <v>43465</v>
      </c>
    </row>
    <row r="257" spans="1:12" outlineLevel="1" x14ac:dyDescent="0.25">
      <c r="A257" s="83">
        <v>248</v>
      </c>
      <c r="B257" s="86" t="s">
        <v>303</v>
      </c>
      <c r="C257" s="87">
        <v>1945</v>
      </c>
      <c r="D257" s="88" t="str">
        <f t="shared" si="4"/>
        <v>кирпичные</v>
      </c>
      <c r="E257" s="89">
        <v>206.5</v>
      </c>
      <c r="F257" s="89">
        <v>192.05</v>
      </c>
      <c r="G257" s="90">
        <v>6</v>
      </c>
      <c r="H257" s="120">
        <v>1393908.14</v>
      </c>
      <c r="I257" s="120">
        <v>0</v>
      </c>
      <c r="J257" s="120">
        <v>0</v>
      </c>
      <c r="K257" s="120">
        <v>1393908.14</v>
      </c>
      <c r="L257" s="91">
        <v>43465</v>
      </c>
    </row>
    <row r="258" spans="1:12" outlineLevel="1" x14ac:dyDescent="0.25">
      <c r="A258" s="83">
        <v>249</v>
      </c>
      <c r="B258" s="86" t="s">
        <v>304</v>
      </c>
      <c r="C258" s="87">
        <v>1945</v>
      </c>
      <c r="D258" s="88" t="str">
        <f t="shared" si="4"/>
        <v>кирпичные</v>
      </c>
      <c r="E258" s="89">
        <v>372.7</v>
      </c>
      <c r="F258" s="89">
        <v>346.61</v>
      </c>
      <c r="G258" s="90">
        <v>12</v>
      </c>
      <c r="H258" s="120">
        <v>1693862.21</v>
      </c>
      <c r="I258" s="120">
        <v>0</v>
      </c>
      <c r="J258" s="120">
        <v>0</v>
      </c>
      <c r="K258" s="120">
        <v>1693862.21</v>
      </c>
      <c r="L258" s="91">
        <v>43465</v>
      </c>
    </row>
    <row r="259" spans="1:12" outlineLevel="1" x14ac:dyDescent="0.25">
      <c r="A259" s="83">
        <v>250</v>
      </c>
      <c r="B259" s="86" t="s">
        <v>305</v>
      </c>
      <c r="C259" s="87">
        <v>1945</v>
      </c>
      <c r="D259" s="88" t="str">
        <f t="shared" si="4"/>
        <v>кирпичные</v>
      </c>
      <c r="E259" s="89">
        <v>301.89999999999998</v>
      </c>
      <c r="F259" s="89">
        <v>280.77</v>
      </c>
      <c r="G259" s="90">
        <v>9</v>
      </c>
      <c r="H259" s="120">
        <v>1806903.26</v>
      </c>
      <c r="I259" s="120">
        <v>0</v>
      </c>
      <c r="J259" s="120">
        <v>0</v>
      </c>
      <c r="K259" s="120">
        <v>1806903.26</v>
      </c>
      <c r="L259" s="91">
        <v>43465</v>
      </c>
    </row>
    <row r="260" spans="1:12" outlineLevel="1" x14ac:dyDescent="0.25">
      <c r="A260" s="83">
        <v>251</v>
      </c>
      <c r="B260" s="86" t="s">
        <v>306</v>
      </c>
      <c r="C260" s="87">
        <v>1945</v>
      </c>
      <c r="D260" s="88" t="str">
        <f t="shared" si="4"/>
        <v>кирпичные</v>
      </c>
      <c r="E260" s="89">
        <v>301.2</v>
      </c>
      <c r="F260" s="89">
        <v>280.12</v>
      </c>
      <c r="G260" s="90">
        <v>9</v>
      </c>
      <c r="H260" s="120">
        <v>1128401.3600000001</v>
      </c>
      <c r="I260" s="120">
        <v>0</v>
      </c>
      <c r="J260" s="120">
        <v>0</v>
      </c>
      <c r="K260" s="120">
        <v>1128401.3600000001</v>
      </c>
      <c r="L260" s="91">
        <v>43465</v>
      </c>
    </row>
    <row r="261" spans="1:12" outlineLevel="1" x14ac:dyDescent="0.25">
      <c r="A261" s="83">
        <v>252</v>
      </c>
      <c r="B261" s="86" t="s">
        <v>307</v>
      </c>
      <c r="C261" s="87">
        <v>1945</v>
      </c>
      <c r="D261" s="88" t="str">
        <f t="shared" si="4"/>
        <v>кирпичные</v>
      </c>
      <c r="E261" s="89">
        <v>318.8</v>
      </c>
      <c r="F261" s="89">
        <v>296.48</v>
      </c>
      <c r="G261" s="90">
        <v>10</v>
      </c>
      <c r="H261" s="120">
        <v>1585964.58</v>
      </c>
      <c r="I261" s="120">
        <v>0</v>
      </c>
      <c r="J261" s="120">
        <v>0</v>
      </c>
      <c r="K261" s="120">
        <v>1585964.58</v>
      </c>
      <c r="L261" s="91">
        <v>43465</v>
      </c>
    </row>
    <row r="262" spans="1:12" outlineLevel="1" x14ac:dyDescent="0.25">
      <c r="A262" s="83">
        <v>253</v>
      </c>
      <c r="B262" s="86" t="s">
        <v>308</v>
      </c>
      <c r="C262" s="87">
        <v>1945</v>
      </c>
      <c r="D262" s="88" t="str">
        <f t="shared" si="4"/>
        <v>кирпичные</v>
      </c>
      <c r="E262" s="89">
        <v>218.7</v>
      </c>
      <c r="F262" s="89">
        <v>203.39</v>
      </c>
      <c r="G262" s="90">
        <v>7</v>
      </c>
      <c r="H262" s="120">
        <v>1154761.32</v>
      </c>
      <c r="I262" s="120">
        <v>0</v>
      </c>
      <c r="J262" s="120">
        <v>0</v>
      </c>
      <c r="K262" s="120">
        <v>1154761.32</v>
      </c>
      <c r="L262" s="91">
        <v>43465</v>
      </c>
    </row>
    <row r="263" spans="1:12" outlineLevel="1" x14ac:dyDescent="0.25">
      <c r="A263" s="83">
        <v>254</v>
      </c>
      <c r="B263" s="86" t="s">
        <v>309</v>
      </c>
      <c r="C263" s="87">
        <v>1945</v>
      </c>
      <c r="D263" s="88" t="str">
        <f t="shared" si="4"/>
        <v>кирпичные</v>
      </c>
      <c r="E263" s="89">
        <v>210.7</v>
      </c>
      <c r="F263" s="89">
        <v>195.95</v>
      </c>
      <c r="G263" s="90">
        <v>7</v>
      </c>
      <c r="H263" s="120">
        <v>1363485.23</v>
      </c>
      <c r="I263" s="120">
        <v>0</v>
      </c>
      <c r="J263" s="120">
        <v>0</v>
      </c>
      <c r="K263" s="120">
        <v>1363485.23</v>
      </c>
      <c r="L263" s="91">
        <v>43465</v>
      </c>
    </row>
    <row r="264" spans="1:12" outlineLevel="1" x14ac:dyDescent="0.25">
      <c r="A264" s="83">
        <v>255</v>
      </c>
      <c r="B264" s="86" t="s">
        <v>310</v>
      </c>
      <c r="C264" s="87">
        <v>1945</v>
      </c>
      <c r="D264" s="88" t="str">
        <f t="shared" si="4"/>
        <v>кирпичные</v>
      </c>
      <c r="E264" s="89">
        <v>235.3</v>
      </c>
      <c r="F264" s="89">
        <v>218.83</v>
      </c>
      <c r="G264" s="90">
        <v>7</v>
      </c>
      <c r="H264" s="120">
        <v>1264802.1599999999</v>
      </c>
      <c r="I264" s="120">
        <v>0</v>
      </c>
      <c r="J264" s="120">
        <v>0</v>
      </c>
      <c r="K264" s="120">
        <v>1264802.1599999999</v>
      </c>
      <c r="L264" s="91">
        <v>43465</v>
      </c>
    </row>
    <row r="265" spans="1:12" outlineLevel="1" x14ac:dyDescent="0.25">
      <c r="A265" s="83">
        <v>256</v>
      </c>
      <c r="B265" s="86" t="s">
        <v>311</v>
      </c>
      <c r="C265" s="87">
        <v>1945</v>
      </c>
      <c r="D265" s="88" t="str">
        <f t="shared" si="4"/>
        <v>кирпичные</v>
      </c>
      <c r="E265" s="89">
        <v>305.7</v>
      </c>
      <c r="F265" s="89">
        <v>284.3</v>
      </c>
      <c r="G265" s="90">
        <v>10</v>
      </c>
      <c r="H265" s="120">
        <v>1631400.94</v>
      </c>
      <c r="I265" s="120">
        <v>0</v>
      </c>
      <c r="J265" s="120">
        <v>0</v>
      </c>
      <c r="K265" s="120">
        <v>1631400.94</v>
      </c>
      <c r="L265" s="91">
        <v>43465</v>
      </c>
    </row>
    <row r="266" spans="1:12" outlineLevel="1" x14ac:dyDescent="0.25">
      <c r="A266" s="83">
        <v>257</v>
      </c>
      <c r="B266" s="86" t="s">
        <v>312</v>
      </c>
      <c r="C266" s="87">
        <v>1945</v>
      </c>
      <c r="D266" s="88" t="str">
        <f t="shared" si="4"/>
        <v>кирпичные</v>
      </c>
      <c r="E266" s="89">
        <v>303</v>
      </c>
      <c r="F266" s="89">
        <v>281.79000000000002</v>
      </c>
      <c r="G266" s="90">
        <v>9</v>
      </c>
      <c r="H266" s="120">
        <v>1784905.17</v>
      </c>
      <c r="I266" s="120">
        <v>0</v>
      </c>
      <c r="J266" s="120">
        <v>0</v>
      </c>
      <c r="K266" s="120">
        <v>1784905.17</v>
      </c>
      <c r="L266" s="91">
        <v>43465</v>
      </c>
    </row>
    <row r="267" spans="1:12" outlineLevel="1" x14ac:dyDescent="0.25">
      <c r="A267" s="83">
        <v>258</v>
      </c>
      <c r="B267" s="86" t="s">
        <v>313</v>
      </c>
      <c r="C267" s="87">
        <v>1945</v>
      </c>
      <c r="D267" s="88" t="str">
        <f t="shared" si="4"/>
        <v>кирпичные</v>
      </c>
      <c r="E267" s="89">
        <v>276.89999999999998</v>
      </c>
      <c r="F267" s="89">
        <v>257.52</v>
      </c>
      <c r="G267" s="90">
        <v>9</v>
      </c>
      <c r="H267" s="120">
        <v>138530.45000000001</v>
      </c>
      <c r="I267" s="120">
        <v>0</v>
      </c>
      <c r="J267" s="120">
        <v>0</v>
      </c>
      <c r="K267" s="120">
        <v>138530.45000000001</v>
      </c>
      <c r="L267" s="91">
        <v>43465</v>
      </c>
    </row>
    <row r="268" spans="1:12" outlineLevel="1" x14ac:dyDescent="0.25">
      <c r="A268" s="83">
        <v>259</v>
      </c>
      <c r="B268" s="86" t="s">
        <v>314</v>
      </c>
      <c r="C268" s="87">
        <v>1945</v>
      </c>
      <c r="D268" s="88" t="str">
        <f t="shared" si="4"/>
        <v>кирпичные</v>
      </c>
      <c r="E268" s="89">
        <v>685.3</v>
      </c>
      <c r="F268" s="89">
        <v>637.33000000000004</v>
      </c>
      <c r="G268" s="90">
        <v>21</v>
      </c>
      <c r="H268" s="120">
        <v>2024011.52</v>
      </c>
      <c r="I268" s="120">
        <v>0</v>
      </c>
      <c r="J268" s="120">
        <v>0</v>
      </c>
      <c r="K268" s="120">
        <v>2024011.52</v>
      </c>
      <c r="L268" s="91">
        <v>43465</v>
      </c>
    </row>
    <row r="269" spans="1:12" outlineLevel="1" x14ac:dyDescent="0.25">
      <c r="A269" s="83">
        <v>260</v>
      </c>
      <c r="B269" s="86" t="s">
        <v>315</v>
      </c>
      <c r="C269" s="87">
        <v>1945</v>
      </c>
      <c r="D269" s="88" t="str">
        <f t="shared" si="4"/>
        <v>кирпичные</v>
      </c>
      <c r="E269" s="89">
        <v>298.89999999999998</v>
      </c>
      <c r="F269" s="89">
        <v>277.98</v>
      </c>
      <c r="G269" s="90">
        <v>9</v>
      </c>
      <c r="H269" s="120">
        <v>117864.37</v>
      </c>
      <c r="I269" s="120">
        <v>0</v>
      </c>
      <c r="J269" s="120">
        <v>0</v>
      </c>
      <c r="K269" s="120">
        <v>117864.37</v>
      </c>
      <c r="L269" s="91">
        <v>43465</v>
      </c>
    </row>
    <row r="270" spans="1:12" outlineLevel="1" x14ac:dyDescent="0.25">
      <c r="A270" s="83">
        <v>261</v>
      </c>
      <c r="B270" s="86" t="s">
        <v>316</v>
      </c>
      <c r="C270" s="87">
        <v>1945</v>
      </c>
      <c r="D270" s="88" t="str">
        <f t="shared" si="4"/>
        <v>кирпичные</v>
      </c>
      <c r="E270" s="89">
        <v>258.89999999999998</v>
      </c>
      <c r="F270" s="89">
        <v>240.78</v>
      </c>
      <c r="G270" s="90">
        <v>8</v>
      </c>
      <c r="H270" s="120">
        <v>2361162.8400000003</v>
      </c>
      <c r="I270" s="120">
        <v>0</v>
      </c>
      <c r="J270" s="120">
        <v>0</v>
      </c>
      <c r="K270" s="120">
        <v>2361162.8400000003</v>
      </c>
      <c r="L270" s="91">
        <v>43465</v>
      </c>
    </row>
    <row r="271" spans="1:12" outlineLevel="1" x14ac:dyDescent="0.25">
      <c r="A271" s="83">
        <v>262</v>
      </c>
      <c r="B271" s="86" t="s">
        <v>317</v>
      </c>
      <c r="C271" s="87">
        <v>1945</v>
      </c>
      <c r="D271" s="88" t="str">
        <f t="shared" si="4"/>
        <v>кирпичные</v>
      </c>
      <c r="E271" s="89">
        <v>324.19</v>
      </c>
      <c r="F271" s="89">
        <v>301.5</v>
      </c>
      <c r="G271" s="90">
        <v>10</v>
      </c>
      <c r="H271" s="120">
        <v>143571.54</v>
      </c>
      <c r="I271" s="120">
        <v>0</v>
      </c>
      <c r="J271" s="120">
        <v>0</v>
      </c>
      <c r="K271" s="120">
        <v>143571.54</v>
      </c>
      <c r="L271" s="91">
        <v>43465</v>
      </c>
    </row>
    <row r="272" spans="1:12" outlineLevel="1" x14ac:dyDescent="0.25">
      <c r="A272" s="83">
        <v>263</v>
      </c>
      <c r="B272" s="86" t="s">
        <v>318</v>
      </c>
      <c r="C272" s="87">
        <v>1945</v>
      </c>
      <c r="D272" s="88" t="str">
        <f t="shared" si="4"/>
        <v>кирпичные</v>
      </c>
      <c r="E272" s="89">
        <v>194.2</v>
      </c>
      <c r="F272" s="89">
        <v>180.61</v>
      </c>
      <c r="G272" s="90">
        <v>6</v>
      </c>
      <c r="H272" s="120">
        <v>101367.91</v>
      </c>
      <c r="I272" s="120">
        <v>0</v>
      </c>
      <c r="J272" s="120">
        <v>0</v>
      </c>
      <c r="K272" s="120">
        <v>101367.91</v>
      </c>
      <c r="L272" s="91">
        <v>43465</v>
      </c>
    </row>
    <row r="273" spans="1:12" outlineLevel="1" x14ac:dyDescent="0.25">
      <c r="A273" s="83">
        <v>264</v>
      </c>
      <c r="B273" s="86" t="s">
        <v>319</v>
      </c>
      <c r="C273" s="87">
        <v>1945</v>
      </c>
      <c r="D273" s="88" t="str">
        <f t="shared" si="4"/>
        <v>кирпичные</v>
      </c>
      <c r="E273" s="89">
        <v>543</v>
      </c>
      <c r="F273" s="89">
        <v>504.99</v>
      </c>
      <c r="G273" s="90">
        <v>17</v>
      </c>
      <c r="H273" s="120">
        <v>3457305.4199999995</v>
      </c>
      <c r="I273" s="120">
        <v>0</v>
      </c>
      <c r="J273" s="120">
        <v>0</v>
      </c>
      <c r="K273" s="120">
        <v>3457305.4199999995</v>
      </c>
      <c r="L273" s="91">
        <v>43465</v>
      </c>
    </row>
    <row r="274" spans="1:12" outlineLevel="1" x14ac:dyDescent="0.25">
      <c r="A274" s="83">
        <v>265</v>
      </c>
      <c r="B274" s="86" t="s">
        <v>320</v>
      </c>
      <c r="C274" s="87">
        <v>1945</v>
      </c>
      <c r="D274" s="88" t="str">
        <f t="shared" si="4"/>
        <v>кирпичные</v>
      </c>
      <c r="E274" s="89">
        <v>300</v>
      </c>
      <c r="F274" s="89">
        <v>279</v>
      </c>
      <c r="G274" s="90">
        <v>9</v>
      </c>
      <c r="H274" s="120">
        <v>204148.58999999997</v>
      </c>
      <c r="I274" s="120">
        <v>0</v>
      </c>
      <c r="J274" s="120">
        <v>0</v>
      </c>
      <c r="K274" s="120">
        <v>204148.58999999997</v>
      </c>
      <c r="L274" s="91">
        <v>43465</v>
      </c>
    </row>
    <row r="275" spans="1:12" outlineLevel="1" x14ac:dyDescent="0.25">
      <c r="A275" s="83">
        <v>266</v>
      </c>
      <c r="B275" s="86" t="s">
        <v>321</v>
      </c>
      <c r="C275" s="87">
        <v>1945</v>
      </c>
      <c r="D275" s="88" t="str">
        <f t="shared" si="4"/>
        <v>кирпичные</v>
      </c>
      <c r="E275" s="89">
        <v>1088</v>
      </c>
      <c r="F275" s="89">
        <v>1011.84</v>
      </c>
      <c r="G275" s="90">
        <v>34</v>
      </c>
      <c r="H275" s="120">
        <v>364783.37</v>
      </c>
      <c r="I275" s="120">
        <v>0</v>
      </c>
      <c r="J275" s="120">
        <v>0</v>
      </c>
      <c r="K275" s="120">
        <v>364783.37</v>
      </c>
      <c r="L275" s="91">
        <v>43465</v>
      </c>
    </row>
    <row r="276" spans="1:12" outlineLevel="1" x14ac:dyDescent="0.25">
      <c r="A276" s="83">
        <v>267</v>
      </c>
      <c r="B276" s="86" t="s">
        <v>322</v>
      </c>
      <c r="C276" s="87">
        <v>1945</v>
      </c>
      <c r="D276" s="88" t="str">
        <f t="shared" si="4"/>
        <v>кирпичные</v>
      </c>
      <c r="E276" s="89">
        <v>251.8</v>
      </c>
      <c r="F276" s="89">
        <v>234.17</v>
      </c>
      <c r="G276" s="90">
        <v>8</v>
      </c>
      <c r="H276" s="120">
        <v>212833.67</v>
      </c>
      <c r="I276" s="120">
        <v>0</v>
      </c>
      <c r="J276" s="120">
        <v>0</v>
      </c>
      <c r="K276" s="120">
        <v>212833.67</v>
      </c>
      <c r="L276" s="91">
        <v>43465</v>
      </c>
    </row>
    <row r="277" spans="1:12" outlineLevel="1" x14ac:dyDescent="0.25">
      <c r="A277" s="83">
        <v>268</v>
      </c>
      <c r="B277" s="86" t="s">
        <v>323</v>
      </c>
      <c r="C277" s="87">
        <v>1945</v>
      </c>
      <c r="D277" s="88" t="str">
        <f t="shared" si="4"/>
        <v>кирпичные</v>
      </c>
      <c r="E277" s="89">
        <v>439</v>
      </c>
      <c r="F277" s="89">
        <v>408.27</v>
      </c>
      <c r="G277" s="90">
        <v>14</v>
      </c>
      <c r="H277" s="120">
        <v>203859.52000000002</v>
      </c>
      <c r="I277" s="120">
        <v>0</v>
      </c>
      <c r="J277" s="120">
        <v>0</v>
      </c>
      <c r="K277" s="120">
        <v>203859.52000000002</v>
      </c>
      <c r="L277" s="91">
        <v>43465</v>
      </c>
    </row>
    <row r="278" spans="1:12" outlineLevel="1" x14ac:dyDescent="0.25">
      <c r="A278" s="83">
        <v>269</v>
      </c>
      <c r="B278" s="86" t="s">
        <v>324</v>
      </c>
      <c r="C278" s="87">
        <v>1945</v>
      </c>
      <c r="D278" s="88" t="str">
        <f t="shared" si="4"/>
        <v>кирпичные</v>
      </c>
      <c r="E278" s="89">
        <v>495</v>
      </c>
      <c r="F278" s="89">
        <v>460.35</v>
      </c>
      <c r="G278" s="90">
        <v>15</v>
      </c>
      <c r="H278" s="120">
        <v>340853.52999999997</v>
      </c>
      <c r="I278" s="120">
        <v>0</v>
      </c>
      <c r="J278" s="120">
        <v>0</v>
      </c>
      <c r="K278" s="120">
        <v>340853.52999999997</v>
      </c>
      <c r="L278" s="91">
        <v>43465</v>
      </c>
    </row>
    <row r="279" spans="1:12" outlineLevel="1" x14ac:dyDescent="0.25">
      <c r="A279" s="83">
        <v>270</v>
      </c>
      <c r="B279" s="86" t="s">
        <v>325</v>
      </c>
      <c r="C279" s="87">
        <v>1945</v>
      </c>
      <c r="D279" s="88" t="str">
        <f t="shared" si="4"/>
        <v>кирпичные</v>
      </c>
      <c r="E279" s="89">
        <v>292.8</v>
      </c>
      <c r="F279" s="89">
        <v>272.3</v>
      </c>
      <c r="G279" s="90">
        <v>9</v>
      </c>
      <c r="H279" s="120">
        <v>135864.22</v>
      </c>
      <c r="I279" s="120">
        <v>0</v>
      </c>
      <c r="J279" s="120">
        <v>0</v>
      </c>
      <c r="K279" s="120">
        <v>135864.22</v>
      </c>
      <c r="L279" s="91">
        <v>43465</v>
      </c>
    </row>
    <row r="280" spans="1:12" outlineLevel="1" x14ac:dyDescent="0.25">
      <c r="A280" s="83">
        <v>271</v>
      </c>
      <c r="B280" s="86" t="s">
        <v>326</v>
      </c>
      <c r="C280" s="87">
        <v>1945</v>
      </c>
      <c r="D280" s="88" t="str">
        <f t="shared" si="4"/>
        <v>кирпичные</v>
      </c>
      <c r="E280" s="89">
        <v>430</v>
      </c>
      <c r="F280" s="89">
        <v>399.9</v>
      </c>
      <c r="G280" s="90">
        <v>13</v>
      </c>
      <c r="H280" s="120">
        <v>182346.8</v>
      </c>
      <c r="I280" s="120">
        <v>0</v>
      </c>
      <c r="J280" s="120">
        <v>0</v>
      </c>
      <c r="K280" s="120">
        <v>182346.8</v>
      </c>
      <c r="L280" s="91">
        <v>43465</v>
      </c>
    </row>
    <row r="281" spans="1:12" outlineLevel="1" x14ac:dyDescent="0.25">
      <c r="A281" s="83">
        <v>272</v>
      </c>
      <c r="B281" s="86" t="s">
        <v>327</v>
      </c>
      <c r="C281" s="87">
        <v>1945</v>
      </c>
      <c r="D281" s="88" t="str">
        <f t="shared" si="4"/>
        <v>кирпичные</v>
      </c>
      <c r="E281" s="89">
        <v>206.3</v>
      </c>
      <c r="F281" s="89">
        <v>191.86</v>
      </c>
      <c r="G281" s="90">
        <v>6</v>
      </c>
      <c r="H281" s="120">
        <v>1867257.3999999997</v>
      </c>
      <c r="I281" s="120">
        <v>0</v>
      </c>
      <c r="J281" s="120">
        <v>0</v>
      </c>
      <c r="K281" s="120">
        <v>1867257.3999999997</v>
      </c>
      <c r="L281" s="91">
        <v>43465</v>
      </c>
    </row>
    <row r="282" spans="1:12" outlineLevel="1" x14ac:dyDescent="0.25">
      <c r="A282" s="83">
        <v>273</v>
      </c>
      <c r="B282" s="86" t="s">
        <v>328</v>
      </c>
      <c r="C282" s="87">
        <v>1945</v>
      </c>
      <c r="D282" s="88" t="str">
        <f t="shared" si="4"/>
        <v>кирпичные</v>
      </c>
      <c r="E282" s="89">
        <v>331</v>
      </c>
      <c r="F282" s="89">
        <v>307.83</v>
      </c>
      <c r="G282" s="90">
        <v>10</v>
      </c>
      <c r="H282" s="120">
        <v>180547.96</v>
      </c>
      <c r="I282" s="120">
        <v>0</v>
      </c>
      <c r="J282" s="120">
        <v>0</v>
      </c>
      <c r="K282" s="120">
        <v>180547.96</v>
      </c>
      <c r="L282" s="91">
        <v>43465</v>
      </c>
    </row>
    <row r="283" spans="1:12" outlineLevel="1" x14ac:dyDescent="0.25">
      <c r="A283" s="83">
        <v>274</v>
      </c>
      <c r="B283" s="86" t="s">
        <v>329</v>
      </c>
      <c r="C283" s="87">
        <v>1945</v>
      </c>
      <c r="D283" s="88" t="str">
        <f t="shared" si="4"/>
        <v>кирпичные</v>
      </c>
      <c r="E283" s="89">
        <v>261</v>
      </c>
      <c r="F283" s="89">
        <v>242.73</v>
      </c>
      <c r="G283" s="90">
        <v>8</v>
      </c>
      <c r="H283" s="120">
        <v>246839.26</v>
      </c>
      <c r="I283" s="120">
        <v>0</v>
      </c>
      <c r="J283" s="120">
        <v>0</v>
      </c>
      <c r="K283" s="120">
        <v>246839.26</v>
      </c>
      <c r="L283" s="91">
        <v>43465</v>
      </c>
    </row>
    <row r="284" spans="1:12" outlineLevel="1" x14ac:dyDescent="0.25">
      <c r="A284" s="83">
        <v>275</v>
      </c>
      <c r="B284" s="86" t="s">
        <v>330</v>
      </c>
      <c r="C284" s="87">
        <v>1945</v>
      </c>
      <c r="D284" s="88" t="str">
        <f t="shared" si="4"/>
        <v>кирпичные</v>
      </c>
      <c r="E284" s="89">
        <v>592</v>
      </c>
      <c r="F284" s="89">
        <v>550.55999999999995</v>
      </c>
      <c r="G284" s="90">
        <v>19</v>
      </c>
      <c r="H284" s="120">
        <v>225438.35000000003</v>
      </c>
      <c r="I284" s="120">
        <v>0</v>
      </c>
      <c r="J284" s="120">
        <v>0</v>
      </c>
      <c r="K284" s="120">
        <v>225438.35000000003</v>
      </c>
      <c r="L284" s="91">
        <v>43465</v>
      </c>
    </row>
    <row r="285" spans="1:12" outlineLevel="1" x14ac:dyDescent="0.25">
      <c r="A285" s="83">
        <v>276</v>
      </c>
      <c r="B285" s="86" t="s">
        <v>331</v>
      </c>
      <c r="C285" s="87">
        <v>1945</v>
      </c>
      <c r="D285" s="88" t="str">
        <f t="shared" si="4"/>
        <v>кирпичные</v>
      </c>
      <c r="E285" s="89">
        <v>654.5</v>
      </c>
      <c r="F285" s="89">
        <v>608.69000000000005</v>
      </c>
      <c r="G285" s="90">
        <v>20</v>
      </c>
      <c r="H285" s="120">
        <v>2227144.81</v>
      </c>
      <c r="I285" s="120">
        <v>0</v>
      </c>
      <c r="J285" s="120">
        <v>0</v>
      </c>
      <c r="K285" s="120">
        <v>2227144.81</v>
      </c>
      <c r="L285" s="91">
        <v>43465</v>
      </c>
    </row>
    <row r="286" spans="1:12" ht="30" outlineLevel="1" x14ac:dyDescent="0.25">
      <c r="A286" s="83">
        <v>277</v>
      </c>
      <c r="B286" s="86" t="s">
        <v>480</v>
      </c>
      <c r="C286" s="87">
        <v>1945</v>
      </c>
      <c r="D286" s="88" t="str">
        <f t="shared" si="4"/>
        <v>кирпичные</v>
      </c>
      <c r="E286" s="89">
        <v>1534.8</v>
      </c>
      <c r="F286" s="89">
        <v>1427.36</v>
      </c>
      <c r="G286" s="90">
        <v>48</v>
      </c>
      <c r="H286" s="120">
        <v>626582.06000000006</v>
      </c>
      <c r="I286" s="120">
        <v>0</v>
      </c>
      <c r="J286" s="120">
        <v>0</v>
      </c>
      <c r="K286" s="120">
        <v>626582.06000000006</v>
      </c>
      <c r="L286" s="91">
        <v>43465</v>
      </c>
    </row>
    <row r="287" spans="1:12" outlineLevel="1" x14ac:dyDescent="0.25">
      <c r="A287" s="83">
        <v>278</v>
      </c>
      <c r="B287" s="86" t="s">
        <v>332</v>
      </c>
      <c r="C287" s="87">
        <v>1945</v>
      </c>
      <c r="D287" s="88" t="str">
        <f t="shared" si="4"/>
        <v>кирпичные</v>
      </c>
      <c r="E287" s="89">
        <v>1805.8</v>
      </c>
      <c r="F287" s="89">
        <v>1679.39</v>
      </c>
      <c r="G287" s="90">
        <v>56</v>
      </c>
      <c r="H287" s="120">
        <v>732057.29</v>
      </c>
      <c r="I287" s="120">
        <v>0</v>
      </c>
      <c r="J287" s="120">
        <v>0</v>
      </c>
      <c r="K287" s="120">
        <v>732057.29</v>
      </c>
      <c r="L287" s="91">
        <v>43465</v>
      </c>
    </row>
    <row r="288" spans="1:12" outlineLevel="1" x14ac:dyDescent="0.25">
      <c r="A288" s="83">
        <v>279</v>
      </c>
      <c r="B288" s="86" t="s">
        <v>333</v>
      </c>
      <c r="C288" s="87">
        <v>1945</v>
      </c>
      <c r="D288" s="88" t="str">
        <f t="shared" si="4"/>
        <v>кирпичные</v>
      </c>
      <c r="E288" s="89">
        <v>533.1</v>
      </c>
      <c r="F288" s="89">
        <v>495.78</v>
      </c>
      <c r="G288" s="90">
        <v>17</v>
      </c>
      <c r="H288" s="120">
        <v>1684636.37</v>
      </c>
      <c r="I288" s="120">
        <v>0</v>
      </c>
      <c r="J288" s="120">
        <v>0</v>
      </c>
      <c r="K288" s="120">
        <v>1684636.37</v>
      </c>
      <c r="L288" s="91">
        <v>43465</v>
      </c>
    </row>
    <row r="289" spans="1:12" outlineLevel="1" x14ac:dyDescent="0.25">
      <c r="A289" s="83">
        <v>280</v>
      </c>
      <c r="B289" s="86" t="s">
        <v>334</v>
      </c>
      <c r="C289" s="87">
        <v>1945</v>
      </c>
      <c r="D289" s="88" t="str">
        <f t="shared" si="4"/>
        <v>кирпичные</v>
      </c>
      <c r="E289" s="89">
        <v>245.5</v>
      </c>
      <c r="F289" s="89">
        <v>228.32</v>
      </c>
      <c r="G289" s="90">
        <v>8</v>
      </c>
      <c r="H289" s="120">
        <v>778833.32</v>
      </c>
      <c r="I289" s="120">
        <v>0</v>
      </c>
      <c r="J289" s="120">
        <v>0</v>
      </c>
      <c r="K289" s="120">
        <v>778833.32</v>
      </c>
      <c r="L289" s="91">
        <v>43465</v>
      </c>
    </row>
    <row r="290" spans="1:12" outlineLevel="1" x14ac:dyDescent="0.25">
      <c r="A290" s="83">
        <v>281</v>
      </c>
      <c r="B290" s="86" t="s">
        <v>335</v>
      </c>
      <c r="C290" s="87">
        <v>1945</v>
      </c>
      <c r="D290" s="88" t="str">
        <f t="shared" si="4"/>
        <v>кирпичные</v>
      </c>
      <c r="E290" s="89">
        <v>404.1</v>
      </c>
      <c r="F290" s="89">
        <v>375.81</v>
      </c>
      <c r="G290" s="90">
        <v>13</v>
      </c>
      <c r="H290" s="120">
        <v>1278740.18</v>
      </c>
      <c r="I290" s="120">
        <v>0</v>
      </c>
      <c r="J290" s="120">
        <v>0</v>
      </c>
      <c r="K290" s="120">
        <v>1278740.18</v>
      </c>
      <c r="L290" s="91">
        <v>43465</v>
      </c>
    </row>
    <row r="291" spans="1:12" outlineLevel="1" x14ac:dyDescent="0.25">
      <c r="A291" s="83">
        <v>282</v>
      </c>
      <c r="B291" s="86" t="s">
        <v>336</v>
      </c>
      <c r="C291" s="87">
        <v>1945</v>
      </c>
      <c r="D291" s="88" t="str">
        <f t="shared" si="4"/>
        <v>кирпичные</v>
      </c>
      <c r="E291" s="89">
        <v>393.1</v>
      </c>
      <c r="F291" s="89">
        <v>365.58</v>
      </c>
      <c r="G291" s="90">
        <v>12</v>
      </c>
      <c r="H291" s="120">
        <v>992145.56</v>
      </c>
      <c r="I291" s="120">
        <v>0</v>
      </c>
      <c r="J291" s="120">
        <v>0</v>
      </c>
      <c r="K291" s="120">
        <v>992145.56</v>
      </c>
      <c r="L291" s="91">
        <v>43465</v>
      </c>
    </row>
    <row r="292" spans="1:12" outlineLevel="1" x14ac:dyDescent="0.25">
      <c r="A292" s="83">
        <v>283</v>
      </c>
      <c r="B292" s="86" t="s">
        <v>337</v>
      </c>
      <c r="C292" s="87">
        <v>1945</v>
      </c>
      <c r="D292" s="88" t="str">
        <f t="shared" si="4"/>
        <v>кирпичные</v>
      </c>
      <c r="E292" s="89">
        <v>673.7</v>
      </c>
      <c r="F292" s="89">
        <v>626.54</v>
      </c>
      <c r="G292" s="90">
        <v>21</v>
      </c>
      <c r="H292" s="120">
        <v>134360.82999999999</v>
      </c>
      <c r="I292" s="120">
        <v>0</v>
      </c>
      <c r="J292" s="120">
        <v>0</v>
      </c>
      <c r="K292" s="120">
        <v>134360.82999999999</v>
      </c>
      <c r="L292" s="91">
        <v>43465</v>
      </c>
    </row>
    <row r="293" spans="1:12" outlineLevel="1" x14ac:dyDescent="0.25">
      <c r="A293" s="83">
        <v>284</v>
      </c>
      <c r="B293" s="86" t="s">
        <v>338</v>
      </c>
      <c r="C293" s="87">
        <v>1945</v>
      </c>
      <c r="D293" s="88" t="str">
        <f t="shared" si="4"/>
        <v>кирпичные</v>
      </c>
      <c r="E293" s="89">
        <v>376</v>
      </c>
      <c r="F293" s="89">
        <v>349.68</v>
      </c>
      <c r="G293" s="90">
        <v>12</v>
      </c>
      <c r="H293" s="120">
        <v>262789.34999999998</v>
      </c>
      <c r="I293" s="120">
        <v>0</v>
      </c>
      <c r="J293" s="120">
        <v>0</v>
      </c>
      <c r="K293" s="120">
        <v>262789.34999999998</v>
      </c>
      <c r="L293" s="91">
        <v>43465</v>
      </c>
    </row>
    <row r="294" spans="1:12" outlineLevel="1" x14ac:dyDescent="0.25">
      <c r="A294" s="83">
        <v>285</v>
      </c>
      <c r="B294" s="86" t="s">
        <v>339</v>
      </c>
      <c r="C294" s="87">
        <v>1945</v>
      </c>
      <c r="D294" s="88" t="str">
        <f t="shared" si="4"/>
        <v>кирпичные</v>
      </c>
      <c r="E294" s="89">
        <v>806.2</v>
      </c>
      <c r="F294" s="89">
        <v>749.77</v>
      </c>
      <c r="G294" s="90">
        <v>25</v>
      </c>
      <c r="H294" s="120">
        <v>473876.32</v>
      </c>
      <c r="I294" s="120">
        <v>0</v>
      </c>
      <c r="J294" s="120">
        <v>0</v>
      </c>
      <c r="K294" s="120">
        <v>473876.32</v>
      </c>
      <c r="L294" s="91">
        <v>43465</v>
      </c>
    </row>
    <row r="295" spans="1:12" outlineLevel="1" x14ac:dyDescent="0.25">
      <c r="A295" s="83">
        <v>286</v>
      </c>
      <c r="B295" s="86" t="s">
        <v>340</v>
      </c>
      <c r="C295" s="87">
        <v>1945</v>
      </c>
      <c r="D295" s="88" t="str">
        <f t="shared" si="4"/>
        <v>кирпичные</v>
      </c>
      <c r="E295" s="89">
        <v>495.8</v>
      </c>
      <c r="F295" s="89">
        <v>461.09</v>
      </c>
      <c r="G295" s="90">
        <v>15</v>
      </c>
      <c r="H295" s="120">
        <v>121314.17</v>
      </c>
      <c r="I295" s="120">
        <v>0</v>
      </c>
      <c r="J295" s="120">
        <v>0</v>
      </c>
      <c r="K295" s="120">
        <v>121314.17</v>
      </c>
      <c r="L295" s="91">
        <v>43465</v>
      </c>
    </row>
    <row r="296" spans="1:12" outlineLevel="1" x14ac:dyDescent="0.25">
      <c r="A296" s="83">
        <v>287</v>
      </c>
      <c r="B296" s="86" t="s">
        <v>341</v>
      </c>
      <c r="C296" s="87">
        <v>1945</v>
      </c>
      <c r="D296" s="88" t="str">
        <f t="shared" si="4"/>
        <v>кирпичные</v>
      </c>
      <c r="E296" s="89">
        <v>251</v>
      </c>
      <c r="F296" s="89">
        <v>233.43</v>
      </c>
      <c r="G296" s="90">
        <v>8</v>
      </c>
      <c r="H296" s="120">
        <v>306857.74</v>
      </c>
      <c r="I296" s="120">
        <v>0</v>
      </c>
      <c r="J296" s="120">
        <v>0</v>
      </c>
      <c r="K296" s="120">
        <v>306857.74</v>
      </c>
      <c r="L296" s="91">
        <v>43465</v>
      </c>
    </row>
    <row r="297" spans="1:12" outlineLevel="1" x14ac:dyDescent="0.25">
      <c r="A297" s="83">
        <v>288</v>
      </c>
      <c r="B297" s="86" t="s">
        <v>342</v>
      </c>
      <c r="C297" s="87">
        <v>1945</v>
      </c>
      <c r="D297" s="88" t="str">
        <f t="shared" si="4"/>
        <v>кирпичные</v>
      </c>
      <c r="E297" s="89">
        <v>221</v>
      </c>
      <c r="F297" s="89">
        <v>205.53</v>
      </c>
      <c r="G297" s="90">
        <v>7</v>
      </c>
      <c r="H297" s="120">
        <v>674077.51</v>
      </c>
      <c r="I297" s="120">
        <v>0</v>
      </c>
      <c r="J297" s="120">
        <v>0</v>
      </c>
      <c r="K297" s="120">
        <v>674077.51</v>
      </c>
      <c r="L297" s="91">
        <v>43465</v>
      </c>
    </row>
    <row r="298" spans="1:12" outlineLevel="1" x14ac:dyDescent="0.25">
      <c r="A298" s="83">
        <v>289</v>
      </c>
      <c r="B298" s="86" t="s">
        <v>343</v>
      </c>
      <c r="C298" s="87">
        <v>1945</v>
      </c>
      <c r="D298" s="88" t="str">
        <f t="shared" si="4"/>
        <v>кирпичные</v>
      </c>
      <c r="E298" s="89">
        <v>864.4</v>
      </c>
      <c r="F298" s="89">
        <v>803.89</v>
      </c>
      <c r="G298" s="90">
        <v>27</v>
      </c>
      <c r="H298" s="120">
        <v>384594.89999999997</v>
      </c>
      <c r="I298" s="120">
        <v>0</v>
      </c>
      <c r="J298" s="120">
        <v>0</v>
      </c>
      <c r="K298" s="120">
        <v>384594.89999999997</v>
      </c>
      <c r="L298" s="91">
        <v>43465</v>
      </c>
    </row>
    <row r="299" spans="1:12" outlineLevel="1" x14ac:dyDescent="0.25">
      <c r="A299" s="83">
        <v>290</v>
      </c>
      <c r="B299" s="86" t="s">
        <v>344</v>
      </c>
      <c r="C299" s="87">
        <v>1945</v>
      </c>
      <c r="D299" s="88" t="str">
        <f t="shared" si="4"/>
        <v>кирпичные</v>
      </c>
      <c r="E299" s="89">
        <v>314</v>
      </c>
      <c r="F299" s="89">
        <v>292.02</v>
      </c>
      <c r="G299" s="90">
        <v>10</v>
      </c>
      <c r="H299" s="120">
        <v>271223.25</v>
      </c>
      <c r="I299" s="120">
        <v>0</v>
      </c>
      <c r="J299" s="120">
        <v>0</v>
      </c>
      <c r="K299" s="120">
        <v>271223.25</v>
      </c>
      <c r="L299" s="91">
        <v>43465</v>
      </c>
    </row>
    <row r="300" spans="1:12" outlineLevel="1" x14ac:dyDescent="0.25">
      <c r="A300" s="83">
        <v>291</v>
      </c>
      <c r="B300" s="86" t="s">
        <v>345</v>
      </c>
      <c r="C300" s="87">
        <v>1945</v>
      </c>
      <c r="D300" s="88" t="str">
        <f t="shared" si="4"/>
        <v>кирпичные</v>
      </c>
      <c r="E300" s="89">
        <v>419</v>
      </c>
      <c r="F300" s="89">
        <v>389.67</v>
      </c>
      <c r="G300" s="90">
        <v>13</v>
      </c>
      <c r="H300" s="120">
        <v>1842824.6499999997</v>
      </c>
      <c r="I300" s="120">
        <v>0</v>
      </c>
      <c r="J300" s="120">
        <v>0</v>
      </c>
      <c r="K300" s="120">
        <v>1842824.6499999997</v>
      </c>
      <c r="L300" s="91">
        <v>43465</v>
      </c>
    </row>
    <row r="301" spans="1:12" outlineLevel="1" x14ac:dyDescent="0.25">
      <c r="A301" s="83">
        <v>292</v>
      </c>
      <c r="B301" s="86" t="s">
        <v>346</v>
      </c>
      <c r="C301" s="87">
        <v>1945</v>
      </c>
      <c r="D301" s="88" t="str">
        <f t="shared" ref="D301:D364" si="5">IF(C301&lt;=1945,"кирпичные","панельные")</f>
        <v>кирпичные</v>
      </c>
      <c r="E301" s="89">
        <v>618</v>
      </c>
      <c r="F301" s="89">
        <v>574.74</v>
      </c>
      <c r="G301" s="90">
        <v>19</v>
      </c>
      <c r="H301" s="120">
        <v>224814.66999999998</v>
      </c>
      <c r="I301" s="120">
        <v>0</v>
      </c>
      <c r="J301" s="120">
        <v>0</v>
      </c>
      <c r="K301" s="120">
        <v>224814.66999999998</v>
      </c>
      <c r="L301" s="91">
        <v>43465</v>
      </c>
    </row>
    <row r="302" spans="1:12" outlineLevel="1" x14ac:dyDescent="0.25">
      <c r="A302" s="83">
        <v>293</v>
      </c>
      <c r="B302" s="86" t="s">
        <v>347</v>
      </c>
      <c r="C302" s="87">
        <v>1945</v>
      </c>
      <c r="D302" s="88" t="str">
        <f t="shared" si="5"/>
        <v>кирпичные</v>
      </c>
      <c r="E302" s="89">
        <v>517</v>
      </c>
      <c r="F302" s="89">
        <v>480.81</v>
      </c>
      <c r="G302" s="90">
        <v>16</v>
      </c>
      <c r="H302" s="120">
        <v>220623.27999999997</v>
      </c>
      <c r="I302" s="120">
        <v>0</v>
      </c>
      <c r="J302" s="120">
        <v>0</v>
      </c>
      <c r="K302" s="120">
        <v>220623.27999999997</v>
      </c>
      <c r="L302" s="91">
        <v>43465</v>
      </c>
    </row>
    <row r="303" spans="1:12" outlineLevel="1" x14ac:dyDescent="0.25">
      <c r="A303" s="83">
        <v>294</v>
      </c>
      <c r="B303" s="86" t="s">
        <v>348</v>
      </c>
      <c r="C303" s="87">
        <v>1945</v>
      </c>
      <c r="D303" s="88" t="str">
        <f t="shared" si="5"/>
        <v>кирпичные</v>
      </c>
      <c r="E303" s="89">
        <v>412</v>
      </c>
      <c r="F303" s="89">
        <v>383.16</v>
      </c>
      <c r="G303" s="90">
        <v>13</v>
      </c>
      <c r="H303" s="120">
        <v>221732.18000000002</v>
      </c>
      <c r="I303" s="120">
        <v>0</v>
      </c>
      <c r="J303" s="120">
        <v>0</v>
      </c>
      <c r="K303" s="120">
        <v>221732.18000000002</v>
      </c>
      <c r="L303" s="91">
        <v>43465</v>
      </c>
    </row>
    <row r="304" spans="1:12" outlineLevel="1" x14ac:dyDescent="0.25">
      <c r="A304" s="83">
        <v>295</v>
      </c>
      <c r="B304" s="86" t="s">
        <v>349</v>
      </c>
      <c r="C304" s="87">
        <v>1945</v>
      </c>
      <c r="D304" s="88" t="str">
        <f t="shared" si="5"/>
        <v>кирпичные</v>
      </c>
      <c r="E304" s="89">
        <v>387</v>
      </c>
      <c r="F304" s="89">
        <v>359.91</v>
      </c>
      <c r="G304" s="90">
        <v>12</v>
      </c>
      <c r="H304" s="120">
        <v>2575800.4900000002</v>
      </c>
      <c r="I304" s="120">
        <v>0</v>
      </c>
      <c r="J304" s="120">
        <v>0</v>
      </c>
      <c r="K304" s="120">
        <v>2575800.4900000002</v>
      </c>
      <c r="L304" s="91">
        <v>43465</v>
      </c>
    </row>
    <row r="305" spans="1:12" outlineLevel="1" x14ac:dyDescent="0.25">
      <c r="A305" s="83">
        <v>296</v>
      </c>
      <c r="B305" s="86" t="s">
        <v>350</v>
      </c>
      <c r="C305" s="87">
        <v>1945</v>
      </c>
      <c r="D305" s="88" t="str">
        <f t="shared" si="5"/>
        <v>кирпичные</v>
      </c>
      <c r="E305" s="89">
        <v>210.3</v>
      </c>
      <c r="F305" s="89">
        <v>195.58</v>
      </c>
      <c r="G305" s="90">
        <v>7</v>
      </c>
      <c r="H305" s="120">
        <v>203525.87</v>
      </c>
      <c r="I305" s="120">
        <v>0</v>
      </c>
      <c r="J305" s="120">
        <v>0</v>
      </c>
      <c r="K305" s="120">
        <v>203525.87</v>
      </c>
      <c r="L305" s="91">
        <v>43465</v>
      </c>
    </row>
    <row r="306" spans="1:12" outlineLevel="1" x14ac:dyDescent="0.25">
      <c r="A306" s="83">
        <v>297</v>
      </c>
      <c r="B306" s="86" t="s">
        <v>351</v>
      </c>
      <c r="C306" s="87">
        <v>1945</v>
      </c>
      <c r="D306" s="88" t="str">
        <f t="shared" si="5"/>
        <v>кирпичные</v>
      </c>
      <c r="E306" s="89">
        <v>388</v>
      </c>
      <c r="F306" s="89">
        <v>360.84</v>
      </c>
      <c r="G306" s="90">
        <v>12</v>
      </c>
      <c r="H306" s="120">
        <v>182447.94999999998</v>
      </c>
      <c r="I306" s="120">
        <v>0</v>
      </c>
      <c r="J306" s="120">
        <v>0</v>
      </c>
      <c r="K306" s="120">
        <v>182447.94999999998</v>
      </c>
      <c r="L306" s="91">
        <v>43465</v>
      </c>
    </row>
    <row r="307" spans="1:12" outlineLevel="1" x14ac:dyDescent="0.25">
      <c r="A307" s="83">
        <v>298</v>
      </c>
      <c r="B307" s="86" t="s">
        <v>352</v>
      </c>
      <c r="C307" s="87">
        <v>1945</v>
      </c>
      <c r="D307" s="88" t="str">
        <f t="shared" si="5"/>
        <v>кирпичные</v>
      </c>
      <c r="E307" s="89">
        <v>217</v>
      </c>
      <c r="F307" s="89">
        <v>201.81</v>
      </c>
      <c r="G307" s="90">
        <v>7</v>
      </c>
      <c r="H307" s="120">
        <v>1168797.8799999999</v>
      </c>
      <c r="I307" s="120">
        <v>0</v>
      </c>
      <c r="J307" s="120">
        <v>0</v>
      </c>
      <c r="K307" s="120">
        <v>1168797.8799999999</v>
      </c>
      <c r="L307" s="91">
        <v>43465</v>
      </c>
    </row>
    <row r="308" spans="1:12" outlineLevel="1" x14ac:dyDescent="0.25">
      <c r="A308" s="83">
        <v>299</v>
      </c>
      <c r="B308" s="86" t="s">
        <v>353</v>
      </c>
      <c r="C308" s="87">
        <v>1945</v>
      </c>
      <c r="D308" s="88" t="str">
        <f t="shared" si="5"/>
        <v>кирпичные</v>
      </c>
      <c r="E308" s="89">
        <v>321.39999999999998</v>
      </c>
      <c r="F308" s="89">
        <v>298.89999999999998</v>
      </c>
      <c r="G308" s="90">
        <v>10</v>
      </c>
      <c r="H308" s="120">
        <v>170646.11</v>
      </c>
      <c r="I308" s="120">
        <v>0</v>
      </c>
      <c r="J308" s="120">
        <v>0</v>
      </c>
      <c r="K308" s="120">
        <v>170646.11</v>
      </c>
      <c r="L308" s="91">
        <v>43465</v>
      </c>
    </row>
    <row r="309" spans="1:12" outlineLevel="1" x14ac:dyDescent="0.25">
      <c r="A309" s="83">
        <v>300</v>
      </c>
      <c r="B309" s="86" t="s">
        <v>354</v>
      </c>
      <c r="C309" s="87">
        <v>1945</v>
      </c>
      <c r="D309" s="88" t="str">
        <f t="shared" si="5"/>
        <v>кирпичные</v>
      </c>
      <c r="E309" s="89">
        <v>135</v>
      </c>
      <c r="F309" s="89">
        <v>125.55</v>
      </c>
      <c r="G309" s="90">
        <v>4</v>
      </c>
      <c r="H309" s="120">
        <v>119213.76000000001</v>
      </c>
      <c r="I309" s="120">
        <v>0</v>
      </c>
      <c r="J309" s="120">
        <v>0</v>
      </c>
      <c r="K309" s="120">
        <v>119213.76000000001</v>
      </c>
      <c r="L309" s="91">
        <v>43465</v>
      </c>
    </row>
    <row r="310" spans="1:12" outlineLevel="1" x14ac:dyDescent="0.25">
      <c r="A310" s="83">
        <v>301</v>
      </c>
      <c r="B310" s="86" t="s">
        <v>355</v>
      </c>
      <c r="C310" s="87">
        <v>1945</v>
      </c>
      <c r="D310" s="88" t="str">
        <f t="shared" si="5"/>
        <v>кирпичные</v>
      </c>
      <c r="E310" s="89">
        <v>578.4</v>
      </c>
      <c r="F310" s="89">
        <v>537.91</v>
      </c>
      <c r="G310" s="90">
        <v>18</v>
      </c>
      <c r="H310" s="120">
        <v>156155.85999999999</v>
      </c>
      <c r="I310" s="120">
        <v>0</v>
      </c>
      <c r="J310" s="120">
        <v>0</v>
      </c>
      <c r="K310" s="120">
        <v>156155.85999999999</v>
      </c>
      <c r="L310" s="91">
        <v>43465</v>
      </c>
    </row>
    <row r="311" spans="1:12" outlineLevel="1" x14ac:dyDescent="0.25">
      <c r="A311" s="83">
        <v>302</v>
      </c>
      <c r="B311" s="86" t="s">
        <v>356</v>
      </c>
      <c r="C311" s="87">
        <v>1945</v>
      </c>
      <c r="D311" s="88" t="str">
        <f t="shared" si="5"/>
        <v>кирпичные</v>
      </c>
      <c r="E311" s="89">
        <v>430</v>
      </c>
      <c r="F311" s="89">
        <v>399.9</v>
      </c>
      <c r="G311" s="90">
        <v>13</v>
      </c>
      <c r="H311" s="120">
        <v>133739.03</v>
      </c>
      <c r="I311" s="120">
        <v>0</v>
      </c>
      <c r="J311" s="120">
        <v>0</v>
      </c>
      <c r="K311" s="120">
        <v>133739.03</v>
      </c>
      <c r="L311" s="91">
        <v>43465</v>
      </c>
    </row>
    <row r="312" spans="1:12" outlineLevel="1" x14ac:dyDescent="0.25">
      <c r="A312" s="83">
        <v>303</v>
      </c>
      <c r="B312" s="86" t="s">
        <v>357</v>
      </c>
      <c r="C312" s="87">
        <v>1945</v>
      </c>
      <c r="D312" s="88" t="str">
        <f t="shared" si="5"/>
        <v>кирпичные</v>
      </c>
      <c r="E312" s="89">
        <v>1053</v>
      </c>
      <c r="F312" s="89">
        <v>979.29</v>
      </c>
      <c r="G312" s="90">
        <v>33</v>
      </c>
      <c r="H312" s="120">
        <v>1510870.0654499996</v>
      </c>
      <c r="I312" s="120">
        <v>0</v>
      </c>
      <c r="J312" s="120">
        <v>0</v>
      </c>
      <c r="K312" s="120">
        <v>1510870.0654499996</v>
      </c>
      <c r="L312" s="91">
        <v>43465</v>
      </c>
    </row>
    <row r="313" spans="1:12" outlineLevel="1" x14ac:dyDescent="0.25">
      <c r="A313" s="83">
        <v>304</v>
      </c>
      <c r="B313" s="86" t="s">
        <v>358</v>
      </c>
      <c r="C313" s="87">
        <v>1945</v>
      </c>
      <c r="D313" s="88" t="str">
        <f t="shared" si="5"/>
        <v>кирпичные</v>
      </c>
      <c r="E313" s="89">
        <v>875.5</v>
      </c>
      <c r="F313" s="89">
        <v>814.22</v>
      </c>
      <c r="G313" s="90">
        <v>27</v>
      </c>
      <c r="H313" s="120">
        <v>2059991.0607</v>
      </c>
      <c r="I313" s="120">
        <v>0</v>
      </c>
      <c r="J313" s="120">
        <v>0</v>
      </c>
      <c r="K313" s="120">
        <v>2059991.0607</v>
      </c>
      <c r="L313" s="91">
        <v>43465</v>
      </c>
    </row>
    <row r="314" spans="1:12" outlineLevel="1" x14ac:dyDescent="0.25">
      <c r="A314" s="83">
        <v>305</v>
      </c>
      <c r="B314" s="86" t="s">
        <v>359</v>
      </c>
      <c r="C314" s="87">
        <v>1945</v>
      </c>
      <c r="D314" s="88" t="str">
        <f t="shared" si="5"/>
        <v>кирпичные</v>
      </c>
      <c r="E314" s="89">
        <v>554.70000000000005</v>
      </c>
      <c r="F314" s="89">
        <v>515.87</v>
      </c>
      <c r="G314" s="90">
        <v>17</v>
      </c>
      <c r="H314" s="120">
        <v>1501117.4148000001</v>
      </c>
      <c r="I314" s="120">
        <v>0</v>
      </c>
      <c r="J314" s="120">
        <v>0</v>
      </c>
      <c r="K314" s="120">
        <v>1501117.4148000001</v>
      </c>
      <c r="L314" s="91">
        <v>43465</v>
      </c>
    </row>
    <row r="315" spans="1:12" outlineLevel="1" x14ac:dyDescent="0.25">
      <c r="A315" s="83">
        <v>306</v>
      </c>
      <c r="B315" s="86" t="s">
        <v>360</v>
      </c>
      <c r="C315" s="87">
        <v>1945</v>
      </c>
      <c r="D315" s="88" t="str">
        <f t="shared" si="5"/>
        <v>кирпичные</v>
      </c>
      <c r="E315" s="89">
        <v>678</v>
      </c>
      <c r="F315" s="89">
        <v>630.54</v>
      </c>
      <c r="G315" s="90">
        <v>21</v>
      </c>
      <c r="H315" s="120">
        <v>1450616.7364499997</v>
      </c>
      <c r="I315" s="120">
        <v>0</v>
      </c>
      <c r="J315" s="120">
        <v>0</v>
      </c>
      <c r="K315" s="120">
        <v>1450616.7364499997</v>
      </c>
      <c r="L315" s="91">
        <v>43465</v>
      </c>
    </row>
    <row r="316" spans="1:12" outlineLevel="1" x14ac:dyDescent="0.25">
      <c r="A316" s="83">
        <v>307</v>
      </c>
      <c r="B316" s="86" t="s">
        <v>361</v>
      </c>
      <c r="C316" s="87">
        <v>1945</v>
      </c>
      <c r="D316" s="88" t="str">
        <f t="shared" si="5"/>
        <v>кирпичные</v>
      </c>
      <c r="E316" s="89">
        <v>210.5</v>
      </c>
      <c r="F316" s="89">
        <v>195.77</v>
      </c>
      <c r="G316" s="90">
        <v>7</v>
      </c>
      <c r="H316" s="120">
        <v>851048.93795000005</v>
      </c>
      <c r="I316" s="120">
        <v>0</v>
      </c>
      <c r="J316" s="120">
        <v>0</v>
      </c>
      <c r="K316" s="120">
        <v>851048.93795000005</v>
      </c>
      <c r="L316" s="91">
        <v>43465</v>
      </c>
    </row>
    <row r="317" spans="1:12" ht="30" outlineLevel="1" x14ac:dyDescent="0.25">
      <c r="A317" s="83">
        <v>308</v>
      </c>
      <c r="B317" s="86" t="s">
        <v>481</v>
      </c>
      <c r="C317" s="87">
        <v>1945</v>
      </c>
      <c r="D317" s="88" t="str">
        <f t="shared" si="5"/>
        <v>кирпичные</v>
      </c>
      <c r="E317" s="89">
        <v>2112</v>
      </c>
      <c r="F317" s="89">
        <v>1964.16</v>
      </c>
      <c r="G317" s="90">
        <v>66</v>
      </c>
      <c r="H317" s="120">
        <v>11619669.967</v>
      </c>
      <c r="I317" s="120">
        <v>0</v>
      </c>
      <c r="J317" s="120">
        <v>0</v>
      </c>
      <c r="K317" s="120">
        <v>11619669.967</v>
      </c>
      <c r="L317" s="91">
        <v>43465</v>
      </c>
    </row>
    <row r="318" spans="1:12" outlineLevel="1" x14ac:dyDescent="0.25">
      <c r="A318" s="83">
        <v>309</v>
      </c>
      <c r="B318" s="86" t="s">
        <v>362</v>
      </c>
      <c r="C318" s="87">
        <v>1945</v>
      </c>
      <c r="D318" s="88" t="str">
        <f t="shared" si="5"/>
        <v>кирпичные</v>
      </c>
      <c r="E318" s="89">
        <v>576.6</v>
      </c>
      <c r="F318" s="89">
        <v>536.24</v>
      </c>
      <c r="G318" s="90">
        <v>18</v>
      </c>
      <c r="H318" s="120">
        <v>299587.61000000004</v>
      </c>
      <c r="I318" s="120">
        <v>0</v>
      </c>
      <c r="J318" s="120">
        <v>0</v>
      </c>
      <c r="K318" s="120">
        <v>299587.61000000004</v>
      </c>
      <c r="L318" s="91">
        <v>43465</v>
      </c>
    </row>
    <row r="319" spans="1:12" outlineLevel="1" x14ac:dyDescent="0.25">
      <c r="A319" s="83">
        <v>310</v>
      </c>
      <c r="B319" s="86" t="s">
        <v>363</v>
      </c>
      <c r="C319" s="87">
        <v>1945</v>
      </c>
      <c r="D319" s="88" t="str">
        <f t="shared" si="5"/>
        <v>кирпичные</v>
      </c>
      <c r="E319" s="89">
        <v>939.7</v>
      </c>
      <c r="F319" s="89">
        <v>873.92</v>
      </c>
      <c r="G319" s="90">
        <v>29</v>
      </c>
      <c r="H319" s="120">
        <v>2664043.0920500001</v>
      </c>
      <c r="I319" s="120">
        <v>0</v>
      </c>
      <c r="J319" s="120">
        <v>0</v>
      </c>
      <c r="K319" s="120">
        <v>2664043.0920500001</v>
      </c>
      <c r="L319" s="91">
        <v>43465</v>
      </c>
    </row>
    <row r="320" spans="1:12" ht="30" outlineLevel="1" x14ac:dyDescent="0.25">
      <c r="A320" s="83">
        <v>311</v>
      </c>
      <c r="B320" s="86" t="s">
        <v>364</v>
      </c>
      <c r="C320" s="87">
        <v>1945</v>
      </c>
      <c r="D320" s="88" t="str">
        <f t="shared" si="5"/>
        <v>кирпичные</v>
      </c>
      <c r="E320" s="89">
        <v>1123.0999999999999</v>
      </c>
      <c r="F320" s="89">
        <v>1044.48</v>
      </c>
      <c r="G320" s="90">
        <v>35</v>
      </c>
      <c r="H320" s="120">
        <v>385951.53</v>
      </c>
      <c r="I320" s="120">
        <v>0</v>
      </c>
      <c r="J320" s="120">
        <v>0</v>
      </c>
      <c r="K320" s="120">
        <v>385951.53</v>
      </c>
      <c r="L320" s="91">
        <v>43465</v>
      </c>
    </row>
    <row r="321" spans="1:12" outlineLevel="1" x14ac:dyDescent="0.25">
      <c r="A321" s="83">
        <v>312</v>
      </c>
      <c r="B321" s="86" t="s">
        <v>365</v>
      </c>
      <c r="C321" s="87">
        <v>1945</v>
      </c>
      <c r="D321" s="88" t="str">
        <f t="shared" si="5"/>
        <v>кирпичные</v>
      </c>
      <c r="E321" s="89">
        <v>367.8</v>
      </c>
      <c r="F321" s="89">
        <v>342.05</v>
      </c>
      <c r="G321" s="90">
        <v>11</v>
      </c>
      <c r="H321" s="120">
        <v>189611.47999999998</v>
      </c>
      <c r="I321" s="120">
        <v>0</v>
      </c>
      <c r="J321" s="120">
        <v>0</v>
      </c>
      <c r="K321" s="120">
        <v>189611.47999999998</v>
      </c>
      <c r="L321" s="91">
        <v>43465</v>
      </c>
    </row>
    <row r="322" spans="1:12" outlineLevel="1" x14ac:dyDescent="0.25">
      <c r="A322" s="83">
        <v>313</v>
      </c>
      <c r="B322" s="86" t="s">
        <v>366</v>
      </c>
      <c r="C322" s="87">
        <v>1945</v>
      </c>
      <c r="D322" s="88" t="str">
        <f t="shared" si="5"/>
        <v>кирпичные</v>
      </c>
      <c r="E322" s="89">
        <v>692.5</v>
      </c>
      <c r="F322" s="89">
        <v>644.03</v>
      </c>
      <c r="G322" s="90">
        <v>22</v>
      </c>
      <c r="H322" s="120">
        <v>166353.18519999998</v>
      </c>
      <c r="I322" s="120">
        <v>0</v>
      </c>
      <c r="J322" s="120">
        <v>0</v>
      </c>
      <c r="K322" s="120">
        <v>166353.18519999998</v>
      </c>
      <c r="L322" s="91">
        <v>43465</v>
      </c>
    </row>
    <row r="323" spans="1:12" outlineLevel="1" x14ac:dyDescent="0.25">
      <c r="A323" s="83">
        <v>314</v>
      </c>
      <c r="B323" s="86" t="s">
        <v>367</v>
      </c>
      <c r="C323" s="87">
        <v>1945</v>
      </c>
      <c r="D323" s="88" t="str">
        <f t="shared" si="5"/>
        <v>кирпичные</v>
      </c>
      <c r="E323" s="89">
        <v>2525.6</v>
      </c>
      <c r="F323" s="89">
        <v>2348.81</v>
      </c>
      <c r="G323" s="90">
        <v>79</v>
      </c>
      <c r="H323" s="120">
        <v>827448.41039999994</v>
      </c>
      <c r="I323" s="120">
        <v>0</v>
      </c>
      <c r="J323" s="120">
        <v>0</v>
      </c>
      <c r="K323" s="120">
        <v>827448.41039999994</v>
      </c>
      <c r="L323" s="91">
        <v>43465</v>
      </c>
    </row>
    <row r="324" spans="1:12" outlineLevel="1" x14ac:dyDescent="0.25">
      <c r="A324" s="83">
        <v>315</v>
      </c>
      <c r="B324" s="86" t="s">
        <v>368</v>
      </c>
      <c r="C324" s="87">
        <v>1945</v>
      </c>
      <c r="D324" s="88" t="str">
        <f t="shared" si="5"/>
        <v>кирпичные</v>
      </c>
      <c r="E324" s="89">
        <v>479.1</v>
      </c>
      <c r="F324" s="89">
        <v>445.56</v>
      </c>
      <c r="G324" s="90">
        <v>15</v>
      </c>
      <c r="H324" s="120">
        <v>165567.9</v>
      </c>
      <c r="I324" s="120">
        <v>0</v>
      </c>
      <c r="J324" s="120">
        <v>0</v>
      </c>
      <c r="K324" s="120">
        <v>165567.9</v>
      </c>
      <c r="L324" s="91">
        <v>43465</v>
      </c>
    </row>
    <row r="325" spans="1:12" outlineLevel="1" x14ac:dyDescent="0.25">
      <c r="A325" s="83">
        <v>316</v>
      </c>
      <c r="B325" s="86" t="s">
        <v>369</v>
      </c>
      <c r="C325" s="87">
        <v>1945</v>
      </c>
      <c r="D325" s="88" t="str">
        <f t="shared" si="5"/>
        <v>кирпичные</v>
      </c>
      <c r="E325" s="89">
        <v>475.5</v>
      </c>
      <c r="F325" s="89">
        <v>442.22</v>
      </c>
      <c r="G325" s="90">
        <v>15</v>
      </c>
      <c r="H325" s="120">
        <v>1592571.46</v>
      </c>
      <c r="I325" s="120">
        <v>0</v>
      </c>
      <c r="J325" s="120">
        <v>0</v>
      </c>
      <c r="K325" s="120">
        <v>1592571.46</v>
      </c>
      <c r="L325" s="91">
        <v>43465</v>
      </c>
    </row>
    <row r="326" spans="1:12" outlineLevel="1" x14ac:dyDescent="0.25">
      <c r="A326" s="83">
        <v>317</v>
      </c>
      <c r="B326" s="86" t="s">
        <v>370</v>
      </c>
      <c r="C326" s="87">
        <v>1945</v>
      </c>
      <c r="D326" s="88" t="str">
        <f t="shared" si="5"/>
        <v>кирпичные</v>
      </c>
      <c r="E326" s="89">
        <v>284.5</v>
      </c>
      <c r="F326" s="89">
        <v>264.58999999999997</v>
      </c>
      <c r="G326" s="90">
        <v>9</v>
      </c>
      <c r="H326" s="120">
        <v>1920372.94</v>
      </c>
      <c r="I326" s="120">
        <v>0</v>
      </c>
      <c r="J326" s="120">
        <v>0</v>
      </c>
      <c r="K326" s="120">
        <v>1920372.94</v>
      </c>
      <c r="L326" s="91">
        <v>43465</v>
      </c>
    </row>
    <row r="327" spans="1:12" outlineLevel="1" x14ac:dyDescent="0.25">
      <c r="A327" s="83">
        <v>318</v>
      </c>
      <c r="B327" s="86" t="s">
        <v>371</v>
      </c>
      <c r="C327" s="87">
        <v>1945</v>
      </c>
      <c r="D327" s="88" t="str">
        <f t="shared" si="5"/>
        <v>кирпичные</v>
      </c>
      <c r="E327" s="89">
        <v>283.89999999999998</v>
      </c>
      <c r="F327" s="89">
        <v>264.02999999999997</v>
      </c>
      <c r="G327" s="90">
        <v>9</v>
      </c>
      <c r="H327" s="120">
        <v>1892062.08</v>
      </c>
      <c r="I327" s="120">
        <v>0</v>
      </c>
      <c r="J327" s="120">
        <v>0</v>
      </c>
      <c r="K327" s="120">
        <v>1892062.08</v>
      </c>
      <c r="L327" s="91">
        <v>43465</v>
      </c>
    </row>
    <row r="328" spans="1:12" outlineLevel="1" x14ac:dyDescent="0.25">
      <c r="A328" s="83">
        <v>319</v>
      </c>
      <c r="B328" s="86" t="s">
        <v>372</v>
      </c>
      <c r="C328" s="87">
        <v>1945</v>
      </c>
      <c r="D328" s="88" t="str">
        <f t="shared" si="5"/>
        <v>кирпичные</v>
      </c>
      <c r="E328" s="89">
        <v>721.1</v>
      </c>
      <c r="F328" s="89">
        <v>670.62</v>
      </c>
      <c r="G328" s="90">
        <v>23</v>
      </c>
      <c r="H328" s="120">
        <v>3176773.3137500002</v>
      </c>
      <c r="I328" s="120">
        <v>0</v>
      </c>
      <c r="J328" s="120">
        <v>0</v>
      </c>
      <c r="K328" s="120">
        <v>3176773.3137500002</v>
      </c>
      <c r="L328" s="91">
        <v>43465</v>
      </c>
    </row>
    <row r="329" spans="1:12" outlineLevel="1" x14ac:dyDescent="0.25">
      <c r="A329" s="83">
        <v>320</v>
      </c>
      <c r="B329" s="86" t="s">
        <v>373</v>
      </c>
      <c r="C329" s="87">
        <v>1945</v>
      </c>
      <c r="D329" s="88" t="str">
        <f t="shared" si="5"/>
        <v>кирпичные</v>
      </c>
      <c r="E329" s="89">
        <v>460.4</v>
      </c>
      <c r="F329" s="89">
        <v>428.17</v>
      </c>
      <c r="G329" s="90">
        <v>14</v>
      </c>
      <c r="H329" s="120">
        <v>1982948.89</v>
      </c>
      <c r="I329" s="120">
        <v>0</v>
      </c>
      <c r="J329" s="120">
        <v>0</v>
      </c>
      <c r="K329" s="120">
        <v>1982948.89</v>
      </c>
      <c r="L329" s="91">
        <v>43465</v>
      </c>
    </row>
    <row r="330" spans="1:12" outlineLevel="1" x14ac:dyDescent="0.25">
      <c r="A330" s="83">
        <v>321</v>
      </c>
      <c r="B330" s="86" t="s">
        <v>374</v>
      </c>
      <c r="C330" s="87">
        <v>1945</v>
      </c>
      <c r="D330" s="88" t="str">
        <f t="shared" si="5"/>
        <v>кирпичные</v>
      </c>
      <c r="E330" s="89">
        <v>4294.2</v>
      </c>
      <c r="F330" s="89">
        <v>3993.61</v>
      </c>
      <c r="G330" s="90">
        <v>134</v>
      </c>
      <c r="H330" s="120">
        <v>9561775.4399999995</v>
      </c>
      <c r="I330" s="120">
        <v>0</v>
      </c>
      <c r="J330" s="120">
        <v>0</v>
      </c>
      <c r="K330" s="120">
        <v>9561775.4399999995</v>
      </c>
      <c r="L330" s="91">
        <v>43465</v>
      </c>
    </row>
    <row r="331" spans="1:12" outlineLevel="1" x14ac:dyDescent="0.25">
      <c r="A331" s="83">
        <v>322</v>
      </c>
      <c r="B331" s="86" t="s">
        <v>375</v>
      </c>
      <c r="C331" s="87">
        <v>1945</v>
      </c>
      <c r="D331" s="88" t="str">
        <f t="shared" si="5"/>
        <v>кирпичные</v>
      </c>
      <c r="E331" s="89">
        <v>176.3</v>
      </c>
      <c r="F331" s="89">
        <v>163.96</v>
      </c>
      <c r="G331" s="90">
        <v>6</v>
      </c>
      <c r="H331" s="120">
        <v>1317556.4527999999</v>
      </c>
      <c r="I331" s="120">
        <v>0</v>
      </c>
      <c r="J331" s="120">
        <v>0</v>
      </c>
      <c r="K331" s="120">
        <v>1317556.4527999999</v>
      </c>
      <c r="L331" s="91">
        <v>43465</v>
      </c>
    </row>
    <row r="332" spans="1:12" outlineLevel="1" x14ac:dyDescent="0.25">
      <c r="A332" s="83">
        <v>323</v>
      </c>
      <c r="B332" s="86" t="s">
        <v>376</v>
      </c>
      <c r="C332" s="87">
        <v>1945</v>
      </c>
      <c r="D332" s="88" t="str">
        <f t="shared" si="5"/>
        <v>кирпичные</v>
      </c>
      <c r="E332" s="89">
        <v>701.9</v>
      </c>
      <c r="F332" s="89">
        <v>652.77</v>
      </c>
      <c r="G332" s="90">
        <v>22</v>
      </c>
      <c r="H332" s="120">
        <v>2788621.6453999998</v>
      </c>
      <c r="I332" s="120">
        <v>0</v>
      </c>
      <c r="J332" s="120">
        <v>0</v>
      </c>
      <c r="K332" s="120">
        <v>2788621.6453999998</v>
      </c>
      <c r="L332" s="91">
        <v>43465</v>
      </c>
    </row>
    <row r="333" spans="1:12" outlineLevel="1" x14ac:dyDescent="0.25">
      <c r="A333" s="83">
        <v>324</v>
      </c>
      <c r="B333" s="86" t="s">
        <v>377</v>
      </c>
      <c r="C333" s="87">
        <v>1945</v>
      </c>
      <c r="D333" s="88" t="str">
        <f t="shared" si="5"/>
        <v>кирпичные</v>
      </c>
      <c r="E333" s="89">
        <v>757.8</v>
      </c>
      <c r="F333" s="89">
        <v>704.75</v>
      </c>
      <c r="G333" s="90">
        <v>24</v>
      </c>
      <c r="H333" s="120">
        <v>347145.81</v>
      </c>
      <c r="I333" s="120">
        <v>0</v>
      </c>
      <c r="J333" s="120">
        <v>0</v>
      </c>
      <c r="K333" s="120">
        <v>347145.81</v>
      </c>
      <c r="L333" s="91">
        <v>43465</v>
      </c>
    </row>
    <row r="334" spans="1:12" outlineLevel="1" x14ac:dyDescent="0.25">
      <c r="A334" s="83">
        <v>325</v>
      </c>
      <c r="B334" s="86" t="s">
        <v>378</v>
      </c>
      <c r="C334" s="87">
        <v>1945</v>
      </c>
      <c r="D334" s="88" t="str">
        <f t="shared" si="5"/>
        <v>кирпичные</v>
      </c>
      <c r="E334" s="89">
        <v>722</v>
      </c>
      <c r="F334" s="89">
        <v>671.46</v>
      </c>
      <c r="G334" s="90">
        <v>23</v>
      </c>
      <c r="H334" s="120">
        <v>308355.03000000003</v>
      </c>
      <c r="I334" s="120">
        <v>0</v>
      </c>
      <c r="J334" s="120">
        <v>0</v>
      </c>
      <c r="K334" s="120">
        <v>308355.03000000003</v>
      </c>
      <c r="L334" s="91">
        <v>43465</v>
      </c>
    </row>
    <row r="335" spans="1:12" outlineLevel="1" x14ac:dyDescent="0.25">
      <c r="A335" s="83">
        <v>326</v>
      </c>
      <c r="B335" s="86" t="s">
        <v>379</v>
      </c>
      <c r="C335" s="87">
        <v>1945</v>
      </c>
      <c r="D335" s="88" t="str">
        <f t="shared" si="5"/>
        <v>кирпичные</v>
      </c>
      <c r="E335" s="89">
        <v>1746</v>
      </c>
      <c r="F335" s="89">
        <v>1623.78</v>
      </c>
      <c r="G335" s="90">
        <v>55</v>
      </c>
      <c r="H335" s="120">
        <v>507806.87</v>
      </c>
      <c r="I335" s="120">
        <v>0</v>
      </c>
      <c r="J335" s="120">
        <v>0</v>
      </c>
      <c r="K335" s="120">
        <v>507806.87</v>
      </c>
      <c r="L335" s="91">
        <v>43465</v>
      </c>
    </row>
    <row r="336" spans="1:12" outlineLevel="1" x14ac:dyDescent="0.25">
      <c r="A336" s="83">
        <v>327</v>
      </c>
      <c r="B336" s="86" t="s">
        <v>380</v>
      </c>
      <c r="C336" s="87">
        <v>1945</v>
      </c>
      <c r="D336" s="88" t="str">
        <f t="shared" si="5"/>
        <v>кирпичные</v>
      </c>
      <c r="E336" s="89">
        <v>1322</v>
      </c>
      <c r="F336" s="89">
        <v>1229.46</v>
      </c>
      <c r="G336" s="90">
        <v>41</v>
      </c>
      <c r="H336" s="120">
        <v>285537.07999999996</v>
      </c>
      <c r="I336" s="120">
        <v>0</v>
      </c>
      <c r="J336" s="120">
        <v>0</v>
      </c>
      <c r="K336" s="120">
        <v>285537.07999999996</v>
      </c>
      <c r="L336" s="91">
        <v>43465</v>
      </c>
    </row>
    <row r="337" spans="1:12" outlineLevel="1" x14ac:dyDescent="0.25">
      <c r="A337" s="83">
        <v>328</v>
      </c>
      <c r="B337" s="86" t="s">
        <v>381</v>
      </c>
      <c r="C337" s="87">
        <v>1945</v>
      </c>
      <c r="D337" s="88" t="str">
        <f t="shared" si="5"/>
        <v>кирпичные</v>
      </c>
      <c r="E337" s="89">
        <v>619</v>
      </c>
      <c r="F337" s="89">
        <v>575.66999999999996</v>
      </c>
      <c r="G337" s="90">
        <v>19</v>
      </c>
      <c r="H337" s="120">
        <v>143292.21</v>
      </c>
      <c r="I337" s="120">
        <v>0</v>
      </c>
      <c r="J337" s="120">
        <v>0</v>
      </c>
      <c r="K337" s="120">
        <v>143292.21</v>
      </c>
      <c r="L337" s="91">
        <v>43465</v>
      </c>
    </row>
    <row r="338" spans="1:12" outlineLevel="1" x14ac:dyDescent="0.25">
      <c r="A338" s="83">
        <v>329</v>
      </c>
      <c r="B338" s="86" t="s">
        <v>382</v>
      </c>
      <c r="C338" s="87">
        <v>1945</v>
      </c>
      <c r="D338" s="88" t="str">
        <f t="shared" si="5"/>
        <v>кирпичные</v>
      </c>
      <c r="E338" s="89">
        <v>737</v>
      </c>
      <c r="F338" s="89">
        <v>685.41</v>
      </c>
      <c r="G338" s="90">
        <v>23</v>
      </c>
      <c r="H338" s="120">
        <v>127611.15999999999</v>
      </c>
      <c r="I338" s="120">
        <v>0</v>
      </c>
      <c r="J338" s="120">
        <v>0</v>
      </c>
      <c r="K338" s="120">
        <v>127611.15999999999</v>
      </c>
      <c r="L338" s="91">
        <v>43465</v>
      </c>
    </row>
    <row r="339" spans="1:12" outlineLevel="1" x14ac:dyDescent="0.25">
      <c r="A339" s="83">
        <v>330</v>
      </c>
      <c r="B339" s="86" t="s">
        <v>383</v>
      </c>
      <c r="C339" s="87">
        <v>1945</v>
      </c>
      <c r="D339" s="88" t="str">
        <f t="shared" si="5"/>
        <v>кирпичные</v>
      </c>
      <c r="E339" s="89">
        <v>2140</v>
      </c>
      <c r="F339" s="89">
        <v>1990.2</v>
      </c>
      <c r="G339" s="90">
        <v>67</v>
      </c>
      <c r="H339" s="120">
        <v>48720.25</v>
      </c>
      <c r="I339" s="120">
        <v>0</v>
      </c>
      <c r="J339" s="120">
        <v>0</v>
      </c>
      <c r="K339" s="120">
        <v>48720.25</v>
      </c>
      <c r="L339" s="91">
        <v>43465</v>
      </c>
    </row>
    <row r="340" spans="1:12" outlineLevel="1" x14ac:dyDescent="0.25">
      <c r="A340" s="83">
        <v>331</v>
      </c>
      <c r="B340" s="86" t="s">
        <v>384</v>
      </c>
      <c r="C340" s="87">
        <v>1945</v>
      </c>
      <c r="D340" s="88" t="str">
        <f t="shared" si="5"/>
        <v>кирпичные</v>
      </c>
      <c r="E340" s="89">
        <v>1087.5999999999999</v>
      </c>
      <c r="F340" s="89">
        <v>1011.47</v>
      </c>
      <c r="G340" s="90">
        <v>34</v>
      </c>
      <c r="H340" s="120">
        <v>130887.8</v>
      </c>
      <c r="I340" s="120">
        <v>0</v>
      </c>
      <c r="J340" s="120">
        <v>0</v>
      </c>
      <c r="K340" s="120">
        <v>130887.8</v>
      </c>
      <c r="L340" s="91">
        <v>43465</v>
      </c>
    </row>
    <row r="341" spans="1:12" outlineLevel="1" x14ac:dyDescent="0.25">
      <c r="A341" s="83">
        <v>332</v>
      </c>
      <c r="B341" s="86" t="s">
        <v>385</v>
      </c>
      <c r="C341" s="87">
        <v>1945</v>
      </c>
      <c r="D341" s="88" t="str">
        <f t="shared" si="5"/>
        <v>кирпичные</v>
      </c>
      <c r="E341" s="89">
        <v>1655.9</v>
      </c>
      <c r="F341" s="89">
        <v>1539.99</v>
      </c>
      <c r="G341" s="90">
        <v>52</v>
      </c>
      <c r="H341" s="120">
        <v>44097.4</v>
      </c>
      <c r="I341" s="120">
        <v>0</v>
      </c>
      <c r="J341" s="120">
        <v>0</v>
      </c>
      <c r="K341" s="120">
        <v>44097.4</v>
      </c>
      <c r="L341" s="91">
        <v>43465</v>
      </c>
    </row>
    <row r="342" spans="1:12" ht="30" outlineLevel="1" x14ac:dyDescent="0.25">
      <c r="A342" s="83">
        <v>333</v>
      </c>
      <c r="B342" s="86" t="s">
        <v>482</v>
      </c>
      <c r="C342" s="87">
        <v>1945</v>
      </c>
      <c r="D342" s="88" t="str">
        <f t="shared" si="5"/>
        <v>кирпичные</v>
      </c>
      <c r="E342" s="89">
        <v>2750.5</v>
      </c>
      <c r="F342" s="89">
        <v>2557.9699999999998</v>
      </c>
      <c r="G342" s="90">
        <v>86</v>
      </c>
      <c r="H342" s="120">
        <v>640062.85</v>
      </c>
      <c r="I342" s="120">
        <v>0</v>
      </c>
      <c r="J342" s="120">
        <v>0</v>
      </c>
      <c r="K342" s="120">
        <v>640062.85</v>
      </c>
      <c r="L342" s="91">
        <v>43465</v>
      </c>
    </row>
    <row r="343" spans="1:12" outlineLevel="1" x14ac:dyDescent="0.25">
      <c r="A343" s="83">
        <v>334</v>
      </c>
      <c r="B343" s="86" t="s">
        <v>386</v>
      </c>
      <c r="C343" s="87">
        <v>1945</v>
      </c>
      <c r="D343" s="88" t="str">
        <f t="shared" si="5"/>
        <v>кирпичные</v>
      </c>
      <c r="E343" s="89">
        <v>2316.9699999999998</v>
      </c>
      <c r="F343" s="89">
        <v>2154.7800000000002</v>
      </c>
      <c r="G343" s="90">
        <v>72</v>
      </c>
      <c r="H343" s="120">
        <v>718985.25</v>
      </c>
      <c r="I343" s="120">
        <v>0</v>
      </c>
      <c r="J343" s="120">
        <v>0</v>
      </c>
      <c r="K343" s="120">
        <v>718985.25</v>
      </c>
      <c r="L343" s="91">
        <v>43465</v>
      </c>
    </row>
    <row r="344" spans="1:12" outlineLevel="1" x14ac:dyDescent="0.25">
      <c r="A344" s="83">
        <v>335</v>
      </c>
      <c r="B344" s="86" t="s">
        <v>387</v>
      </c>
      <c r="C344" s="87">
        <v>1945</v>
      </c>
      <c r="D344" s="88" t="str">
        <f t="shared" si="5"/>
        <v>кирпичные</v>
      </c>
      <c r="E344" s="89">
        <v>2009</v>
      </c>
      <c r="F344" s="89">
        <v>1868.37</v>
      </c>
      <c r="G344" s="90">
        <v>63</v>
      </c>
      <c r="H344" s="120">
        <v>438016.57</v>
      </c>
      <c r="I344" s="120">
        <v>0</v>
      </c>
      <c r="J344" s="120">
        <v>0</v>
      </c>
      <c r="K344" s="120">
        <v>438016.57</v>
      </c>
      <c r="L344" s="91">
        <v>43465</v>
      </c>
    </row>
    <row r="345" spans="1:12" outlineLevel="1" x14ac:dyDescent="0.25">
      <c r="A345" s="83">
        <v>336</v>
      </c>
      <c r="B345" s="86" t="s">
        <v>388</v>
      </c>
      <c r="C345" s="87">
        <v>1945</v>
      </c>
      <c r="D345" s="88" t="str">
        <f t="shared" si="5"/>
        <v>кирпичные</v>
      </c>
      <c r="E345" s="89">
        <v>1304.2</v>
      </c>
      <c r="F345" s="89">
        <v>1212.9100000000001</v>
      </c>
      <c r="G345" s="90">
        <v>41</v>
      </c>
      <c r="H345" s="120">
        <v>282931.36</v>
      </c>
      <c r="I345" s="120">
        <v>0</v>
      </c>
      <c r="J345" s="120">
        <v>0</v>
      </c>
      <c r="K345" s="120">
        <v>282931.36</v>
      </c>
      <c r="L345" s="91">
        <v>43465</v>
      </c>
    </row>
    <row r="346" spans="1:12" outlineLevel="1" x14ac:dyDescent="0.25">
      <c r="A346" s="83">
        <v>337</v>
      </c>
      <c r="B346" s="86" t="s">
        <v>389</v>
      </c>
      <c r="C346" s="87">
        <v>1945</v>
      </c>
      <c r="D346" s="88" t="str">
        <f t="shared" si="5"/>
        <v>кирпичные</v>
      </c>
      <c r="E346" s="89">
        <v>660.4</v>
      </c>
      <c r="F346" s="89">
        <v>614.16999999999996</v>
      </c>
      <c r="G346" s="90">
        <v>21</v>
      </c>
      <c r="H346" s="120">
        <v>162347.94</v>
      </c>
      <c r="I346" s="120">
        <v>0</v>
      </c>
      <c r="J346" s="120">
        <v>0</v>
      </c>
      <c r="K346" s="120">
        <v>162347.94</v>
      </c>
      <c r="L346" s="91">
        <v>43465</v>
      </c>
    </row>
    <row r="347" spans="1:12" outlineLevel="1" x14ac:dyDescent="0.25">
      <c r="A347" s="83">
        <v>338</v>
      </c>
      <c r="B347" s="86" t="s">
        <v>390</v>
      </c>
      <c r="C347" s="87">
        <v>1945</v>
      </c>
      <c r="D347" s="88" t="str">
        <f t="shared" si="5"/>
        <v>кирпичные</v>
      </c>
      <c r="E347" s="89">
        <v>4050.4</v>
      </c>
      <c r="F347" s="89">
        <v>3766.87</v>
      </c>
      <c r="G347" s="90">
        <v>127</v>
      </c>
      <c r="H347" s="120">
        <v>2382457.8375499998</v>
      </c>
      <c r="I347" s="120">
        <v>0</v>
      </c>
      <c r="J347" s="120">
        <v>0</v>
      </c>
      <c r="K347" s="120">
        <v>2382457.8375499998</v>
      </c>
      <c r="L347" s="91">
        <v>43465</v>
      </c>
    </row>
    <row r="348" spans="1:12" outlineLevel="1" x14ac:dyDescent="0.25">
      <c r="A348" s="83">
        <v>339</v>
      </c>
      <c r="B348" s="86" t="s">
        <v>391</v>
      </c>
      <c r="C348" s="87">
        <v>1945</v>
      </c>
      <c r="D348" s="88" t="str">
        <f t="shared" si="5"/>
        <v>кирпичные</v>
      </c>
      <c r="E348" s="89">
        <v>1827</v>
      </c>
      <c r="F348" s="89">
        <v>1699.11</v>
      </c>
      <c r="G348" s="90">
        <v>57</v>
      </c>
      <c r="H348" s="120">
        <v>317071.04000000004</v>
      </c>
      <c r="I348" s="120">
        <v>0</v>
      </c>
      <c r="J348" s="120">
        <v>0</v>
      </c>
      <c r="K348" s="120">
        <v>317071.04000000004</v>
      </c>
      <c r="L348" s="91">
        <v>43465</v>
      </c>
    </row>
    <row r="349" spans="1:12" outlineLevel="1" x14ac:dyDescent="0.25">
      <c r="A349" s="83">
        <v>340</v>
      </c>
      <c r="B349" s="86" t="s">
        <v>392</v>
      </c>
      <c r="C349" s="87">
        <v>1945</v>
      </c>
      <c r="D349" s="88" t="str">
        <f t="shared" si="5"/>
        <v>кирпичные</v>
      </c>
      <c r="E349" s="89">
        <v>1812.9</v>
      </c>
      <c r="F349" s="89">
        <v>1686</v>
      </c>
      <c r="G349" s="90">
        <v>57</v>
      </c>
      <c r="H349" s="120">
        <v>348726.88</v>
      </c>
      <c r="I349" s="120">
        <v>0</v>
      </c>
      <c r="J349" s="120">
        <v>0</v>
      </c>
      <c r="K349" s="120">
        <v>348726.88</v>
      </c>
      <c r="L349" s="91">
        <v>43465</v>
      </c>
    </row>
    <row r="350" spans="1:12" outlineLevel="1" x14ac:dyDescent="0.25">
      <c r="A350" s="83">
        <v>341</v>
      </c>
      <c r="B350" s="86" t="s">
        <v>393</v>
      </c>
      <c r="C350" s="87">
        <v>1945</v>
      </c>
      <c r="D350" s="88" t="str">
        <f t="shared" si="5"/>
        <v>кирпичные</v>
      </c>
      <c r="E350" s="89">
        <v>1120</v>
      </c>
      <c r="F350" s="89">
        <v>1041.5999999999999</v>
      </c>
      <c r="G350" s="90">
        <v>35</v>
      </c>
      <c r="H350" s="120">
        <v>221697.44000000003</v>
      </c>
      <c r="I350" s="120">
        <v>0</v>
      </c>
      <c r="J350" s="120">
        <v>0</v>
      </c>
      <c r="K350" s="120">
        <v>221697.44000000003</v>
      </c>
      <c r="L350" s="91">
        <v>43465</v>
      </c>
    </row>
    <row r="351" spans="1:12" outlineLevel="1" x14ac:dyDescent="0.25">
      <c r="A351" s="83">
        <v>342</v>
      </c>
      <c r="B351" s="86" t="s">
        <v>394</v>
      </c>
      <c r="C351" s="87">
        <v>1945</v>
      </c>
      <c r="D351" s="88" t="str">
        <f t="shared" si="5"/>
        <v>кирпичные</v>
      </c>
      <c r="E351" s="89">
        <v>3460.7</v>
      </c>
      <c r="F351" s="89">
        <v>3218.45</v>
      </c>
      <c r="G351" s="90">
        <v>108</v>
      </c>
      <c r="H351" s="120">
        <v>567618.01</v>
      </c>
      <c r="I351" s="120">
        <v>0</v>
      </c>
      <c r="J351" s="120">
        <v>0</v>
      </c>
      <c r="K351" s="120">
        <v>567618.01</v>
      </c>
      <c r="L351" s="91">
        <v>43465</v>
      </c>
    </row>
    <row r="352" spans="1:12" outlineLevel="1" x14ac:dyDescent="0.25">
      <c r="A352" s="83">
        <v>343</v>
      </c>
      <c r="B352" s="86" t="s">
        <v>395</v>
      </c>
      <c r="C352" s="87">
        <v>1945</v>
      </c>
      <c r="D352" s="88" t="str">
        <f t="shared" si="5"/>
        <v>кирпичные</v>
      </c>
      <c r="E352" s="89">
        <v>1659</v>
      </c>
      <c r="F352" s="89">
        <v>1542.87</v>
      </c>
      <c r="G352" s="90">
        <v>52</v>
      </c>
      <c r="H352" s="120">
        <v>7611013.5300000003</v>
      </c>
      <c r="I352" s="120">
        <v>0</v>
      </c>
      <c r="J352" s="120">
        <v>0</v>
      </c>
      <c r="K352" s="120">
        <v>7611013.5300000003</v>
      </c>
      <c r="L352" s="91">
        <v>43465</v>
      </c>
    </row>
    <row r="353" spans="1:12" outlineLevel="1" x14ac:dyDescent="0.25">
      <c r="A353" s="83">
        <v>344</v>
      </c>
      <c r="B353" s="86" t="s">
        <v>396</v>
      </c>
      <c r="C353" s="87">
        <v>1945</v>
      </c>
      <c r="D353" s="88" t="str">
        <f t="shared" si="5"/>
        <v>кирпичные</v>
      </c>
      <c r="E353" s="89">
        <v>1368.6</v>
      </c>
      <c r="F353" s="89">
        <v>1272.8</v>
      </c>
      <c r="G353" s="90">
        <v>43</v>
      </c>
      <c r="H353" s="120">
        <v>449285.33999999997</v>
      </c>
      <c r="I353" s="120">
        <v>0</v>
      </c>
      <c r="J353" s="120">
        <v>0</v>
      </c>
      <c r="K353" s="120">
        <v>449285.33999999997</v>
      </c>
      <c r="L353" s="91">
        <v>43465</v>
      </c>
    </row>
    <row r="354" spans="1:12" outlineLevel="1" x14ac:dyDescent="0.25">
      <c r="A354" s="83">
        <v>345</v>
      </c>
      <c r="B354" s="86" t="s">
        <v>397</v>
      </c>
      <c r="C354" s="87">
        <v>1945</v>
      </c>
      <c r="D354" s="88" t="str">
        <f t="shared" si="5"/>
        <v>кирпичные</v>
      </c>
      <c r="E354" s="89">
        <v>4545.5</v>
      </c>
      <c r="F354" s="89">
        <v>4227.32</v>
      </c>
      <c r="G354" s="90">
        <v>142</v>
      </c>
      <c r="H354" s="120">
        <v>416517.2</v>
      </c>
      <c r="I354" s="120">
        <v>0</v>
      </c>
      <c r="J354" s="120">
        <v>0</v>
      </c>
      <c r="K354" s="120">
        <v>416517.2</v>
      </c>
      <c r="L354" s="91">
        <v>43465</v>
      </c>
    </row>
    <row r="355" spans="1:12" outlineLevel="1" x14ac:dyDescent="0.25">
      <c r="A355" s="83">
        <v>346</v>
      </c>
      <c r="B355" s="86" t="s">
        <v>398</v>
      </c>
      <c r="C355" s="87">
        <v>1945</v>
      </c>
      <c r="D355" s="88" t="str">
        <f t="shared" si="5"/>
        <v>кирпичные</v>
      </c>
      <c r="E355" s="89">
        <v>1655.5</v>
      </c>
      <c r="F355" s="89">
        <v>1539.62</v>
      </c>
      <c r="G355" s="90">
        <v>52</v>
      </c>
      <c r="H355" s="120">
        <v>566505.30000000005</v>
      </c>
      <c r="I355" s="120">
        <v>0</v>
      </c>
      <c r="J355" s="120">
        <v>0</v>
      </c>
      <c r="K355" s="120">
        <v>566505.30000000005</v>
      </c>
      <c r="L355" s="91">
        <v>43465</v>
      </c>
    </row>
    <row r="356" spans="1:12" outlineLevel="1" x14ac:dyDescent="0.25">
      <c r="A356" s="83">
        <v>347</v>
      </c>
      <c r="B356" s="86" t="s">
        <v>399</v>
      </c>
      <c r="C356" s="87">
        <v>1945</v>
      </c>
      <c r="D356" s="88" t="str">
        <f t="shared" si="5"/>
        <v>кирпичные</v>
      </c>
      <c r="E356" s="89">
        <v>322.60000000000002</v>
      </c>
      <c r="F356" s="89">
        <v>300.02</v>
      </c>
      <c r="G356" s="90">
        <v>10</v>
      </c>
      <c r="H356" s="120">
        <v>150992.01</v>
      </c>
      <c r="I356" s="120">
        <v>0</v>
      </c>
      <c r="J356" s="120">
        <v>0</v>
      </c>
      <c r="K356" s="120">
        <v>150992.01</v>
      </c>
      <c r="L356" s="91">
        <v>43465</v>
      </c>
    </row>
    <row r="357" spans="1:12" outlineLevel="1" x14ac:dyDescent="0.25">
      <c r="A357" s="83">
        <v>348</v>
      </c>
      <c r="B357" s="86" t="s">
        <v>400</v>
      </c>
      <c r="C357" s="87">
        <v>1945</v>
      </c>
      <c r="D357" s="88" t="str">
        <f t="shared" si="5"/>
        <v>кирпичные</v>
      </c>
      <c r="E357" s="89">
        <v>611.4</v>
      </c>
      <c r="F357" s="89">
        <v>568.6</v>
      </c>
      <c r="G357" s="90">
        <v>19</v>
      </c>
      <c r="H357" s="120">
        <v>120031.34</v>
      </c>
      <c r="I357" s="120">
        <v>0</v>
      </c>
      <c r="J357" s="120">
        <v>0</v>
      </c>
      <c r="K357" s="120">
        <v>120031.34</v>
      </c>
      <c r="L357" s="91">
        <v>43465</v>
      </c>
    </row>
    <row r="358" spans="1:12" outlineLevel="1" x14ac:dyDescent="0.25">
      <c r="A358" s="83">
        <v>349</v>
      </c>
      <c r="B358" s="86" t="s">
        <v>401</v>
      </c>
      <c r="C358" s="87">
        <v>1945</v>
      </c>
      <c r="D358" s="88" t="str">
        <f t="shared" si="5"/>
        <v>кирпичные</v>
      </c>
      <c r="E358" s="89">
        <v>429.9</v>
      </c>
      <c r="F358" s="89">
        <v>399.81</v>
      </c>
      <c r="G358" s="90">
        <v>13</v>
      </c>
      <c r="H358" s="120">
        <v>103385.58</v>
      </c>
      <c r="I358" s="120">
        <v>0</v>
      </c>
      <c r="J358" s="120">
        <v>0</v>
      </c>
      <c r="K358" s="120">
        <v>103385.58</v>
      </c>
      <c r="L358" s="91">
        <v>43465</v>
      </c>
    </row>
    <row r="359" spans="1:12" outlineLevel="1" x14ac:dyDescent="0.25">
      <c r="A359" s="83">
        <v>350</v>
      </c>
      <c r="B359" s="86" t="s">
        <v>402</v>
      </c>
      <c r="C359" s="87">
        <v>1945</v>
      </c>
      <c r="D359" s="88" t="str">
        <f t="shared" si="5"/>
        <v>кирпичные</v>
      </c>
      <c r="E359" s="89">
        <v>368.6</v>
      </c>
      <c r="F359" s="89">
        <v>342.8</v>
      </c>
      <c r="G359" s="90">
        <v>12</v>
      </c>
      <c r="H359" s="120">
        <v>182086.49</v>
      </c>
      <c r="I359" s="120">
        <v>0</v>
      </c>
      <c r="J359" s="120">
        <v>0</v>
      </c>
      <c r="K359" s="120">
        <v>182086.49</v>
      </c>
      <c r="L359" s="91">
        <v>43465</v>
      </c>
    </row>
    <row r="360" spans="1:12" outlineLevel="1" x14ac:dyDescent="0.25">
      <c r="A360" s="83">
        <v>351</v>
      </c>
      <c r="B360" s="86" t="s">
        <v>403</v>
      </c>
      <c r="C360" s="87">
        <v>1945</v>
      </c>
      <c r="D360" s="88" t="str">
        <f t="shared" si="5"/>
        <v>кирпичные</v>
      </c>
      <c r="E360" s="89">
        <v>551.20000000000005</v>
      </c>
      <c r="F360" s="89">
        <v>512.62</v>
      </c>
      <c r="G360" s="90">
        <v>17</v>
      </c>
      <c r="H360" s="120">
        <v>109567.09</v>
      </c>
      <c r="I360" s="120">
        <v>0</v>
      </c>
      <c r="J360" s="120">
        <v>0</v>
      </c>
      <c r="K360" s="120">
        <v>109567.09</v>
      </c>
      <c r="L360" s="91">
        <v>43465</v>
      </c>
    </row>
    <row r="361" spans="1:12" outlineLevel="1" x14ac:dyDescent="0.25">
      <c r="A361" s="83">
        <v>352</v>
      </c>
      <c r="B361" s="86" t="s">
        <v>404</v>
      </c>
      <c r="C361" s="87">
        <v>1945</v>
      </c>
      <c r="D361" s="88" t="str">
        <f t="shared" si="5"/>
        <v>кирпичные</v>
      </c>
      <c r="E361" s="89">
        <v>6304.7</v>
      </c>
      <c r="F361" s="89">
        <v>5863.37</v>
      </c>
      <c r="G361" s="90">
        <v>197</v>
      </c>
      <c r="H361" s="120">
        <v>559990.18999999994</v>
      </c>
      <c r="I361" s="120">
        <v>0</v>
      </c>
      <c r="J361" s="120">
        <v>0</v>
      </c>
      <c r="K361" s="120">
        <v>559990.18999999994</v>
      </c>
      <c r="L361" s="91">
        <v>43465</v>
      </c>
    </row>
    <row r="362" spans="1:12" outlineLevel="1" x14ac:dyDescent="0.25">
      <c r="A362" s="83">
        <v>353</v>
      </c>
      <c r="B362" s="86" t="s">
        <v>405</v>
      </c>
      <c r="C362" s="87">
        <v>1945</v>
      </c>
      <c r="D362" s="88" t="str">
        <f t="shared" si="5"/>
        <v>кирпичные</v>
      </c>
      <c r="E362" s="89">
        <v>5452.97</v>
      </c>
      <c r="F362" s="89">
        <v>5071.26</v>
      </c>
      <c r="G362" s="90">
        <v>170</v>
      </c>
      <c r="H362" s="120">
        <v>678240.74</v>
      </c>
      <c r="I362" s="120">
        <v>0</v>
      </c>
      <c r="J362" s="120">
        <v>0</v>
      </c>
      <c r="K362" s="120">
        <v>678240.74</v>
      </c>
      <c r="L362" s="91">
        <v>43465</v>
      </c>
    </row>
    <row r="363" spans="1:12" outlineLevel="1" x14ac:dyDescent="0.25">
      <c r="A363" s="83">
        <v>354</v>
      </c>
      <c r="B363" s="86" t="s">
        <v>406</v>
      </c>
      <c r="C363" s="87">
        <v>1945</v>
      </c>
      <c r="D363" s="88" t="str">
        <f t="shared" si="5"/>
        <v>кирпичные</v>
      </c>
      <c r="E363" s="89">
        <v>375</v>
      </c>
      <c r="F363" s="89">
        <v>348.75</v>
      </c>
      <c r="G363" s="90">
        <v>12</v>
      </c>
      <c r="H363" s="120">
        <v>111930.12000000001</v>
      </c>
      <c r="I363" s="120">
        <v>0</v>
      </c>
      <c r="J363" s="120">
        <v>0</v>
      </c>
      <c r="K363" s="120">
        <v>111930.12000000001</v>
      </c>
      <c r="L363" s="91">
        <v>43465</v>
      </c>
    </row>
    <row r="364" spans="1:12" outlineLevel="1" x14ac:dyDescent="0.25">
      <c r="A364" s="83">
        <v>355</v>
      </c>
      <c r="B364" s="86" t="s">
        <v>407</v>
      </c>
      <c r="C364" s="87">
        <v>1945</v>
      </c>
      <c r="D364" s="88" t="str">
        <f t="shared" si="5"/>
        <v>кирпичные</v>
      </c>
      <c r="E364" s="89">
        <v>1114.3</v>
      </c>
      <c r="F364" s="89">
        <v>1036.3</v>
      </c>
      <c r="G364" s="90">
        <v>35</v>
      </c>
      <c r="H364" s="120">
        <v>334581.14999999997</v>
      </c>
      <c r="I364" s="120">
        <v>0</v>
      </c>
      <c r="J364" s="120">
        <v>0</v>
      </c>
      <c r="K364" s="120">
        <v>334581.14999999997</v>
      </c>
      <c r="L364" s="91">
        <v>43465</v>
      </c>
    </row>
    <row r="365" spans="1:12" outlineLevel="1" x14ac:dyDescent="0.25">
      <c r="A365" s="83">
        <v>356</v>
      </c>
      <c r="B365" s="86" t="s">
        <v>408</v>
      </c>
      <c r="C365" s="87">
        <v>1945</v>
      </c>
      <c r="D365" s="88" t="str">
        <f t="shared" ref="D365:D409" si="6">IF(C365&lt;=1945,"кирпичные","панельные")</f>
        <v>кирпичные</v>
      </c>
      <c r="E365" s="89">
        <v>485.6</v>
      </c>
      <c r="F365" s="89">
        <v>451.61</v>
      </c>
      <c r="G365" s="90">
        <v>15</v>
      </c>
      <c r="H365" s="120">
        <v>259783.37</v>
      </c>
      <c r="I365" s="120">
        <v>0</v>
      </c>
      <c r="J365" s="120">
        <v>0</v>
      </c>
      <c r="K365" s="120">
        <v>259783.37</v>
      </c>
      <c r="L365" s="91">
        <v>43465</v>
      </c>
    </row>
    <row r="366" spans="1:12" outlineLevel="1" x14ac:dyDescent="0.25">
      <c r="A366" s="83">
        <v>357</v>
      </c>
      <c r="B366" s="86" t="s">
        <v>409</v>
      </c>
      <c r="C366" s="87">
        <v>1945</v>
      </c>
      <c r="D366" s="88" t="str">
        <f t="shared" si="6"/>
        <v>кирпичные</v>
      </c>
      <c r="E366" s="89">
        <v>1730.5</v>
      </c>
      <c r="F366" s="89">
        <v>1609.37</v>
      </c>
      <c r="G366" s="90">
        <v>54</v>
      </c>
      <c r="H366" s="120">
        <v>356110.58</v>
      </c>
      <c r="I366" s="120">
        <v>0</v>
      </c>
      <c r="J366" s="120">
        <v>0</v>
      </c>
      <c r="K366" s="120">
        <v>356110.58</v>
      </c>
      <c r="L366" s="91">
        <v>43465</v>
      </c>
    </row>
    <row r="367" spans="1:12" outlineLevel="1" x14ac:dyDescent="0.25">
      <c r="A367" s="83">
        <v>358</v>
      </c>
      <c r="B367" s="86" t="s">
        <v>410</v>
      </c>
      <c r="C367" s="87">
        <v>1945</v>
      </c>
      <c r="D367" s="88" t="str">
        <f t="shared" si="6"/>
        <v>кирпичные</v>
      </c>
      <c r="E367" s="89">
        <v>2437.1</v>
      </c>
      <c r="F367" s="89">
        <v>2266.5</v>
      </c>
      <c r="G367" s="90">
        <v>76</v>
      </c>
      <c r="H367" s="120">
        <v>382391.2</v>
      </c>
      <c r="I367" s="120">
        <v>0</v>
      </c>
      <c r="J367" s="120">
        <v>0</v>
      </c>
      <c r="K367" s="120">
        <v>382391.2</v>
      </c>
      <c r="L367" s="91">
        <v>43465</v>
      </c>
    </row>
    <row r="368" spans="1:12" outlineLevel="1" x14ac:dyDescent="0.25">
      <c r="A368" s="83">
        <v>359</v>
      </c>
      <c r="B368" s="86" t="s">
        <v>411</v>
      </c>
      <c r="C368" s="87">
        <v>1945</v>
      </c>
      <c r="D368" s="88" t="str">
        <f t="shared" si="6"/>
        <v>кирпичные</v>
      </c>
      <c r="E368" s="89">
        <v>2211.4</v>
      </c>
      <c r="F368" s="89">
        <v>2056.6</v>
      </c>
      <c r="G368" s="90">
        <v>69</v>
      </c>
      <c r="H368" s="120">
        <v>421732.56999999995</v>
      </c>
      <c r="I368" s="120">
        <v>0</v>
      </c>
      <c r="J368" s="120">
        <v>0</v>
      </c>
      <c r="K368" s="120">
        <v>421732.56999999995</v>
      </c>
      <c r="L368" s="91">
        <v>43465</v>
      </c>
    </row>
    <row r="369" spans="1:12" outlineLevel="1" x14ac:dyDescent="0.25">
      <c r="A369" s="83">
        <v>360</v>
      </c>
      <c r="B369" s="86" t="s">
        <v>412</v>
      </c>
      <c r="C369" s="87">
        <v>1945</v>
      </c>
      <c r="D369" s="88" t="str">
        <f t="shared" si="6"/>
        <v>кирпичные</v>
      </c>
      <c r="E369" s="89">
        <v>1339</v>
      </c>
      <c r="F369" s="89">
        <v>1245.27</v>
      </c>
      <c r="G369" s="90">
        <v>42</v>
      </c>
      <c r="H369" s="120">
        <v>206016.4</v>
      </c>
      <c r="I369" s="120">
        <v>0</v>
      </c>
      <c r="J369" s="120">
        <v>0</v>
      </c>
      <c r="K369" s="120">
        <v>206016.4</v>
      </c>
      <c r="L369" s="91">
        <v>43465</v>
      </c>
    </row>
    <row r="370" spans="1:12" outlineLevel="1" x14ac:dyDescent="0.25">
      <c r="A370" s="83">
        <v>361</v>
      </c>
      <c r="B370" s="86" t="s">
        <v>413</v>
      </c>
      <c r="C370" s="87">
        <v>1945</v>
      </c>
      <c r="D370" s="88" t="str">
        <f t="shared" si="6"/>
        <v>кирпичные</v>
      </c>
      <c r="E370" s="89">
        <v>2955</v>
      </c>
      <c r="F370" s="89">
        <v>2748.15</v>
      </c>
      <c r="G370" s="90">
        <v>92</v>
      </c>
      <c r="H370" s="120">
        <v>1345648.14</v>
      </c>
      <c r="I370" s="120">
        <v>0</v>
      </c>
      <c r="J370" s="120">
        <v>0</v>
      </c>
      <c r="K370" s="120">
        <v>1345648.14</v>
      </c>
      <c r="L370" s="91">
        <v>43465</v>
      </c>
    </row>
    <row r="371" spans="1:12" outlineLevel="1" x14ac:dyDescent="0.25">
      <c r="A371" s="83">
        <v>362</v>
      </c>
      <c r="B371" s="86" t="s">
        <v>414</v>
      </c>
      <c r="C371" s="87">
        <v>1945</v>
      </c>
      <c r="D371" s="88" t="str">
        <f t="shared" si="6"/>
        <v>кирпичные</v>
      </c>
      <c r="E371" s="89">
        <v>957</v>
      </c>
      <c r="F371" s="89">
        <v>890.01</v>
      </c>
      <c r="G371" s="90">
        <v>30</v>
      </c>
      <c r="H371" s="120">
        <v>177770.68</v>
      </c>
      <c r="I371" s="120">
        <v>0</v>
      </c>
      <c r="J371" s="120">
        <v>0</v>
      </c>
      <c r="K371" s="120">
        <v>177770.68</v>
      </c>
      <c r="L371" s="91">
        <v>43465</v>
      </c>
    </row>
    <row r="372" spans="1:12" outlineLevel="1" x14ac:dyDescent="0.25">
      <c r="A372" s="83">
        <v>363</v>
      </c>
      <c r="B372" s="86" t="s">
        <v>415</v>
      </c>
      <c r="C372" s="87">
        <v>1945</v>
      </c>
      <c r="D372" s="88" t="str">
        <f t="shared" si="6"/>
        <v>кирпичные</v>
      </c>
      <c r="E372" s="89">
        <v>1404.7</v>
      </c>
      <c r="F372" s="89">
        <v>1306.3699999999999</v>
      </c>
      <c r="G372" s="90">
        <v>44</v>
      </c>
      <c r="H372" s="120">
        <v>243326.57</v>
      </c>
      <c r="I372" s="120">
        <v>0</v>
      </c>
      <c r="J372" s="120">
        <v>0</v>
      </c>
      <c r="K372" s="120">
        <v>243326.57</v>
      </c>
      <c r="L372" s="91">
        <v>43465</v>
      </c>
    </row>
    <row r="373" spans="1:12" outlineLevel="1" x14ac:dyDescent="0.25">
      <c r="A373" s="83">
        <v>364</v>
      </c>
      <c r="B373" s="86" t="s">
        <v>416</v>
      </c>
      <c r="C373" s="87">
        <v>1945</v>
      </c>
      <c r="D373" s="88" t="str">
        <f t="shared" si="6"/>
        <v>кирпичные</v>
      </c>
      <c r="E373" s="89">
        <v>757</v>
      </c>
      <c r="F373" s="89">
        <v>704.01</v>
      </c>
      <c r="G373" s="90">
        <v>24</v>
      </c>
      <c r="H373" s="120">
        <v>179584.06</v>
      </c>
      <c r="I373" s="120">
        <v>0</v>
      </c>
      <c r="J373" s="120">
        <v>0</v>
      </c>
      <c r="K373" s="120">
        <v>179584.06</v>
      </c>
      <c r="L373" s="91">
        <v>43465</v>
      </c>
    </row>
    <row r="374" spans="1:12" outlineLevel="1" x14ac:dyDescent="0.25">
      <c r="A374" s="83">
        <v>365</v>
      </c>
      <c r="B374" s="86" t="s">
        <v>417</v>
      </c>
      <c r="C374" s="87">
        <v>1945</v>
      </c>
      <c r="D374" s="88" t="str">
        <f t="shared" si="6"/>
        <v>кирпичные</v>
      </c>
      <c r="E374" s="89">
        <v>634.6</v>
      </c>
      <c r="F374" s="89">
        <v>590.17999999999995</v>
      </c>
      <c r="G374" s="90">
        <v>20</v>
      </c>
      <c r="H374" s="120">
        <v>128663.19</v>
      </c>
      <c r="I374" s="120">
        <v>0</v>
      </c>
      <c r="J374" s="120">
        <v>0</v>
      </c>
      <c r="K374" s="120">
        <v>128663.19</v>
      </c>
      <c r="L374" s="91">
        <v>43465</v>
      </c>
    </row>
    <row r="375" spans="1:12" outlineLevel="1" x14ac:dyDescent="0.25">
      <c r="A375" s="83">
        <v>366</v>
      </c>
      <c r="B375" s="86" t="s">
        <v>418</v>
      </c>
      <c r="C375" s="87">
        <v>1945</v>
      </c>
      <c r="D375" s="88" t="str">
        <f t="shared" si="6"/>
        <v>кирпичные</v>
      </c>
      <c r="E375" s="89">
        <v>1048.4000000000001</v>
      </c>
      <c r="F375" s="89">
        <v>975.01</v>
      </c>
      <c r="G375" s="90">
        <v>33</v>
      </c>
      <c r="H375" s="120">
        <v>91574.11</v>
      </c>
      <c r="I375" s="120">
        <v>0</v>
      </c>
      <c r="J375" s="120">
        <v>0</v>
      </c>
      <c r="K375" s="120">
        <v>91574.11</v>
      </c>
      <c r="L375" s="91">
        <v>43465</v>
      </c>
    </row>
    <row r="376" spans="1:12" outlineLevel="1" x14ac:dyDescent="0.25">
      <c r="A376" s="83">
        <v>367</v>
      </c>
      <c r="B376" s="86" t="s">
        <v>419</v>
      </c>
      <c r="C376" s="87">
        <v>1945</v>
      </c>
      <c r="D376" s="88" t="str">
        <f t="shared" si="6"/>
        <v>кирпичные</v>
      </c>
      <c r="E376" s="89">
        <v>3667.1</v>
      </c>
      <c r="F376" s="89">
        <v>3410.4</v>
      </c>
      <c r="G376" s="90">
        <v>115</v>
      </c>
      <c r="H376" s="120">
        <v>117897.63</v>
      </c>
      <c r="I376" s="120">
        <v>0</v>
      </c>
      <c r="J376" s="120">
        <v>0</v>
      </c>
      <c r="K376" s="120">
        <v>117897.63</v>
      </c>
      <c r="L376" s="91">
        <v>43465</v>
      </c>
    </row>
    <row r="377" spans="1:12" outlineLevel="1" x14ac:dyDescent="0.25">
      <c r="A377" s="83">
        <v>368</v>
      </c>
      <c r="B377" s="86" t="s">
        <v>420</v>
      </c>
      <c r="C377" s="87">
        <v>1945</v>
      </c>
      <c r="D377" s="88" t="str">
        <f t="shared" si="6"/>
        <v>кирпичные</v>
      </c>
      <c r="E377" s="89">
        <v>706.4</v>
      </c>
      <c r="F377" s="89">
        <v>655.6</v>
      </c>
      <c r="G377" s="90">
        <v>22</v>
      </c>
      <c r="H377" s="120">
        <v>437918</v>
      </c>
      <c r="I377" s="120">
        <v>0</v>
      </c>
      <c r="J377" s="120">
        <v>0</v>
      </c>
      <c r="K377" s="120">
        <v>437918</v>
      </c>
      <c r="L377" s="91">
        <v>43465</v>
      </c>
    </row>
    <row r="378" spans="1:12" outlineLevel="1" x14ac:dyDescent="0.25">
      <c r="A378" s="83">
        <v>369</v>
      </c>
      <c r="B378" s="86" t="s">
        <v>421</v>
      </c>
      <c r="C378" s="87">
        <v>1945</v>
      </c>
      <c r="D378" s="88" t="str">
        <f t="shared" si="6"/>
        <v>кирпичные</v>
      </c>
      <c r="E378" s="89">
        <v>1173.7</v>
      </c>
      <c r="F378" s="89">
        <v>1173.7</v>
      </c>
      <c r="G378" s="90">
        <v>37</v>
      </c>
      <c r="H378" s="120">
        <v>805622</v>
      </c>
      <c r="I378" s="120">
        <v>0</v>
      </c>
      <c r="J378" s="120">
        <v>0</v>
      </c>
      <c r="K378" s="120">
        <v>805622</v>
      </c>
      <c r="L378" s="91">
        <v>43465</v>
      </c>
    </row>
    <row r="379" spans="1:12" outlineLevel="1" x14ac:dyDescent="0.25">
      <c r="A379" s="83">
        <v>370</v>
      </c>
      <c r="B379" s="86" t="s">
        <v>422</v>
      </c>
      <c r="C379" s="87">
        <v>1973</v>
      </c>
      <c r="D379" s="88" t="str">
        <f t="shared" si="6"/>
        <v>панельные</v>
      </c>
      <c r="E379" s="89">
        <v>87.9</v>
      </c>
      <c r="F379" s="89">
        <v>81.75</v>
      </c>
      <c r="G379" s="90">
        <v>3</v>
      </c>
      <c r="H379" s="120">
        <v>1514113.64</v>
      </c>
      <c r="I379" s="120">
        <v>0</v>
      </c>
      <c r="J379" s="120">
        <v>0</v>
      </c>
      <c r="K379" s="120">
        <v>1514113.64</v>
      </c>
      <c r="L379" s="91">
        <v>43465</v>
      </c>
    </row>
    <row r="380" spans="1:12" outlineLevel="1" x14ac:dyDescent="0.25">
      <c r="A380" s="83">
        <v>371</v>
      </c>
      <c r="B380" s="86" t="s">
        <v>423</v>
      </c>
      <c r="C380" s="87">
        <v>1900</v>
      </c>
      <c r="D380" s="88" t="str">
        <f t="shared" si="6"/>
        <v>кирпичные</v>
      </c>
      <c r="E380" s="89">
        <v>88.9</v>
      </c>
      <c r="F380" s="89">
        <v>82.68</v>
      </c>
      <c r="G380" s="90">
        <v>3</v>
      </c>
      <c r="H380" s="120">
        <v>3525793.9942499995</v>
      </c>
      <c r="I380" s="120">
        <v>0</v>
      </c>
      <c r="J380" s="120">
        <v>0</v>
      </c>
      <c r="K380" s="120">
        <v>3525793.9942499995</v>
      </c>
      <c r="L380" s="91">
        <v>43465</v>
      </c>
    </row>
    <row r="381" spans="1:12" outlineLevel="1" x14ac:dyDescent="0.25">
      <c r="A381" s="83">
        <v>372</v>
      </c>
      <c r="B381" s="86" t="s">
        <v>424</v>
      </c>
      <c r="C381" s="87">
        <v>1945</v>
      </c>
      <c r="D381" s="88" t="str">
        <f t="shared" si="6"/>
        <v>кирпичные</v>
      </c>
      <c r="E381" s="89">
        <v>97.9</v>
      </c>
      <c r="F381" s="89">
        <v>91.05</v>
      </c>
      <c r="G381" s="90">
        <v>3</v>
      </c>
      <c r="H381" s="120">
        <v>8801905.2100000009</v>
      </c>
      <c r="I381" s="120">
        <v>0</v>
      </c>
      <c r="J381" s="120">
        <v>0</v>
      </c>
      <c r="K381" s="120">
        <v>8801905.2100000009</v>
      </c>
      <c r="L381" s="91">
        <v>43465</v>
      </c>
    </row>
    <row r="382" spans="1:12" outlineLevel="1" x14ac:dyDescent="0.25">
      <c r="A382" s="83">
        <v>373</v>
      </c>
      <c r="B382" s="86" t="s">
        <v>425</v>
      </c>
      <c r="C382" s="87">
        <v>1945</v>
      </c>
      <c r="D382" s="88" t="str">
        <f t="shared" si="6"/>
        <v>кирпичные</v>
      </c>
      <c r="E382" s="89">
        <v>105.9</v>
      </c>
      <c r="F382" s="89">
        <v>98.49</v>
      </c>
      <c r="G382" s="90">
        <v>3</v>
      </c>
      <c r="H382" s="120">
        <v>1485459.78</v>
      </c>
      <c r="I382" s="120">
        <v>0</v>
      </c>
      <c r="J382" s="120">
        <v>0</v>
      </c>
      <c r="K382" s="120">
        <v>1485459.78</v>
      </c>
      <c r="L382" s="91">
        <v>43465</v>
      </c>
    </row>
    <row r="383" spans="1:12" outlineLevel="1" x14ac:dyDescent="0.25">
      <c r="A383" s="83">
        <v>374</v>
      </c>
      <c r="B383" s="86" t="s">
        <v>426</v>
      </c>
      <c r="C383" s="87">
        <v>1945</v>
      </c>
      <c r="D383" s="88" t="str">
        <f t="shared" si="6"/>
        <v>кирпичные</v>
      </c>
      <c r="E383" s="89">
        <v>106.9</v>
      </c>
      <c r="F383" s="89">
        <v>99.42</v>
      </c>
      <c r="G383" s="90">
        <v>3</v>
      </c>
      <c r="H383" s="120">
        <v>1860528.07</v>
      </c>
      <c r="I383" s="120">
        <v>0</v>
      </c>
      <c r="J383" s="120">
        <v>0</v>
      </c>
      <c r="K383" s="120">
        <v>1860528.07</v>
      </c>
      <c r="L383" s="91">
        <v>43465</v>
      </c>
    </row>
    <row r="384" spans="1:12" outlineLevel="1" x14ac:dyDescent="0.25">
      <c r="A384" s="83">
        <v>375</v>
      </c>
      <c r="B384" s="86" t="s">
        <v>427</v>
      </c>
      <c r="C384" s="87">
        <v>1972</v>
      </c>
      <c r="D384" s="88" t="s">
        <v>428</v>
      </c>
      <c r="E384" s="89">
        <v>118.9</v>
      </c>
      <c r="F384" s="89">
        <v>110.58</v>
      </c>
      <c r="G384" s="90">
        <v>4</v>
      </c>
      <c r="H384" s="120">
        <v>4352348.3717000009</v>
      </c>
      <c r="I384" s="120">
        <v>0</v>
      </c>
      <c r="J384" s="120">
        <v>0</v>
      </c>
      <c r="K384" s="120">
        <v>4352348.3717000009</v>
      </c>
      <c r="L384" s="91">
        <v>43465</v>
      </c>
    </row>
    <row r="385" spans="1:12" outlineLevel="1" x14ac:dyDescent="0.25">
      <c r="A385" s="83">
        <v>376</v>
      </c>
      <c r="B385" s="86" t="s">
        <v>429</v>
      </c>
      <c r="C385" s="87">
        <v>1971</v>
      </c>
      <c r="D385" s="88" t="s">
        <v>428</v>
      </c>
      <c r="E385" s="89">
        <v>123.9</v>
      </c>
      <c r="F385" s="89">
        <v>115.23</v>
      </c>
      <c r="G385" s="90">
        <v>4</v>
      </c>
      <c r="H385" s="120">
        <v>3043074.3050000002</v>
      </c>
      <c r="I385" s="120">
        <v>0</v>
      </c>
      <c r="J385" s="120">
        <v>0</v>
      </c>
      <c r="K385" s="120">
        <v>3043074.3050000002</v>
      </c>
      <c r="L385" s="91">
        <v>43465</v>
      </c>
    </row>
    <row r="386" spans="1:12" outlineLevel="1" x14ac:dyDescent="0.25">
      <c r="A386" s="83">
        <v>377</v>
      </c>
      <c r="B386" s="86" t="s">
        <v>430</v>
      </c>
      <c r="C386" s="87">
        <v>1945</v>
      </c>
      <c r="D386" s="88" t="str">
        <f t="shared" si="6"/>
        <v>кирпичные</v>
      </c>
      <c r="E386" s="89">
        <v>124.9</v>
      </c>
      <c r="F386" s="89">
        <v>116.16</v>
      </c>
      <c r="G386" s="90">
        <v>4</v>
      </c>
      <c r="H386" s="120">
        <v>2103941.89</v>
      </c>
      <c r="I386" s="120">
        <v>0</v>
      </c>
      <c r="J386" s="120">
        <v>0</v>
      </c>
      <c r="K386" s="120">
        <v>2103941.89</v>
      </c>
      <c r="L386" s="91">
        <v>43465</v>
      </c>
    </row>
    <row r="387" spans="1:12" outlineLevel="1" x14ac:dyDescent="0.25">
      <c r="A387" s="83">
        <v>378</v>
      </c>
      <c r="B387" s="86" t="s">
        <v>431</v>
      </c>
      <c r="C387" s="87">
        <v>1929</v>
      </c>
      <c r="D387" s="88" t="str">
        <f t="shared" si="6"/>
        <v>кирпичные</v>
      </c>
      <c r="E387" s="89">
        <v>127.9</v>
      </c>
      <c r="F387" s="89">
        <v>118.95</v>
      </c>
      <c r="G387" s="90">
        <v>4</v>
      </c>
      <c r="H387" s="120">
        <v>3218558.96</v>
      </c>
      <c r="I387" s="120">
        <v>0</v>
      </c>
      <c r="J387" s="120">
        <v>0</v>
      </c>
      <c r="K387" s="120">
        <v>3218558.96</v>
      </c>
      <c r="L387" s="91">
        <v>43465</v>
      </c>
    </row>
    <row r="388" spans="1:12" ht="30" outlineLevel="1" x14ac:dyDescent="0.25">
      <c r="A388" s="83">
        <v>379</v>
      </c>
      <c r="B388" s="86" t="s">
        <v>483</v>
      </c>
      <c r="C388" s="87">
        <v>1915</v>
      </c>
      <c r="D388" s="88" t="str">
        <f t="shared" si="6"/>
        <v>кирпичные</v>
      </c>
      <c r="E388" s="89">
        <v>140.9</v>
      </c>
      <c r="F388" s="89">
        <v>131.04</v>
      </c>
      <c r="G388" s="90">
        <v>4</v>
      </c>
      <c r="H388" s="120">
        <v>5766458.7800000003</v>
      </c>
      <c r="I388" s="120">
        <v>0</v>
      </c>
      <c r="J388" s="120">
        <v>0</v>
      </c>
      <c r="K388" s="120">
        <v>5766458.7800000003</v>
      </c>
      <c r="L388" s="91">
        <v>43465</v>
      </c>
    </row>
    <row r="389" spans="1:12" outlineLevel="1" x14ac:dyDescent="0.25">
      <c r="A389" s="83">
        <v>380</v>
      </c>
      <c r="B389" s="86" t="s">
        <v>432</v>
      </c>
      <c r="C389" s="87">
        <v>1941</v>
      </c>
      <c r="D389" s="88" t="str">
        <f t="shared" si="6"/>
        <v>кирпичные</v>
      </c>
      <c r="E389" s="89">
        <v>158.9</v>
      </c>
      <c r="F389" s="89">
        <v>147.78</v>
      </c>
      <c r="G389" s="90">
        <v>5</v>
      </c>
      <c r="H389" s="120">
        <v>7737250.96</v>
      </c>
      <c r="I389" s="120">
        <v>0</v>
      </c>
      <c r="J389" s="120">
        <v>0</v>
      </c>
      <c r="K389" s="120">
        <v>7737250.96</v>
      </c>
      <c r="L389" s="91">
        <v>43465</v>
      </c>
    </row>
    <row r="390" spans="1:12" outlineLevel="1" x14ac:dyDescent="0.25">
      <c r="A390" s="83">
        <v>381</v>
      </c>
      <c r="B390" s="86" t="s">
        <v>433</v>
      </c>
      <c r="C390" s="87">
        <v>1941</v>
      </c>
      <c r="D390" s="88" t="str">
        <f t="shared" si="6"/>
        <v>кирпичные</v>
      </c>
      <c r="E390" s="89">
        <v>165.9</v>
      </c>
      <c r="F390" s="89">
        <v>154.29</v>
      </c>
      <c r="G390" s="90">
        <v>5</v>
      </c>
      <c r="H390" s="120">
        <v>2664250.69</v>
      </c>
      <c r="I390" s="120">
        <v>0</v>
      </c>
      <c r="J390" s="120">
        <v>0</v>
      </c>
      <c r="K390" s="120">
        <v>2664250.69</v>
      </c>
      <c r="L390" s="91">
        <v>43465</v>
      </c>
    </row>
    <row r="391" spans="1:12" outlineLevel="1" x14ac:dyDescent="0.25">
      <c r="A391" s="83">
        <v>382</v>
      </c>
      <c r="B391" s="86" t="s">
        <v>434</v>
      </c>
      <c r="C391" s="87">
        <v>1945</v>
      </c>
      <c r="D391" s="88" t="str">
        <f t="shared" si="6"/>
        <v>кирпичные</v>
      </c>
      <c r="E391" s="89">
        <v>1248</v>
      </c>
      <c r="F391" s="89">
        <v>1160.6400000000001</v>
      </c>
      <c r="G391" s="90">
        <v>39</v>
      </c>
      <c r="H391" s="120">
        <v>256175.91</v>
      </c>
      <c r="I391" s="120">
        <v>0</v>
      </c>
      <c r="J391" s="120">
        <v>0</v>
      </c>
      <c r="K391" s="120">
        <v>256175.91</v>
      </c>
      <c r="L391" s="91">
        <v>43465</v>
      </c>
    </row>
    <row r="392" spans="1:12" outlineLevel="1" x14ac:dyDescent="0.25">
      <c r="A392" s="83">
        <v>383</v>
      </c>
      <c r="B392" s="86" t="s">
        <v>435</v>
      </c>
      <c r="C392" s="87">
        <v>1936</v>
      </c>
      <c r="D392" s="88" t="str">
        <f t="shared" si="6"/>
        <v>кирпичные</v>
      </c>
      <c r="E392" s="89">
        <v>178.9</v>
      </c>
      <c r="F392" s="89">
        <v>166.38</v>
      </c>
      <c r="G392" s="90">
        <v>6</v>
      </c>
      <c r="H392" s="120">
        <v>8573417.5999999996</v>
      </c>
      <c r="I392" s="120">
        <v>0</v>
      </c>
      <c r="J392" s="120">
        <v>0</v>
      </c>
      <c r="K392" s="120">
        <v>8573417.5999999996</v>
      </c>
      <c r="L392" s="91">
        <v>43465</v>
      </c>
    </row>
    <row r="393" spans="1:12" ht="30" outlineLevel="1" x14ac:dyDescent="0.25">
      <c r="A393" s="83">
        <v>384</v>
      </c>
      <c r="B393" s="86" t="s">
        <v>484</v>
      </c>
      <c r="C393" s="87">
        <v>1925</v>
      </c>
      <c r="D393" s="88" t="str">
        <f t="shared" si="6"/>
        <v>кирпичные</v>
      </c>
      <c r="E393" s="89">
        <v>638.29999999999995</v>
      </c>
      <c r="F393" s="89">
        <v>593.62</v>
      </c>
      <c r="G393" s="90">
        <v>20</v>
      </c>
      <c r="H393" s="120">
        <v>4766251.24</v>
      </c>
      <c r="I393" s="120">
        <v>0</v>
      </c>
      <c r="J393" s="120">
        <v>0</v>
      </c>
      <c r="K393" s="120">
        <v>4766251.24</v>
      </c>
      <c r="L393" s="91">
        <v>43465</v>
      </c>
    </row>
    <row r="394" spans="1:12" outlineLevel="1" x14ac:dyDescent="0.25">
      <c r="A394" s="83">
        <v>385</v>
      </c>
      <c r="B394" s="86" t="s">
        <v>436</v>
      </c>
      <c r="C394" s="87">
        <v>1926</v>
      </c>
      <c r="D394" s="88" t="str">
        <f t="shared" si="6"/>
        <v>кирпичные</v>
      </c>
      <c r="E394" s="89">
        <v>428</v>
      </c>
      <c r="F394" s="89">
        <v>398.04</v>
      </c>
      <c r="G394" s="90">
        <v>13</v>
      </c>
      <c r="H394" s="120">
        <v>2649202</v>
      </c>
      <c r="I394" s="120">
        <v>0</v>
      </c>
      <c r="J394" s="120">
        <v>0</v>
      </c>
      <c r="K394" s="120">
        <v>2649202</v>
      </c>
      <c r="L394" s="91">
        <v>43465</v>
      </c>
    </row>
    <row r="395" spans="1:12" outlineLevel="1" x14ac:dyDescent="0.25">
      <c r="A395" s="83">
        <v>386</v>
      </c>
      <c r="B395" s="86" t="s">
        <v>437</v>
      </c>
      <c r="C395" s="87">
        <v>1938</v>
      </c>
      <c r="D395" s="88" t="str">
        <f t="shared" si="6"/>
        <v>кирпичные</v>
      </c>
      <c r="E395" s="89">
        <v>1714.4</v>
      </c>
      <c r="F395" s="89">
        <v>1594.39</v>
      </c>
      <c r="G395" s="90">
        <v>54</v>
      </c>
      <c r="H395" s="120">
        <v>2453524.15</v>
      </c>
      <c r="I395" s="120">
        <v>0</v>
      </c>
      <c r="J395" s="120">
        <v>0</v>
      </c>
      <c r="K395" s="120">
        <v>2453524.15</v>
      </c>
      <c r="L395" s="91">
        <v>43465</v>
      </c>
    </row>
    <row r="396" spans="1:12" outlineLevel="1" x14ac:dyDescent="0.25">
      <c r="A396" s="83">
        <v>387</v>
      </c>
      <c r="B396" s="86" t="s">
        <v>438</v>
      </c>
      <c r="C396" s="87">
        <v>1913</v>
      </c>
      <c r="D396" s="88" t="str">
        <f t="shared" si="6"/>
        <v>кирпичные</v>
      </c>
      <c r="E396" s="89">
        <v>177.9</v>
      </c>
      <c r="F396" s="89">
        <v>165.45</v>
      </c>
      <c r="G396" s="90">
        <v>6</v>
      </c>
      <c r="H396" s="120">
        <v>5541412.1299999999</v>
      </c>
      <c r="I396" s="120">
        <v>0</v>
      </c>
      <c r="J396" s="120">
        <v>0</v>
      </c>
      <c r="K396" s="120">
        <v>5541412.1299999999</v>
      </c>
      <c r="L396" s="91">
        <v>43465</v>
      </c>
    </row>
    <row r="397" spans="1:12" outlineLevel="1" x14ac:dyDescent="0.25">
      <c r="A397" s="83">
        <v>388</v>
      </c>
      <c r="B397" s="86" t="s">
        <v>439</v>
      </c>
      <c r="C397" s="87">
        <v>1929</v>
      </c>
      <c r="D397" s="88" t="str">
        <f t="shared" si="6"/>
        <v>кирпичные</v>
      </c>
      <c r="E397" s="89">
        <v>149.9</v>
      </c>
      <c r="F397" s="89">
        <v>139.41</v>
      </c>
      <c r="G397" s="90">
        <v>5</v>
      </c>
      <c r="H397" s="120">
        <v>3752905.4249999998</v>
      </c>
      <c r="I397" s="120">
        <v>0</v>
      </c>
      <c r="J397" s="120">
        <v>0</v>
      </c>
      <c r="K397" s="120">
        <v>3752905.4249999998</v>
      </c>
      <c r="L397" s="91">
        <v>43465</v>
      </c>
    </row>
    <row r="398" spans="1:12" outlineLevel="1" x14ac:dyDescent="0.25">
      <c r="A398" s="83">
        <v>389</v>
      </c>
      <c r="B398" s="86" t="s">
        <v>440</v>
      </c>
      <c r="C398" s="87">
        <v>1937</v>
      </c>
      <c r="D398" s="88" t="str">
        <f t="shared" si="6"/>
        <v>кирпичные</v>
      </c>
      <c r="E398" s="89">
        <v>82.9</v>
      </c>
      <c r="F398" s="89">
        <v>77.099999999999994</v>
      </c>
      <c r="G398" s="90">
        <v>3</v>
      </c>
      <c r="H398" s="120">
        <v>2597906.0099999998</v>
      </c>
      <c r="I398" s="120">
        <v>0</v>
      </c>
      <c r="J398" s="120">
        <v>0</v>
      </c>
      <c r="K398" s="120">
        <v>2597906.0099999998</v>
      </c>
      <c r="L398" s="91">
        <v>43465</v>
      </c>
    </row>
    <row r="399" spans="1:12" outlineLevel="1" x14ac:dyDescent="0.25">
      <c r="A399" s="83">
        <v>390</v>
      </c>
      <c r="B399" s="86" t="s">
        <v>441</v>
      </c>
      <c r="C399" s="87">
        <v>1906</v>
      </c>
      <c r="D399" s="88" t="str">
        <f t="shared" si="6"/>
        <v>кирпичные</v>
      </c>
      <c r="E399" s="89">
        <v>133.9</v>
      </c>
      <c r="F399" s="89">
        <v>124.53</v>
      </c>
      <c r="G399" s="90">
        <v>4</v>
      </c>
      <c r="H399" s="120">
        <v>7037449.3249999993</v>
      </c>
      <c r="I399" s="120">
        <v>0</v>
      </c>
      <c r="J399" s="120">
        <v>0</v>
      </c>
      <c r="K399" s="120">
        <v>7037449.3249999993</v>
      </c>
      <c r="L399" s="91">
        <v>43465</v>
      </c>
    </row>
    <row r="400" spans="1:12" outlineLevel="1" x14ac:dyDescent="0.25">
      <c r="A400" s="83">
        <v>391</v>
      </c>
      <c r="B400" s="86" t="s">
        <v>442</v>
      </c>
      <c r="C400" s="87">
        <v>1945</v>
      </c>
      <c r="D400" s="88" t="str">
        <f t="shared" si="6"/>
        <v>кирпичные</v>
      </c>
      <c r="E400" s="89">
        <v>148.9</v>
      </c>
      <c r="F400" s="89">
        <v>138.47999999999999</v>
      </c>
      <c r="G400" s="90">
        <v>5</v>
      </c>
      <c r="H400" s="120">
        <v>1550266.885</v>
      </c>
      <c r="I400" s="120">
        <v>0</v>
      </c>
      <c r="J400" s="120">
        <v>0</v>
      </c>
      <c r="K400" s="120">
        <v>1550266.885</v>
      </c>
      <c r="L400" s="91">
        <v>43465</v>
      </c>
    </row>
    <row r="401" spans="1:12" outlineLevel="1" x14ac:dyDescent="0.25">
      <c r="A401" s="83">
        <v>392</v>
      </c>
      <c r="B401" s="86" t="s">
        <v>443</v>
      </c>
      <c r="C401" s="87">
        <v>1927</v>
      </c>
      <c r="D401" s="88" t="str">
        <f t="shared" si="6"/>
        <v>кирпичные</v>
      </c>
      <c r="E401" s="89">
        <v>1311</v>
      </c>
      <c r="F401" s="89">
        <v>1219.23</v>
      </c>
      <c r="G401" s="90">
        <v>41</v>
      </c>
      <c r="H401" s="120">
        <v>4937013.34</v>
      </c>
      <c r="I401" s="120">
        <v>0</v>
      </c>
      <c r="J401" s="120">
        <v>0</v>
      </c>
      <c r="K401" s="120">
        <v>4937013.34</v>
      </c>
      <c r="L401" s="91">
        <v>43465</v>
      </c>
    </row>
    <row r="402" spans="1:12" outlineLevel="1" x14ac:dyDescent="0.25">
      <c r="A402" s="83">
        <v>393</v>
      </c>
      <c r="B402" s="86" t="s">
        <v>444</v>
      </c>
      <c r="C402" s="87">
        <v>1904</v>
      </c>
      <c r="D402" s="88" t="str">
        <f t="shared" si="6"/>
        <v>кирпичные</v>
      </c>
      <c r="E402" s="89">
        <v>1889</v>
      </c>
      <c r="F402" s="89">
        <v>1756.77</v>
      </c>
      <c r="G402" s="90">
        <v>59</v>
      </c>
      <c r="H402" s="120">
        <v>8846452.4800000004</v>
      </c>
      <c r="I402" s="120">
        <v>0</v>
      </c>
      <c r="J402" s="120">
        <v>0</v>
      </c>
      <c r="K402" s="120">
        <v>8846452.4800000004</v>
      </c>
      <c r="L402" s="91">
        <v>43465</v>
      </c>
    </row>
    <row r="403" spans="1:12" outlineLevel="1" x14ac:dyDescent="0.25">
      <c r="A403" s="83">
        <v>394</v>
      </c>
      <c r="B403" s="86" t="s">
        <v>445</v>
      </c>
      <c r="C403" s="87">
        <v>1945</v>
      </c>
      <c r="D403" s="88" t="str">
        <f t="shared" si="6"/>
        <v>кирпичные</v>
      </c>
      <c r="E403" s="89">
        <v>3216</v>
      </c>
      <c r="F403" s="89">
        <v>2990.88</v>
      </c>
      <c r="G403" s="90">
        <v>101</v>
      </c>
      <c r="H403" s="120">
        <v>12839572.880000001</v>
      </c>
      <c r="I403" s="120">
        <v>0</v>
      </c>
      <c r="J403" s="120">
        <v>0</v>
      </c>
      <c r="K403" s="120">
        <v>12839572.880000001</v>
      </c>
      <c r="L403" s="91">
        <v>43465</v>
      </c>
    </row>
    <row r="404" spans="1:12" outlineLevel="1" x14ac:dyDescent="0.25">
      <c r="A404" s="83">
        <v>395</v>
      </c>
      <c r="B404" s="86" t="s">
        <v>446</v>
      </c>
      <c r="C404" s="87">
        <v>1924</v>
      </c>
      <c r="D404" s="88" t="str">
        <f t="shared" si="6"/>
        <v>кирпичные</v>
      </c>
      <c r="E404" s="89">
        <v>1056.8</v>
      </c>
      <c r="F404" s="89">
        <v>982.82</v>
      </c>
      <c r="G404" s="90">
        <v>33</v>
      </c>
      <c r="H404" s="120">
        <v>6018729.0499999998</v>
      </c>
      <c r="I404" s="120">
        <v>0</v>
      </c>
      <c r="J404" s="120">
        <v>0</v>
      </c>
      <c r="K404" s="120">
        <v>6018729.0499999998</v>
      </c>
      <c r="L404" s="91">
        <v>43465</v>
      </c>
    </row>
    <row r="405" spans="1:12" outlineLevel="1" x14ac:dyDescent="0.25">
      <c r="A405" s="83">
        <v>396</v>
      </c>
      <c r="B405" s="86" t="s">
        <v>447</v>
      </c>
      <c r="C405" s="87">
        <v>1928</v>
      </c>
      <c r="D405" s="88" t="str">
        <f t="shared" si="6"/>
        <v>кирпичные</v>
      </c>
      <c r="E405" s="89">
        <v>91.9</v>
      </c>
      <c r="F405" s="89">
        <v>85.47</v>
      </c>
      <c r="G405" s="90">
        <v>3</v>
      </c>
      <c r="H405" s="120">
        <v>22685243.849999998</v>
      </c>
      <c r="I405" s="120">
        <v>0</v>
      </c>
      <c r="J405" s="120">
        <v>0</v>
      </c>
      <c r="K405" s="120">
        <v>22685243.849999998</v>
      </c>
      <c r="L405" s="91">
        <v>43465</v>
      </c>
    </row>
    <row r="406" spans="1:12" outlineLevel="1" x14ac:dyDescent="0.25">
      <c r="A406" s="83">
        <v>397</v>
      </c>
      <c r="B406" s="86" t="s">
        <v>448</v>
      </c>
      <c r="C406" s="87">
        <v>1932</v>
      </c>
      <c r="D406" s="88" t="str">
        <f t="shared" si="6"/>
        <v>кирпичные</v>
      </c>
      <c r="E406" s="89">
        <v>171.9</v>
      </c>
      <c r="F406" s="89">
        <v>159.87</v>
      </c>
      <c r="G406" s="90">
        <v>5</v>
      </c>
      <c r="H406" s="120">
        <v>3249637.0450000004</v>
      </c>
      <c r="I406" s="120">
        <v>0</v>
      </c>
      <c r="J406" s="120">
        <v>0</v>
      </c>
      <c r="K406" s="120">
        <v>3249637.0450000004</v>
      </c>
      <c r="L406" s="91">
        <v>43465</v>
      </c>
    </row>
    <row r="407" spans="1:12" outlineLevel="1" x14ac:dyDescent="0.25">
      <c r="A407" s="83">
        <v>398</v>
      </c>
      <c r="B407" s="86" t="s">
        <v>449</v>
      </c>
      <c r="C407" s="87">
        <v>1943</v>
      </c>
      <c r="D407" s="88" t="str">
        <f t="shared" si="6"/>
        <v>кирпичные</v>
      </c>
      <c r="E407" s="89">
        <v>178</v>
      </c>
      <c r="F407" s="89">
        <v>178</v>
      </c>
      <c r="G407" s="90">
        <v>10</v>
      </c>
      <c r="H407" s="120">
        <v>122228.12</v>
      </c>
      <c r="I407" s="120">
        <v>0</v>
      </c>
      <c r="J407" s="120">
        <v>0</v>
      </c>
      <c r="K407" s="120">
        <v>122228.12</v>
      </c>
      <c r="L407" s="91">
        <v>43465</v>
      </c>
    </row>
    <row r="408" spans="1:12" outlineLevel="1" x14ac:dyDescent="0.25">
      <c r="A408" s="83">
        <v>399</v>
      </c>
      <c r="B408" s="86" t="s">
        <v>450</v>
      </c>
      <c r="C408" s="87">
        <v>1904</v>
      </c>
      <c r="D408" s="88" t="str">
        <f t="shared" si="6"/>
        <v>кирпичные</v>
      </c>
      <c r="E408" s="89">
        <v>646.6</v>
      </c>
      <c r="F408" s="89">
        <v>601.34</v>
      </c>
      <c r="G408" s="90">
        <v>20</v>
      </c>
      <c r="H408" s="120">
        <v>4692590.84</v>
      </c>
      <c r="I408" s="120">
        <v>0</v>
      </c>
      <c r="J408" s="120">
        <v>0</v>
      </c>
      <c r="K408" s="120">
        <v>4692590.84</v>
      </c>
      <c r="L408" s="91">
        <v>43465</v>
      </c>
    </row>
    <row r="409" spans="1:12" outlineLevel="1" x14ac:dyDescent="0.25">
      <c r="A409" s="83">
        <v>400</v>
      </c>
      <c r="B409" s="86" t="s">
        <v>489</v>
      </c>
      <c r="C409" s="87">
        <v>1911</v>
      </c>
      <c r="D409" s="88" t="str">
        <f t="shared" si="6"/>
        <v>кирпичные</v>
      </c>
      <c r="E409" s="89">
        <v>2522.6</v>
      </c>
      <c r="F409" s="89">
        <v>2346.02</v>
      </c>
      <c r="G409" s="90">
        <v>79</v>
      </c>
      <c r="H409" s="120">
        <v>260000</v>
      </c>
      <c r="I409" s="120">
        <v>0</v>
      </c>
      <c r="J409" s="120">
        <v>0</v>
      </c>
      <c r="K409" s="120">
        <v>260000</v>
      </c>
      <c r="L409" s="91">
        <v>43465</v>
      </c>
    </row>
    <row r="410" spans="1:12" s="99" customFormat="1" x14ac:dyDescent="0.25">
      <c r="A410" s="83"/>
      <c r="B410" s="121" t="s">
        <v>485</v>
      </c>
      <c r="C410" s="117"/>
      <c r="D410" s="118"/>
      <c r="E410" s="92">
        <f t="shared" ref="E410:K410" si="7">SUM(E10:E409)</f>
        <v>331960.17000000039</v>
      </c>
      <c r="F410" s="92">
        <f t="shared" si="7"/>
        <v>308816.51999999984</v>
      </c>
      <c r="G410" s="93">
        <f t="shared" si="7"/>
        <v>10376</v>
      </c>
      <c r="H410" s="119">
        <f t="shared" si="7"/>
        <v>527659229.77905011</v>
      </c>
      <c r="I410" s="119">
        <f t="shared" si="7"/>
        <v>0</v>
      </c>
      <c r="J410" s="119">
        <f t="shared" si="7"/>
        <v>0</v>
      </c>
      <c r="K410" s="119">
        <f t="shared" si="7"/>
        <v>527659229.77905011</v>
      </c>
      <c r="L410" s="119"/>
    </row>
    <row r="411" spans="1:12" s="99" customFormat="1" x14ac:dyDescent="0.25">
      <c r="A411" s="95"/>
      <c r="B411" s="96"/>
      <c r="C411" s="97"/>
      <c r="D411" s="98"/>
    </row>
    <row r="412" spans="1:12" s="99" customFormat="1" x14ac:dyDescent="0.25">
      <c r="A412" s="95"/>
      <c r="B412" s="96"/>
      <c r="C412" s="97"/>
      <c r="D412" s="98"/>
    </row>
    <row r="413" spans="1:12" s="99" customFormat="1" x14ac:dyDescent="0.25">
      <c r="A413" s="95"/>
      <c r="B413" s="96"/>
      <c r="C413" s="97"/>
      <c r="D413" s="98"/>
    </row>
    <row r="414" spans="1:12" s="99" customFormat="1" x14ac:dyDescent="0.25">
      <c r="A414" s="100"/>
      <c r="B414" s="96"/>
      <c r="C414" s="97"/>
      <c r="D414" s="98"/>
    </row>
    <row r="415" spans="1:12" s="99" customFormat="1" x14ac:dyDescent="0.25">
      <c r="A415" s="100"/>
      <c r="B415" s="96"/>
      <c r="C415" s="97"/>
      <c r="D415" s="98"/>
    </row>
    <row r="416" spans="1:12" s="99" customFormat="1" x14ac:dyDescent="0.25">
      <c r="A416" s="100"/>
      <c r="B416" s="96"/>
      <c r="C416" s="97"/>
      <c r="D416" s="98"/>
    </row>
    <row r="417" spans="1:4" s="99" customFormat="1" x14ac:dyDescent="0.25">
      <c r="A417" s="100"/>
      <c r="B417" s="96"/>
      <c r="C417" s="97"/>
      <c r="D417" s="98"/>
    </row>
  </sheetData>
  <autoFilter ref="H8:J409"/>
  <mergeCells count="18">
    <mergeCell ref="J1:L1"/>
    <mergeCell ref="B2:K2"/>
    <mergeCell ref="B3:K3"/>
    <mergeCell ref="F5:F7"/>
    <mergeCell ref="G5:G7"/>
    <mergeCell ref="H5:K5"/>
    <mergeCell ref="L5:L7"/>
    <mergeCell ref="H6:H7"/>
    <mergeCell ref="I6:I7"/>
    <mergeCell ref="J6:J7"/>
    <mergeCell ref="K6:K7"/>
    <mergeCell ref="K4:L4"/>
    <mergeCell ref="B9:K9"/>
    <mergeCell ref="A5:A7"/>
    <mergeCell ref="B5:B7"/>
    <mergeCell ref="C5:C7"/>
    <mergeCell ref="D5:D7"/>
    <mergeCell ref="E5:E7"/>
  </mergeCells>
  <pageMargins left="1.1811023622047245" right="0.39370078740157483" top="0.59055118110236227" bottom="0.59055118110236227" header="0" footer="0"/>
  <pageSetup paperSize="8" scale="60" fitToHeight="0" orientation="landscape" useFirstPageNumber="1" r:id="rId1"/>
  <headerFooter differentFirst="1">
    <oddHeader>&amp;C&amp;"Times New Roman,обычный"&amp;12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Below="0" summaryRight="0"/>
  </sheetPr>
  <dimension ref="A1:AA408"/>
  <sheetViews>
    <sheetView view="pageBreakPreview" topLeftCell="N258" zoomScale="55" zoomScaleNormal="40" zoomScaleSheetLayoutView="55" zoomScalePageLayoutView="55" workbookViewId="0">
      <selection activeCell="B202" sqref="B202"/>
    </sheetView>
  </sheetViews>
  <sheetFormatPr defaultRowHeight="15" outlineLevelRow="1" x14ac:dyDescent="0.25"/>
  <cols>
    <col min="1" max="1" width="9.28515625" style="49" customWidth="1"/>
    <col min="2" max="2" width="65.140625" style="104" customWidth="1"/>
    <col min="3" max="3" width="23.140625" customWidth="1"/>
    <col min="4" max="4" width="19.5703125" customWidth="1"/>
    <col min="5" max="5" width="13.5703125" customWidth="1"/>
    <col min="6" max="6" width="11" customWidth="1"/>
    <col min="7" max="8" width="21.140625" bestFit="1" customWidth="1"/>
    <col min="9" max="9" width="18.42578125" bestFit="1" customWidth="1"/>
    <col min="10" max="10" width="11" customWidth="1"/>
    <col min="11" max="11" width="17.140625" customWidth="1"/>
    <col min="12" max="12" width="19.28515625" bestFit="1" customWidth="1"/>
    <col min="13" max="13" width="21.140625" customWidth="1"/>
    <col min="14" max="15" width="21.28515625" customWidth="1"/>
    <col min="16" max="16" width="27.85546875" customWidth="1"/>
    <col min="17" max="17" width="23.140625" customWidth="1"/>
    <col min="18" max="18" width="18.7109375" customWidth="1"/>
    <col min="19" max="19" width="11.28515625" bestFit="1" customWidth="1"/>
    <col min="20" max="20" width="18.7109375" customWidth="1"/>
    <col min="21" max="21" width="15.85546875" customWidth="1"/>
    <col min="22" max="22" width="23.85546875" customWidth="1"/>
    <col min="23" max="23" width="19.28515625" bestFit="1" customWidth="1"/>
    <col min="24" max="24" width="20.7109375" customWidth="1"/>
    <col min="25" max="27" width="22" customWidth="1"/>
  </cols>
  <sheetData>
    <row r="1" spans="1:27" ht="101.25" customHeight="1" x14ac:dyDescent="0.25">
      <c r="A1" s="167" t="s">
        <v>487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27" ht="30.75" customHeight="1" x14ac:dyDescent="0.45">
      <c r="AA2" s="105" t="s">
        <v>488</v>
      </c>
    </row>
    <row r="3" spans="1:27" s="6" customFormat="1" ht="71.25" customHeight="1" x14ac:dyDescent="0.25">
      <c r="A3" s="169" t="s">
        <v>25</v>
      </c>
      <c r="B3" s="169" t="s">
        <v>451</v>
      </c>
      <c r="C3" s="165" t="s">
        <v>452</v>
      </c>
      <c r="D3" s="173" t="s">
        <v>453</v>
      </c>
      <c r="E3" s="174"/>
      <c r="F3" s="174"/>
      <c r="G3" s="175"/>
      <c r="H3" s="176" t="s">
        <v>454</v>
      </c>
      <c r="I3" s="177"/>
      <c r="J3" s="177"/>
      <c r="K3" s="177"/>
      <c r="L3" s="177"/>
      <c r="M3" s="177"/>
      <c r="N3" s="178"/>
      <c r="O3" s="179" t="s">
        <v>23</v>
      </c>
      <c r="P3" s="180"/>
      <c r="Q3" s="165" t="s">
        <v>455</v>
      </c>
      <c r="R3" s="165" t="s">
        <v>456</v>
      </c>
      <c r="S3" s="179" t="s">
        <v>457</v>
      </c>
      <c r="T3" s="180"/>
      <c r="U3" s="179" t="s">
        <v>458</v>
      </c>
      <c r="V3" s="180"/>
      <c r="W3" s="165" t="s">
        <v>459</v>
      </c>
      <c r="X3" s="165" t="s">
        <v>21</v>
      </c>
      <c r="Y3" s="165" t="s">
        <v>20</v>
      </c>
      <c r="Z3" s="165" t="s">
        <v>19</v>
      </c>
      <c r="AA3" s="165" t="s">
        <v>18</v>
      </c>
    </row>
    <row r="4" spans="1:27" s="6" customFormat="1" ht="24.75" customHeight="1" x14ac:dyDescent="0.25">
      <c r="A4" s="170"/>
      <c r="B4" s="170"/>
      <c r="C4" s="172"/>
      <c r="D4" s="183" t="s">
        <v>17</v>
      </c>
      <c r="E4" s="183" t="s">
        <v>460</v>
      </c>
      <c r="F4" s="183" t="s">
        <v>461</v>
      </c>
      <c r="G4" s="183" t="s">
        <v>462</v>
      </c>
      <c r="H4" s="183" t="s">
        <v>17</v>
      </c>
      <c r="I4" s="183" t="s">
        <v>461</v>
      </c>
      <c r="J4" s="183" t="s">
        <v>463</v>
      </c>
      <c r="K4" s="183" t="s">
        <v>464</v>
      </c>
      <c r="L4" s="183" t="s">
        <v>465</v>
      </c>
      <c r="M4" s="183" t="s">
        <v>466</v>
      </c>
      <c r="N4" s="183" t="s">
        <v>467</v>
      </c>
      <c r="O4" s="181"/>
      <c r="P4" s="182"/>
      <c r="Q4" s="172"/>
      <c r="R4" s="172"/>
      <c r="S4" s="181"/>
      <c r="T4" s="182"/>
      <c r="U4" s="181"/>
      <c r="V4" s="182"/>
      <c r="W4" s="166"/>
      <c r="X4" s="166"/>
      <c r="Y4" s="166"/>
      <c r="Z4" s="166"/>
      <c r="AA4" s="166"/>
    </row>
    <row r="5" spans="1:27" s="6" customFormat="1" ht="154.5" customHeight="1" x14ac:dyDescent="0.25">
      <c r="A5" s="171"/>
      <c r="B5" s="171"/>
      <c r="C5" s="166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06" t="s">
        <v>561</v>
      </c>
      <c r="P5" s="107" t="s">
        <v>12</v>
      </c>
      <c r="Q5" s="166"/>
      <c r="R5" s="166"/>
      <c r="S5" s="106" t="s">
        <v>561</v>
      </c>
      <c r="T5" s="107" t="s">
        <v>12</v>
      </c>
      <c r="U5" s="106" t="s">
        <v>561</v>
      </c>
      <c r="V5" s="107" t="s">
        <v>12</v>
      </c>
      <c r="W5" s="107" t="s">
        <v>12</v>
      </c>
      <c r="X5" s="107" t="s">
        <v>12</v>
      </c>
      <c r="Y5" s="107" t="s">
        <v>12</v>
      </c>
      <c r="Z5" s="107" t="s">
        <v>12</v>
      </c>
      <c r="AA5" s="107" t="s">
        <v>12</v>
      </c>
    </row>
    <row r="6" spans="1:27" s="6" customFormat="1" ht="20.25" x14ac:dyDescent="0.25">
      <c r="A6" s="108">
        <v>1</v>
      </c>
      <c r="B6" s="108">
        <v>2</v>
      </c>
      <c r="C6" s="108">
        <v>3</v>
      </c>
      <c r="D6" s="108">
        <v>4</v>
      </c>
      <c r="E6" s="108">
        <v>5</v>
      </c>
      <c r="F6" s="108">
        <v>6</v>
      </c>
      <c r="G6" s="108">
        <v>7</v>
      </c>
      <c r="H6" s="108">
        <v>8</v>
      </c>
      <c r="I6" s="108">
        <v>9</v>
      </c>
      <c r="J6" s="108">
        <v>10</v>
      </c>
      <c r="K6" s="108">
        <v>11</v>
      </c>
      <c r="L6" s="108">
        <v>12</v>
      </c>
      <c r="M6" s="108">
        <v>13</v>
      </c>
      <c r="N6" s="108">
        <v>14</v>
      </c>
      <c r="O6" s="108">
        <v>15</v>
      </c>
      <c r="P6" s="108">
        <v>16</v>
      </c>
      <c r="Q6" s="108">
        <v>17</v>
      </c>
      <c r="R6" s="108">
        <v>18</v>
      </c>
      <c r="S6" s="108">
        <v>19</v>
      </c>
      <c r="T6" s="108">
        <v>20</v>
      </c>
      <c r="U6" s="108">
        <v>21</v>
      </c>
      <c r="V6" s="108">
        <v>22</v>
      </c>
      <c r="W6" s="108">
        <v>23</v>
      </c>
      <c r="X6" s="108">
        <v>24</v>
      </c>
      <c r="Y6" s="108">
        <v>25</v>
      </c>
      <c r="Z6" s="108">
        <v>26</v>
      </c>
      <c r="AA6" s="108">
        <v>27</v>
      </c>
    </row>
    <row r="7" spans="1:27" s="111" customFormat="1" ht="23.1" customHeight="1" x14ac:dyDescent="0.3">
      <c r="A7" s="109"/>
      <c r="B7" s="164" t="s">
        <v>490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9"/>
      <c r="AA7" s="110"/>
    </row>
    <row r="8" spans="1:27" s="111" customFormat="1" ht="23.1" customHeight="1" outlineLevel="1" x14ac:dyDescent="0.3">
      <c r="A8" s="109">
        <v>1</v>
      </c>
      <c r="B8" s="112" t="s">
        <v>66</v>
      </c>
      <c r="C8" s="72">
        <f t="shared" ref="C8:C41" si="0">D8+H8+P8+Q8+R8+T8+V8+W8+X8+Y8+Z8+AA8</f>
        <v>117864.37</v>
      </c>
      <c r="D8" s="72">
        <v>44965.43</v>
      </c>
      <c r="E8" s="72">
        <v>0</v>
      </c>
      <c r="F8" s="72">
        <v>0</v>
      </c>
      <c r="G8" s="72">
        <v>44965.43</v>
      </c>
      <c r="H8" s="72">
        <v>35630.920000000006</v>
      </c>
      <c r="I8" s="72">
        <v>0</v>
      </c>
      <c r="J8" s="72">
        <v>0</v>
      </c>
      <c r="K8" s="72">
        <v>0</v>
      </c>
      <c r="L8" s="72">
        <v>0</v>
      </c>
      <c r="M8" s="72">
        <v>35630.920000000006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71.260000000000005</v>
      </c>
      <c r="Y8" s="72">
        <v>25472</v>
      </c>
      <c r="Z8" s="72">
        <v>1724.76</v>
      </c>
      <c r="AA8" s="72">
        <v>10000</v>
      </c>
    </row>
    <row r="9" spans="1:27" s="111" customFormat="1" ht="23.1" customHeight="1" outlineLevel="1" x14ac:dyDescent="0.3">
      <c r="A9" s="109">
        <v>2</v>
      </c>
      <c r="B9" s="112" t="s">
        <v>67</v>
      </c>
      <c r="C9" s="72">
        <f t="shared" si="0"/>
        <v>110752.91</v>
      </c>
      <c r="D9" s="72">
        <v>44965.43</v>
      </c>
      <c r="E9" s="72">
        <v>0</v>
      </c>
      <c r="F9" s="72">
        <v>0</v>
      </c>
      <c r="G9" s="72">
        <v>44965.43</v>
      </c>
      <c r="H9" s="72">
        <v>19511.650000000001</v>
      </c>
      <c r="I9" s="72">
        <v>0</v>
      </c>
      <c r="J9" s="72">
        <v>0</v>
      </c>
      <c r="K9" s="72">
        <v>0</v>
      </c>
      <c r="L9" s="72">
        <v>0</v>
      </c>
      <c r="M9" s="72">
        <v>19511.650000000001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39.020000000000003</v>
      </c>
      <c r="Y9" s="72">
        <v>34857</v>
      </c>
      <c r="Z9" s="72">
        <v>1379.81</v>
      </c>
      <c r="AA9" s="72">
        <v>10000</v>
      </c>
    </row>
    <row r="10" spans="1:27" s="111" customFormat="1" ht="23.1" customHeight="1" outlineLevel="1" x14ac:dyDescent="0.3">
      <c r="A10" s="109">
        <v>3</v>
      </c>
      <c r="B10" s="112" t="s">
        <v>68</v>
      </c>
      <c r="C10" s="72">
        <f t="shared" si="0"/>
        <v>264519.48</v>
      </c>
      <c r="D10" s="72">
        <v>5091</v>
      </c>
      <c r="E10" s="72">
        <v>0</v>
      </c>
      <c r="F10" s="72">
        <v>0</v>
      </c>
      <c r="G10" s="72">
        <v>5091</v>
      </c>
      <c r="H10" s="72">
        <v>193041</v>
      </c>
      <c r="I10" s="72">
        <v>0</v>
      </c>
      <c r="J10" s="72">
        <v>0</v>
      </c>
      <c r="K10" s="72">
        <v>0</v>
      </c>
      <c r="L10" s="72">
        <v>0</v>
      </c>
      <c r="M10" s="72">
        <v>193041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386.08</v>
      </c>
      <c r="Y10" s="72">
        <v>51761.38</v>
      </c>
      <c r="Z10" s="72">
        <v>4240.0200000000004</v>
      </c>
      <c r="AA10" s="72">
        <v>10000</v>
      </c>
    </row>
    <row r="11" spans="1:27" s="111" customFormat="1" ht="23.1" customHeight="1" outlineLevel="1" x14ac:dyDescent="0.3">
      <c r="A11" s="109">
        <v>4</v>
      </c>
      <c r="B11" s="112" t="s">
        <v>69</v>
      </c>
      <c r="C11" s="72">
        <f t="shared" si="0"/>
        <v>248778.62000000002</v>
      </c>
      <c r="D11" s="72">
        <v>5091</v>
      </c>
      <c r="E11" s="72">
        <v>0</v>
      </c>
      <c r="F11" s="72">
        <v>0</v>
      </c>
      <c r="G11" s="72">
        <v>5091</v>
      </c>
      <c r="H11" s="72">
        <v>195322</v>
      </c>
      <c r="I11" s="72">
        <v>0</v>
      </c>
      <c r="J11" s="72">
        <v>0</v>
      </c>
      <c r="K11" s="72">
        <v>0</v>
      </c>
      <c r="L11" s="72">
        <v>0</v>
      </c>
      <c r="M11" s="72">
        <v>195322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390.64</v>
      </c>
      <c r="Y11" s="72">
        <v>33686.14</v>
      </c>
      <c r="Z11" s="72">
        <v>4288.84</v>
      </c>
      <c r="AA11" s="72">
        <v>10000</v>
      </c>
    </row>
    <row r="12" spans="1:27" s="111" customFormat="1" ht="23.1" customHeight="1" outlineLevel="1" x14ac:dyDescent="0.3">
      <c r="A12" s="109">
        <v>5</v>
      </c>
      <c r="B12" s="112" t="s">
        <v>70</v>
      </c>
      <c r="C12" s="72">
        <f t="shared" si="0"/>
        <v>261258.32</v>
      </c>
      <c r="D12" s="72">
        <v>8495</v>
      </c>
      <c r="E12" s="72">
        <v>0</v>
      </c>
      <c r="F12" s="72">
        <v>0</v>
      </c>
      <c r="G12" s="72">
        <v>8495</v>
      </c>
      <c r="H12" s="72">
        <v>204119</v>
      </c>
      <c r="I12" s="72">
        <v>0</v>
      </c>
      <c r="J12" s="72">
        <v>0</v>
      </c>
      <c r="K12" s="72">
        <v>0</v>
      </c>
      <c r="L12" s="72">
        <v>0</v>
      </c>
      <c r="M12" s="72">
        <v>204119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408.24</v>
      </c>
      <c r="Y12" s="72">
        <v>33686.14</v>
      </c>
      <c r="Z12" s="72">
        <v>4549.9399999999996</v>
      </c>
      <c r="AA12" s="72">
        <v>10000</v>
      </c>
    </row>
    <row r="13" spans="1:27" s="111" customFormat="1" ht="23.1" customHeight="1" outlineLevel="1" x14ac:dyDescent="0.3">
      <c r="A13" s="109">
        <v>6</v>
      </c>
      <c r="B13" s="112" t="s">
        <v>71</v>
      </c>
      <c r="C13" s="72">
        <f t="shared" si="0"/>
        <v>191292.2</v>
      </c>
      <c r="D13" s="72">
        <v>5091</v>
      </c>
      <c r="E13" s="72">
        <v>0</v>
      </c>
      <c r="F13" s="72">
        <v>0</v>
      </c>
      <c r="G13" s="72">
        <v>5091</v>
      </c>
      <c r="H13" s="72">
        <v>139150</v>
      </c>
      <c r="I13" s="72">
        <v>0</v>
      </c>
      <c r="J13" s="72">
        <v>0</v>
      </c>
      <c r="K13" s="72">
        <v>0</v>
      </c>
      <c r="L13" s="72">
        <v>0</v>
      </c>
      <c r="M13" s="72">
        <v>139150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278.3</v>
      </c>
      <c r="Y13" s="72">
        <v>33686.14</v>
      </c>
      <c r="Z13" s="72">
        <v>3086.76</v>
      </c>
      <c r="AA13" s="72">
        <v>10000</v>
      </c>
    </row>
    <row r="14" spans="1:27" s="111" customFormat="1" ht="23.1" customHeight="1" outlineLevel="1" x14ac:dyDescent="0.3">
      <c r="A14" s="109">
        <v>7</v>
      </c>
      <c r="B14" s="112" t="s">
        <v>72</v>
      </c>
      <c r="C14" s="72">
        <f t="shared" si="0"/>
        <v>4230149.17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938</v>
      </c>
      <c r="V14" s="72">
        <v>4077486</v>
      </c>
      <c r="W14" s="72">
        <v>0</v>
      </c>
      <c r="X14" s="72">
        <v>8154.97</v>
      </c>
      <c r="Y14" s="72">
        <v>47250</v>
      </c>
      <c r="Z14" s="72">
        <v>87258.2</v>
      </c>
      <c r="AA14" s="72">
        <v>10000</v>
      </c>
    </row>
    <row r="15" spans="1:27" s="111" customFormat="1" ht="23.1" customHeight="1" outlineLevel="1" x14ac:dyDescent="0.3">
      <c r="A15" s="109">
        <v>8</v>
      </c>
      <c r="B15" s="112" t="s">
        <v>73</v>
      </c>
      <c r="C15" s="72">
        <f t="shared" si="0"/>
        <v>534291.91</v>
      </c>
      <c r="D15" s="72">
        <v>5089.6099999999997</v>
      </c>
      <c r="E15" s="72">
        <v>0</v>
      </c>
      <c r="F15" s="72">
        <v>0</v>
      </c>
      <c r="G15" s="72">
        <v>5089.6099999999997</v>
      </c>
      <c r="H15" s="72">
        <v>474308.42</v>
      </c>
      <c r="I15" s="72">
        <v>0</v>
      </c>
      <c r="J15" s="72">
        <v>0</v>
      </c>
      <c r="K15" s="72">
        <v>0</v>
      </c>
      <c r="L15" s="72">
        <v>0</v>
      </c>
      <c r="M15" s="72">
        <v>474308.42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948.62</v>
      </c>
      <c r="Y15" s="72">
        <v>33686.14</v>
      </c>
      <c r="Z15" s="72">
        <v>10259.120000000001</v>
      </c>
      <c r="AA15" s="72">
        <v>10000</v>
      </c>
    </row>
    <row r="16" spans="1:27" s="111" customFormat="1" ht="23.1" customHeight="1" outlineLevel="1" x14ac:dyDescent="0.3">
      <c r="A16" s="109">
        <v>9</v>
      </c>
      <c r="B16" s="112" t="s">
        <v>74</v>
      </c>
      <c r="C16" s="72">
        <f t="shared" si="0"/>
        <v>439043.01</v>
      </c>
      <c r="D16" s="72">
        <v>5091</v>
      </c>
      <c r="E16" s="72">
        <v>0</v>
      </c>
      <c r="F16" s="72">
        <v>0</v>
      </c>
      <c r="G16" s="72">
        <v>5091</v>
      </c>
      <c r="H16" s="72">
        <v>381236</v>
      </c>
      <c r="I16" s="72">
        <v>0</v>
      </c>
      <c r="J16" s="72">
        <v>0</v>
      </c>
      <c r="K16" s="72">
        <v>0</v>
      </c>
      <c r="L16" s="72">
        <v>0</v>
      </c>
      <c r="M16" s="72">
        <v>381236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762.47</v>
      </c>
      <c r="Y16" s="72">
        <v>33686.14</v>
      </c>
      <c r="Z16" s="72">
        <v>8267.4</v>
      </c>
      <c r="AA16" s="72">
        <v>10000</v>
      </c>
    </row>
    <row r="17" spans="1:27" s="111" customFormat="1" ht="23.1" customHeight="1" outlineLevel="1" x14ac:dyDescent="0.3">
      <c r="A17" s="109">
        <v>10</v>
      </c>
      <c r="B17" s="112" t="s">
        <v>75</v>
      </c>
      <c r="C17" s="72">
        <f t="shared" si="0"/>
        <v>544852.93999999994</v>
      </c>
      <c r="D17" s="72">
        <v>2330.9</v>
      </c>
      <c r="E17" s="72">
        <v>0</v>
      </c>
      <c r="F17" s="72">
        <v>0</v>
      </c>
      <c r="G17" s="72">
        <v>2330.9</v>
      </c>
      <c r="H17" s="72">
        <v>487381.3</v>
      </c>
      <c r="I17" s="72">
        <v>0</v>
      </c>
      <c r="J17" s="72">
        <v>0</v>
      </c>
      <c r="K17" s="72">
        <v>0</v>
      </c>
      <c r="L17" s="72">
        <v>0</v>
      </c>
      <c r="M17" s="72">
        <v>487381.3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974.76</v>
      </c>
      <c r="Y17" s="72">
        <v>33686.14</v>
      </c>
      <c r="Z17" s="72">
        <v>10479.84</v>
      </c>
      <c r="AA17" s="72">
        <v>10000</v>
      </c>
    </row>
    <row r="18" spans="1:27" s="111" customFormat="1" ht="23.1" customHeight="1" outlineLevel="1" x14ac:dyDescent="0.3">
      <c r="A18" s="109">
        <v>11</v>
      </c>
      <c r="B18" s="112" t="s">
        <v>76</v>
      </c>
      <c r="C18" s="72">
        <f t="shared" si="0"/>
        <v>757838.44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162</v>
      </c>
      <c r="P18" s="72">
        <v>732170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15668.44</v>
      </c>
      <c r="AA18" s="72">
        <v>10000</v>
      </c>
    </row>
    <row r="19" spans="1:27" s="111" customFormat="1" ht="44.25" customHeight="1" outlineLevel="1" x14ac:dyDescent="0.3">
      <c r="A19" s="109">
        <v>12</v>
      </c>
      <c r="B19" s="112" t="s">
        <v>547</v>
      </c>
      <c r="C19" s="72">
        <f t="shared" si="0"/>
        <v>890525.42999999993</v>
      </c>
      <c r="D19" s="72">
        <v>44965.43</v>
      </c>
      <c r="E19" s="72">
        <v>0</v>
      </c>
      <c r="F19" s="72">
        <v>0</v>
      </c>
      <c r="G19" s="72">
        <v>44965.43</v>
      </c>
      <c r="H19" s="72">
        <v>777117.34</v>
      </c>
      <c r="I19" s="72">
        <v>0</v>
      </c>
      <c r="J19" s="72">
        <v>0</v>
      </c>
      <c r="K19" s="72">
        <v>0</v>
      </c>
      <c r="L19" s="72">
        <v>0</v>
      </c>
      <c r="M19" s="72">
        <v>777117.34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1554.23</v>
      </c>
      <c r="Y19" s="72">
        <v>39295.86</v>
      </c>
      <c r="Z19" s="72">
        <v>17592.57</v>
      </c>
      <c r="AA19" s="72">
        <v>10000</v>
      </c>
    </row>
    <row r="20" spans="1:27" s="111" customFormat="1" ht="23.1" customHeight="1" outlineLevel="1" x14ac:dyDescent="0.3">
      <c r="A20" s="109">
        <v>13</v>
      </c>
      <c r="B20" s="112" t="s">
        <v>77</v>
      </c>
      <c r="C20" s="72">
        <f t="shared" si="0"/>
        <v>298260.34999999998</v>
      </c>
      <c r="D20" s="72">
        <v>39569.578399999999</v>
      </c>
      <c r="E20" s="72">
        <v>0</v>
      </c>
      <c r="F20" s="72">
        <v>0</v>
      </c>
      <c r="G20" s="72">
        <v>39569.578399999999</v>
      </c>
      <c r="H20" s="72">
        <v>203779.68160000001</v>
      </c>
      <c r="I20" s="72">
        <v>0</v>
      </c>
      <c r="J20" s="72">
        <v>0</v>
      </c>
      <c r="K20" s="72">
        <v>0</v>
      </c>
      <c r="L20" s="72">
        <v>0</v>
      </c>
      <c r="M20" s="72">
        <v>203779.68160000001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407.56</v>
      </c>
      <c r="Y20" s="72">
        <v>39295.86</v>
      </c>
      <c r="Z20" s="72">
        <v>5207.67</v>
      </c>
      <c r="AA20" s="72">
        <v>10000</v>
      </c>
    </row>
    <row r="21" spans="1:27" s="111" customFormat="1" ht="23.1" customHeight="1" outlineLevel="1" x14ac:dyDescent="0.3">
      <c r="A21" s="109">
        <v>14</v>
      </c>
      <c r="B21" s="112" t="s">
        <v>78</v>
      </c>
      <c r="C21" s="72">
        <f t="shared" si="0"/>
        <v>2161442.8668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528.29999999999995</v>
      </c>
      <c r="P21" s="72">
        <v>1996974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3993.95</v>
      </c>
      <c r="Y21" s="72">
        <v>107739.6768</v>
      </c>
      <c r="Z21" s="72">
        <v>42735.24</v>
      </c>
      <c r="AA21" s="72">
        <v>10000</v>
      </c>
    </row>
    <row r="22" spans="1:27" s="111" customFormat="1" ht="23.1" customHeight="1" outlineLevel="1" x14ac:dyDescent="0.3">
      <c r="A22" s="109">
        <v>15</v>
      </c>
      <c r="B22" s="112" t="s">
        <v>79</v>
      </c>
      <c r="C22" s="72">
        <f t="shared" si="0"/>
        <v>117325.06</v>
      </c>
      <c r="D22" s="72">
        <v>44740.6</v>
      </c>
      <c r="E22" s="72">
        <v>0</v>
      </c>
      <c r="F22" s="72">
        <v>0</v>
      </c>
      <c r="G22" s="72">
        <v>44740.6</v>
      </c>
      <c r="H22" s="72">
        <v>35452.769999999997</v>
      </c>
      <c r="I22" s="72">
        <v>0</v>
      </c>
      <c r="J22" s="72">
        <v>0</v>
      </c>
      <c r="K22" s="72">
        <v>0</v>
      </c>
      <c r="L22" s="72">
        <v>0</v>
      </c>
      <c r="M22" s="72">
        <v>35452.769999999997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70.91</v>
      </c>
      <c r="Y22" s="72">
        <v>25344.639999999999</v>
      </c>
      <c r="Z22" s="72">
        <v>1716.14</v>
      </c>
      <c r="AA22" s="72">
        <v>10000</v>
      </c>
    </row>
    <row r="23" spans="1:27" s="111" customFormat="1" ht="56.25" customHeight="1" outlineLevel="1" x14ac:dyDescent="0.3">
      <c r="A23" s="109">
        <v>16</v>
      </c>
      <c r="B23" s="112" t="s">
        <v>548</v>
      </c>
      <c r="C23" s="72">
        <f t="shared" si="0"/>
        <v>818386.31040000007</v>
      </c>
      <c r="D23" s="72">
        <v>39569.578399999999</v>
      </c>
      <c r="E23" s="72">
        <v>0</v>
      </c>
      <c r="F23" s="72">
        <v>0</v>
      </c>
      <c r="G23" s="72">
        <v>39569.578399999999</v>
      </c>
      <c r="H23" s="72">
        <v>712012.97200000007</v>
      </c>
      <c r="I23" s="72">
        <v>0</v>
      </c>
      <c r="J23" s="72">
        <v>0</v>
      </c>
      <c r="K23" s="72">
        <v>0</v>
      </c>
      <c r="L23" s="72">
        <v>0</v>
      </c>
      <c r="M23" s="72">
        <v>712012.97200000007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1424.03</v>
      </c>
      <c r="Y23" s="72">
        <v>39295.86</v>
      </c>
      <c r="Z23" s="72">
        <v>16083.87</v>
      </c>
      <c r="AA23" s="72">
        <v>10000</v>
      </c>
    </row>
    <row r="24" spans="1:27" s="111" customFormat="1" ht="23.1" customHeight="1" outlineLevel="1" x14ac:dyDescent="0.3">
      <c r="A24" s="109">
        <v>17</v>
      </c>
      <c r="B24" s="112" t="s">
        <v>80</v>
      </c>
      <c r="C24" s="72">
        <f t="shared" si="0"/>
        <v>257775.54439999998</v>
      </c>
      <c r="D24" s="72">
        <v>39569.578399999999</v>
      </c>
      <c r="E24" s="72">
        <v>0</v>
      </c>
      <c r="F24" s="72">
        <v>0</v>
      </c>
      <c r="G24" s="72">
        <v>39569.578399999999</v>
      </c>
      <c r="H24" s="72">
        <v>169702.016</v>
      </c>
      <c r="I24" s="72">
        <v>0</v>
      </c>
      <c r="J24" s="72">
        <v>0</v>
      </c>
      <c r="K24" s="72">
        <v>0</v>
      </c>
      <c r="L24" s="72">
        <v>0</v>
      </c>
      <c r="M24" s="72">
        <v>169702.016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339.4</v>
      </c>
      <c r="Y24" s="72">
        <v>33686.14</v>
      </c>
      <c r="Z24" s="72">
        <v>4478.41</v>
      </c>
      <c r="AA24" s="72">
        <v>10000</v>
      </c>
    </row>
    <row r="25" spans="1:27" s="111" customFormat="1" ht="23.1" customHeight="1" outlineLevel="1" x14ac:dyDescent="0.3">
      <c r="A25" s="109">
        <v>18</v>
      </c>
      <c r="B25" s="112" t="s">
        <v>81</v>
      </c>
      <c r="C25" s="72">
        <f t="shared" si="0"/>
        <v>228570.61639999997</v>
      </c>
      <c r="D25" s="72">
        <v>39569.578399999999</v>
      </c>
      <c r="E25" s="72">
        <v>0</v>
      </c>
      <c r="F25" s="72">
        <v>0</v>
      </c>
      <c r="G25" s="72">
        <v>39569.578399999999</v>
      </c>
      <c r="H25" s="72">
        <v>141164.848</v>
      </c>
      <c r="I25" s="72">
        <v>0</v>
      </c>
      <c r="J25" s="72">
        <v>0</v>
      </c>
      <c r="K25" s="72">
        <v>0</v>
      </c>
      <c r="L25" s="72">
        <v>0</v>
      </c>
      <c r="M25" s="72">
        <v>141164.848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282.33</v>
      </c>
      <c r="Y25" s="72">
        <v>33686.14</v>
      </c>
      <c r="Z25" s="72">
        <v>3867.72</v>
      </c>
      <c r="AA25" s="72">
        <v>10000</v>
      </c>
    </row>
    <row r="26" spans="1:27" s="111" customFormat="1" ht="23.1" customHeight="1" outlineLevel="1" x14ac:dyDescent="0.3">
      <c r="A26" s="109">
        <v>19</v>
      </c>
      <c r="B26" s="112" t="s">
        <v>82</v>
      </c>
      <c r="C26" s="72">
        <f t="shared" si="0"/>
        <v>620447.91120000009</v>
      </c>
      <c r="D26" s="72">
        <v>39569.578399999999</v>
      </c>
      <c r="E26" s="72">
        <v>0</v>
      </c>
      <c r="F26" s="72">
        <v>0</v>
      </c>
      <c r="G26" s="72">
        <v>39569.578399999999</v>
      </c>
      <c r="H26" s="72">
        <v>515555.31280000007</v>
      </c>
      <c r="I26" s="72">
        <v>0</v>
      </c>
      <c r="J26" s="72">
        <v>0</v>
      </c>
      <c r="K26" s="72">
        <v>0</v>
      </c>
      <c r="L26" s="72">
        <v>0</v>
      </c>
      <c r="M26" s="72">
        <v>515555.31280000007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1031.1099999999999</v>
      </c>
      <c r="Y26" s="72">
        <v>42412.24</v>
      </c>
      <c r="Z26" s="72">
        <v>11879.67</v>
      </c>
      <c r="AA26" s="72">
        <v>10000</v>
      </c>
    </row>
    <row r="27" spans="1:27" s="111" customFormat="1" ht="23.1" customHeight="1" outlineLevel="1" x14ac:dyDescent="0.3">
      <c r="A27" s="109">
        <v>20</v>
      </c>
      <c r="B27" s="112" t="s">
        <v>83</v>
      </c>
      <c r="C27" s="72">
        <f t="shared" si="0"/>
        <v>2542185.85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543</v>
      </c>
      <c r="V27" s="72">
        <v>2430180</v>
      </c>
      <c r="W27" s="72">
        <v>0</v>
      </c>
      <c r="X27" s="72">
        <v>0</v>
      </c>
      <c r="Y27" s="72">
        <v>50000</v>
      </c>
      <c r="Z27" s="72">
        <v>52005.85</v>
      </c>
      <c r="AA27" s="72">
        <v>10000</v>
      </c>
    </row>
    <row r="28" spans="1:27" s="111" customFormat="1" ht="23.1" customHeight="1" outlineLevel="1" x14ac:dyDescent="0.3">
      <c r="A28" s="109">
        <v>21</v>
      </c>
      <c r="B28" s="112" t="s">
        <v>84</v>
      </c>
      <c r="C28" s="72">
        <f t="shared" si="0"/>
        <v>986392.6888</v>
      </c>
      <c r="D28" s="72">
        <v>118708.73520000001</v>
      </c>
      <c r="E28" s="72">
        <v>0</v>
      </c>
      <c r="F28" s="72">
        <v>0</v>
      </c>
      <c r="G28" s="72">
        <v>118708.73520000001</v>
      </c>
      <c r="H28" s="72">
        <v>794148.27359999996</v>
      </c>
      <c r="I28" s="72">
        <v>0</v>
      </c>
      <c r="J28" s="72">
        <v>0</v>
      </c>
      <c r="K28" s="72">
        <v>0</v>
      </c>
      <c r="L28" s="72">
        <v>0</v>
      </c>
      <c r="M28" s="72">
        <v>794148.27359999996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1588.3</v>
      </c>
      <c r="Y28" s="72">
        <v>42412.24</v>
      </c>
      <c r="Z28" s="72">
        <v>19535.14</v>
      </c>
      <c r="AA28" s="72">
        <v>10000</v>
      </c>
    </row>
    <row r="29" spans="1:27" s="111" customFormat="1" ht="23.1" customHeight="1" outlineLevel="1" x14ac:dyDescent="0.3">
      <c r="A29" s="109">
        <v>22</v>
      </c>
      <c r="B29" s="112" t="s">
        <v>85</v>
      </c>
      <c r="C29" s="72">
        <f t="shared" si="0"/>
        <v>205397.77000000002</v>
      </c>
      <c r="D29" s="72">
        <v>44740.6</v>
      </c>
      <c r="E29" s="72">
        <v>0</v>
      </c>
      <c r="F29" s="72">
        <v>0</v>
      </c>
      <c r="G29" s="72">
        <v>44740.6</v>
      </c>
      <c r="H29" s="72">
        <v>115646.13</v>
      </c>
      <c r="I29" s="72">
        <v>0</v>
      </c>
      <c r="J29" s="72">
        <v>0</v>
      </c>
      <c r="K29" s="72">
        <v>0</v>
      </c>
      <c r="L29" s="72">
        <v>0</v>
      </c>
      <c r="M29" s="72">
        <v>115646.13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231.29</v>
      </c>
      <c r="Y29" s="72">
        <v>31347.47</v>
      </c>
      <c r="Z29" s="72">
        <v>3432.28</v>
      </c>
      <c r="AA29" s="72">
        <v>10000</v>
      </c>
    </row>
    <row r="30" spans="1:27" s="111" customFormat="1" ht="23.1" customHeight="1" outlineLevel="1" x14ac:dyDescent="0.3">
      <c r="A30" s="109">
        <v>23</v>
      </c>
      <c r="B30" s="112" t="s">
        <v>86</v>
      </c>
      <c r="C30" s="72">
        <f t="shared" si="0"/>
        <v>238207.10080000001</v>
      </c>
      <c r="D30" s="72">
        <v>0</v>
      </c>
      <c r="E30" s="72">
        <v>0</v>
      </c>
      <c r="F30" s="72">
        <v>0</v>
      </c>
      <c r="G30" s="72">
        <v>0</v>
      </c>
      <c r="H30" s="72">
        <v>184591.8008</v>
      </c>
      <c r="I30" s="72">
        <v>0</v>
      </c>
      <c r="J30" s="72">
        <v>0</v>
      </c>
      <c r="K30" s="72">
        <v>0</v>
      </c>
      <c r="L30" s="72">
        <v>0</v>
      </c>
      <c r="M30" s="72">
        <v>184591.8008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369.18</v>
      </c>
      <c r="Y30" s="72">
        <v>39295.86</v>
      </c>
      <c r="Z30" s="72">
        <v>3950.26</v>
      </c>
      <c r="AA30" s="72">
        <v>10000</v>
      </c>
    </row>
    <row r="31" spans="1:27" s="111" customFormat="1" ht="23.1" customHeight="1" outlineLevel="1" x14ac:dyDescent="0.3">
      <c r="A31" s="109">
        <v>24</v>
      </c>
      <c r="B31" s="112" t="s">
        <v>87</v>
      </c>
      <c r="C31" s="72">
        <f t="shared" si="0"/>
        <v>335722.83559999999</v>
      </c>
      <c r="D31" s="72">
        <v>39569.578399999999</v>
      </c>
      <c r="E31" s="72">
        <v>0</v>
      </c>
      <c r="F31" s="72">
        <v>0</v>
      </c>
      <c r="G31" s="72">
        <v>39569.578399999999</v>
      </c>
      <c r="H31" s="72">
        <v>240385.58720000001</v>
      </c>
      <c r="I31" s="72">
        <v>0</v>
      </c>
      <c r="J31" s="72">
        <v>0</v>
      </c>
      <c r="K31" s="72">
        <v>0</v>
      </c>
      <c r="L31" s="72">
        <v>0</v>
      </c>
      <c r="M31" s="72">
        <v>240385.58720000001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480.77</v>
      </c>
      <c r="Y31" s="72">
        <v>39295.86</v>
      </c>
      <c r="Z31" s="72">
        <v>5991.04</v>
      </c>
      <c r="AA31" s="72">
        <v>10000</v>
      </c>
    </row>
    <row r="32" spans="1:27" s="111" customFormat="1" ht="23.1" customHeight="1" outlineLevel="1" x14ac:dyDescent="0.3">
      <c r="A32" s="109">
        <v>25</v>
      </c>
      <c r="B32" s="112" t="s">
        <v>88</v>
      </c>
      <c r="C32" s="72">
        <f t="shared" si="0"/>
        <v>215888.3708</v>
      </c>
      <c r="D32" s="72">
        <v>39569.578399999999</v>
      </c>
      <c r="E32" s="72">
        <v>0</v>
      </c>
      <c r="F32" s="72">
        <v>0</v>
      </c>
      <c r="G32" s="72">
        <v>39569.578399999999</v>
      </c>
      <c r="H32" s="72">
        <v>128772.58240000001</v>
      </c>
      <c r="I32" s="72">
        <v>0</v>
      </c>
      <c r="J32" s="72">
        <v>0</v>
      </c>
      <c r="K32" s="72">
        <v>0</v>
      </c>
      <c r="L32" s="72">
        <v>0</v>
      </c>
      <c r="M32" s="72">
        <v>128772.58240000001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257.55</v>
      </c>
      <c r="Y32" s="72">
        <v>33686.14</v>
      </c>
      <c r="Z32" s="72">
        <v>3602.52</v>
      </c>
      <c r="AA32" s="72">
        <v>10000</v>
      </c>
    </row>
    <row r="33" spans="1:27" s="111" customFormat="1" ht="23.1" customHeight="1" outlineLevel="1" x14ac:dyDescent="0.3">
      <c r="A33" s="109">
        <v>26</v>
      </c>
      <c r="B33" s="112" t="s">
        <v>89</v>
      </c>
      <c r="C33" s="72">
        <f t="shared" si="0"/>
        <v>253003.18599999996</v>
      </c>
      <c r="D33" s="72">
        <v>39569.578399999999</v>
      </c>
      <c r="E33" s="72">
        <v>0</v>
      </c>
      <c r="F33" s="72">
        <v>0</v>
      </c>
      <c r="G33" s="72">
        <v>39569.578399999999</v>
      </c>
      <c r="H33" s="72">
        <v>156512.19759999998</v>
      </c>
      <c r="I33" s="72">
        <v>0</v>
      </c>
      <c r="J33" s="72">
        <v>0</v>
      </c>
      <c r="K33" s="72">
        <v>0</v>
      </c>
      <c r="L33" s="72">
        <v>0</v>
      </c>
      <c r="M33" s="72">
        <v>156512.19759999998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313.02</v>
      </c>
      <c r="Y33" s="72">
        <v>42412.24</v>
      </c>
      <c r="Z33" s="72">
        <v>4196.1499999999996</v>
      </c>
      <c r="AA33" s="72">
        <v>10000</v>
      </c>
    </row>
    <row r="34" spans="1:27" s="111" customFormat="1" ht="23.1" customHeight="1" outlineLevel="1" x14ac:dyDescent="0.3">
      <c r="A34" s="109">
        <v>27</v>
      </c>
      <c r="B34" s="112" t="s">
        <v>90</v>
      </c>
      <c r="C34" s="72">
        <f t="shared" si="0"/>
        <v>321672.38720000006</v>
      </c>
      <c r="D34" s="72">
        <v>39569.578399999999</v>
      </c>
      <c r="E34" s="72">
        <v>0</v>
      </c>
      <c r="F34" s="72">
        <v>0</v>
      </c>
      <c r="G34" s="72">
        <v>39569.578399999999</v>
      </c>
      <c r="H34" s="72">
        <v>232137.84880000001</v>
      </c>
      <c r="I34" s="72">
        <v>0</v>
      </c>
      <c r="J34" s="72">
        <v>0</v>
      </c>
      <c r="K34" s="72">
        <v>0</v>
      </c>
      <c r="L34" s="72">
        <v>0</v>
      </c>
      <c r="M34" s="72">
        <v>232137.84880000001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464.28</v>
      </c>
      <c r="Y34" s="72">
        <v>33686.14</v>
      </c>
      <c r="Z34" s="72">
        <v>5814.54</v>
      </c>
      <c r="AA34" s="72">
        <v>10000</v>
      </c>
    </row>
    <row r="35" spans="1:27" s="111" customFormat="1" ht="23.1" customHeight="1" outlineLevel="1" x14ac:dyDescent="0.3">
      <c r="A35" s="109">
        <v>28</v>
      </c>
      <c r="B35" s="112" t="s">
        <v>91</v>
      </c>
      <c r="C35" s="72">
        <f t="shared" si="0"/>
        <v>217139.52120000002</v>
      </c>
      <c r="D35" s="72">
        <v>39569.578399999999</v>
      </c>
      <c r="E35" s="72">
        <v>0</v>
      </c>
      <c r="F35" s="72">
        <v>0</v>
      </c>
      <c r="G35" s="72">
        <v>39569.578399999999</v>
      </c>
      <c r="H35" s="72">
        <v>124513.6728</v>
      </c>
      <c r="I35" s="72">
        <v>0</v>
      </c>
      <c r="J35" s="72">
        <v>0</v>
      </c>
      <c r="K35" s="72">
        <v>0</v>
      </c>
      <c r="L35" s="72">
        <v>0</v>
      </c>
      <c r="M35" s="72">
        <v>124513.6728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249.03</v>
      </c>
      <c r="Y35" s="72">
        <v>39295.86</v>
      </c>
      <c r="Z35" s="72">
        <v>3511.38</v>
      </c>
      <c r="AA35" s="72">
        <v>10000</v>
      </c>
    </row>
    <row r="36" spans="1:27" s="111" customFormat="1" ht="23.1" customHeight="1" outlineLevel="1" x14ac:dyDescent="0.3">
      <c r="A36" s="109">
        <v>29</v>
      </c>
      <c r="B36" s="112" t="s">
        <v>92</v>
      </c>
      <c r="C36" s="72">
        <f t="shared" si="0"/>
        <v>1497446.43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365.9</v>
      </c>
      <c r="P36" s="72">
        <v>1456282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72">
        <v>31164.43</v>
      </c>
      <c r="AA36" s="72">
        <v>10000</v>
      </c>
    </row>
    <row r="37" spans="1:27" s="111" customFormat="1" ht="23.1" customHeight="1" outlineLevel="1" x14ac:dyDescent="0.3">
      <c r="A37" s="109">
        <v>30</v>
      </c>
      <c r="B37" s="112" t="s">
        <v>93</v>
      </c>
      <c r="C37" s="72">
        <f t="shared" si="0"/>
        <v>1383571.77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280</v>
      </c>
      <c r="P37" s="72">
        <v>1344793.2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28778.57</v>
      </c>
      <c r="AA37" s="72">
        <v>10000</v>
      </c>
    </row>
    <row r="38" spans="1:27" s="111" customFormat="1" ht="23.1" customHeight="1" outlineLevel="1" x14ac:dyDescent="0.3">
      <c r="A38" s="109">
        <v>31</v>
      </c>
      <c r="B38" s="112" t="s">
        <v>94</v>
      </c>
      <c r="C38" s="72">
        <f t="shared" si="0"/>
        <v>705223.57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147</v>
      </c>
      <c r="P38" s="72">
        <v>680657.5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72">
        <v>0</v>
      </c>
      <c r="X38" s="72">
        <v>0</v>
      </c>
      <c r="Y38" s="72">
        <v>0</v>
      </c>
      <c r="Z38" s="72">
        <v>14566.07</v>
      </c>
      <c r="AA38" s="72">
        <v>10000</v>
      </c>
    </row>
    <row r="39" spans="1:27" s="111" customFormat="1" ht="23.1" customHeight="1" outlineLevel="1" x14ac:dyDescent="0.3">
      <c r="A39" s="109">
        <v>32</v>
      </c>
      <c r="B39" s="112" t="s">
        <v>95</v>
      </c>
      <c r="C39" s="72">
        <f t="shared" si="0"/>
        <v>972606.57000000007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249.7</v>
      </c>
      <c r="P39" s="72">
        <v>878944</v>
      </c>
      <c r="Q39" s="72">
        <v>0</v>
      </c>
      <c r="R39" s="72">
        <v>0</v>
      </c>
      <c r="S39" s="72">
        <v>0</v>
      </c>
      <c r="T39" s="72">
        <v>0</v>
      </c>
      <c r="U39" s="72">
        <v>0</v>
      </c>
      <c r="V39" s="72">
        <v>0</v>
      </c>
      <c r="W39" s="72">
        <v>0</v>
      </c>
      <c r="X39" s="72">
        <v>1757.89</v>
      </c>
      <c r="Y39" s="72">
        <v>63095.28</v>
      </c>
      <c r="Z39" s="72">
        <v>18809.400000000001</v>
      </c>
      <c r="AA39" s="72">
        <v>10000</v>
      </c>
    </row>
    <row r="40" spans="1:27" s="111" customFormat="1" ht="23.1" customHeight="1" outlineLevel="1" x14ac:dyDescent="0.3">
      <c r="A40" s="109">
        <v>33</v>
      </c>
      <c r="B40" s="112" t="s">
        <v>96</v>
      </c>
      <c r="C40" s="72">
        <f t="shared" si="0"/>
        <v>291581.06160000007</v>
      </c>
      <c r="D40" s="72">
        <v>39569.578399999999</v>
      </c>
      <c r="E40" s="72">
        <v>0</v>
      </c>
      <c r="F40" s="72">
        <v>0</v>
      </c>
      <c r="G40" s="72">
        <v>39569.578399999999</v>
      </c>
      <c r="H40" s="72">
        <v>194207.98320000002</v>
      </c>
      <c r="I40" s="72">
        <v>0</v>
      </c>
      <c r="J40" s="72">
        <v>0</v>
      </c>
      <c r="K40" s="72">
        <v>0</v>
      </c>
      <c r="L40" s="72">
        <v>0</v>
      </c>
      <c r="M40" s="72">
        <v>194207.98320000002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  <c r="X40" s="72">
        <v>388.42</v>
      </c>
      <c r="Y40" s="72">
        <v>42412.24</v>
      </c>
      <c r="Z40" s="72">
        <v>5002.84</v>
      </c>
      <c r="AA40" s="72">
        <v>10000</v>
      </c>
    </row>
    <row r="41" spans="1:27" s="111" customFormat="1" ht="23.1" customHeight="1" outlineLevel="1" x14ac:dyDescent="0.3">
      <c r="A41" s="109">
        <v>34</v>
      </c>
      <c r="B41" s="112" t="s">
        <v>97</v>
      </c>
      <c r="C41" s="72">
        <f t="shared" si="0"/>
        <v>198988.61000000002</v>
      </c>
      <c r="D41" s="72">
        <v>2544</v>
      </c>
      <c r="E41" s="72">
        <v>0</v>
      </c>
      <c r="F41" s="72">
        <v>0</v>
      </c>
      <c r="G41" s="72">
        <v>2544</v>
      </c>
      <c r="H41" s="72">
        <v>143731</v>
      </c>
      <c r="I41" s="72">
        <v>0</v>
      </c>
      <c r="J41" s="72">
        <v>0</v>
      </c>
      <c r="K41" s="72">
        <v>0</v>
      </c>
      <c r="L41" s="72">
        <v>0</v>
      </c>
      <c r="M41" s="72">
        <v>143731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  <c r="W41" s="72">
        <v>0</v>
      </c>
      <c r="X41" s="72">
        <v>287.45999999999998</v>
      </c>
      <c r="Y41" s="72">
        <v>39295.86</v>
      </c>
      <c r="Z41" s="72">
        <v>3130.29</v>
      </c>
      <c r="AA41" s="72">
        <v>10000</v>
      </c>
    </row>
    <row r="42" spans="1:27" s="111" customFormat="1" ht="23.1" customHeight="1" outlineLevel="1" x14ac:dyDescent="0.3">
      <c r="A42" s="109">
        <v>35</v>
      </c>
      <c r="B42" s="112" t="s">
        <v>98</v>
      </c>
      <c r="C42" s="72">
        <f t="shared" ref="C42:C105" si="1">D42+H42+P42+Q42+R42+T42+V42+W42+X42+Y42+Z42+AA42</f>
        <v>1793199.65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1009.5</v>
      </c>
      <c r="P42" s="72">
        <v>1745838.7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  <c r="X42" s="72">
        <v>0</v>
      </c>
      <c r="Y42" s="72">
        <v>0</v>
      </c>
      <c r="Z42" s="72">
        <v>37360.949999999997</v>
      </c>
      <c r="AA42" s="72">
        <v>10000</v>
      </c>
    </row>
    <row r="43" spans="1:27" s="111" customFormat="1" ht="23.1" customHeight="1" outlineLevel="1" x14ac:dyDescent="0.3">
      <c r="A43" s="109">
        <v>36</v>
      </c>
      <c r="B43" s="112" t="s">
        <v>99</v>
      </c>
      <c r="C43" s="72">
        <f t="shared" si="1"/>
        <v>602742.75320000004</v>
      </c>
      <c r="D43" s="72">
        <v>79139.156799999997</v>
      </c>
      <c r="E43" s="72">
        <v>0</v>
      </c>
      <c r="F43" s="72">
        <v>0</v>
      </c>
      <c r="G43" s="72">
        <v>79139.156799999997</v>
      </c>
      <c r="H43" s="72">
        <v>458762.72640000004</v>
      </c>
      <c r="I43" s="72">
        <v>0</v>
      </c>
      <c r="J43" s="72">
        <v>0</v>
      </c>
      <c r="K43" s="72">
        <v>0</v>
      </c>
      <c r="L43" s="72">
        <v>0</v>
      </c>
      <c r="M43" s="72">
        <v>458762.72640000004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917.53</v>
      </c>
      <c r="Y43" s="72">
        <v>42412.24</v>
      </c>
      <c r="Z43" s="72">
        <v>11511.1</v>
      </c>
      <c r="AA43" s="72">
        <v>10000</v>
      </c>
    </row>
    <row r="44" spans="1:27" s="111" customFormat="1" ht="23.1" customHeight="1" outlineLevel="1" x14ac:dyDescent="0.3">
      <c r="A44" s="109">
        <v>37</v>
      </c>
      <c r="B44" s="112" t="s">
        <v>100</v>
      </c>
      <c r="C44" s="72">
        <f t="shared" si="1"/>
        <v>802463.4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247.7</v>
      </c>
      <c r="P44" s="72">
        <v>775860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72">
        <v>0</v>
      </c>
      <c r="X44" s="72">
        <v>0</v>
      </c>
      <c r="Y44" s="72">
        <v>0</v>
      </c>
      <c r="Z44" s="72">
        <v>16603.400000000001</v>
      </c>
      <c r="AA44" s="72">
        <v>10000</v>
      </c>
    </row>
    <row r="45" spans="1:27" s="111" customFormat="1" ht="23.1" customHeight="1" outlineLevel="1" x14ac:dyDescent="0.3">
      <c r="A45" s="109">
        <v>38</v>
      </c>
      <c r="B45" s="112" t="s">
        <v>101</v>
      </c>
      <c r="C45" s="72">
        <f t="shared" si="1"/>
        <v>393767.41600000003</v>
      </c>
      <c r="D45" s="72">
        <v>39569.578399999999</v>
      </c>
      <c r="E45" s="72">
        <v>0</v>
      </c>
      <c r="F45" s="72">
        <v>0</v>
      </c>
      <c r="G45" s="72">
        <v>39569.578399999999</v>
      </c>
      <c r="H45" s="72">
        <v>297102.97760000004</v>
      </c>
      <c r="I45" s="72">
        <v>0</v>
      </c>
      <c r="J45" s="72">
        <v>0</v>
      </c>
      <c r="K45" s="72">
        <v>0</v>
      </c>
      <c r="L45" s="72">
        <v>0</v>
      </c>
      <c r="M45" s="72">
        <v>297102.97760000004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  <c r="U45" s="72">
        <v>0</v>
      </c>
      <c r="V45" s="72">
        <v>0</v>
      </c>
      <c r="W45" s="72">
        <v>0</v>
      </c>
      <c r="X45" s="72">
        <v>594.21</v>
      </c>
      <c r="Y45" s="72">
        <v>39295.86</v>
      </c>
      <c r="Z45" s="72">
        <v>7204.79</v>
      </c>
      <c r="AA45" s="72">
        <v>10000</v>
      </c>
    </row>
    <row r="46" spans="1:27" s="111" customFormat="1" ht="23.1" customHeight="1" outlineLevel="1" x14ac:dyDescent="0.3">
      <c r="A46" s="109">
        <v>39</v>
      </c>
      <c r="B46" s="112" t="s">
        <v>102</v>
      </c>
      <c r="C46" s="72">
        <f t="shared" si="1"/>
        <v>396299.52279999998</v>
      </c>
      <c r="D46" s="72">
        <v>39569.578399999999</v>
      </c>
      <c r="E46" s="72">
        <v>0</v>
      </c>
      <c r="F46" s="72">
        <v>0</v>
      </c>
      <c r="G46" s="72">
        <v>39569.578399999999</v>
      </c>
      <c r="H46" s="72">
        <v>299577.19439999998</v>
      </c>
      <c r="I46" s="72">
        <v>0</v>
      </c>
      <c r="J46" s="72">
        <v>0</v>
      </c>
      <c r="K46" s="72">
        <v>0</v>
      </c>
      <c r="L46" s="72">
        <v>0</v>
      </c>
      <c r="M46" s="72">
        <v>299577.19439999998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  <c r="U46" s="72">
        <v>0</v>
      </c>
      <c r="V46" s="72">
        <v>0</v>
      </c>
      <c r="W46" s="72">
        <v>0</v>
      </c>
      <c r="X46" s="72">
        <v>599.15</v>
      </c>
      <c r="Y46" s="72">
        <v>39295.86</v>
      </c>
      <c r="Z46" s="72">
        <v>7257.74</v>
      </c>
      <c r="AA46" s="72">
        <v>10000</v>
      </c>
    </row>
    <row r="47" spans="1:27" s="111" customFormat="1" ht="23.1" customHeight="1" outlineLevel="1" x14ac:dyDescent="0.3">
      <c r="A47" s="109">
        <v>40</v>
      </c>
      <c r="B47" s="112" t="s">
        <v>103</v>
      </c>
      <c r="C47" s="72">
        <f t="shared" si="1"/>
        <v>308880.91560000001</v>
      </c>
      <c r="D47" s="72">
        <v>39569.578399999999</v>
      </c>
      <c r="E47" s="72">
        <v>0</v>
      </c>
      <c r="F47" s="72">
        <v>0</v>
      </c>
      <c r="G47" s="72">
        <v>39569.578399999999</v>
      </c>
      <c r="H47" s="72">
        <v>214157.40720000002</v>
      </c>
      <c r="I47" s="72">
        <v>0</v>
      </c>
      <c r="J47" s="72">
        <v>0</v>
      </c>
      <c r="K47" s="72">
        <v>0</v>
      </c>
      <c r="L47" s="72">
        <v>0</v>
      </c>
      <c r="M47" s="72">
        <v>214157.40720000002</v>
      </c>
      <c r="N47" s="72">
        <v>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72">
        <v>0</v>
      </c>
      <c r="U47" s="72">
        <v>0</v>
      </c>
      <c r="V47" s="72">
        <v>0</v>
      </c>
      <c r="W47" s="72">
        <v>0</v>
      </c>
      <c r="X47" s="72">
        <v>428.31</v>
      </c>
      <c r="Y47" s="72">
        <v>39295.86</v>
      </c>
      <c r="Z47" s="72">
        <v>5429.76</v>
      </c>
      <c r="AA47" s="72">
        <v>10000</v>
      </c>
    </row>
    <row r="48" spans="1:27" s="111" customFormat="1" ht="23.1" customHeight="1" outlineLevel="1" x14ac:dyDescent="0.3">
      <c r="A48" s="109">
        <v>41</v>
      </c>
      <c r="B48" s="112" t="s">
        <v>104</v>
      </c>
      <c r="C48" s="72">
        <f t="shared" si="1"/>
        <v>308957.89919999999</v>
      </c>
      <c r="D48" s="72">
        <v>39569.578399999999</v>
      </c>
      <c r="E48" s="72">
        <v>0</v>
      </c>
      <c r="F48" s="72">
        <v>0</v>
      </c>
      <c r="G48" s="72">
        <v>39569.578399999999</v>
      </c>
      <c r="H48" s="72">
        <v>214232.6208</v>
      </c>
      <c r="I48" s="72">
        <v>0</v>
      </c>
      <c r="J48" s="72">
        <v>0</v>
      </c>
      <c r="K48" s="72">
        <v>0</v>
      </c>
      <c r="L48" s="72">
        <v>0</v>
      </c>
      <c r="M48" s="72">
        <v>214232.6208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  <c r="W48" s="72">
        <v>0</v>
      </c>
      <c r="X48" s="72">
        <v>428.47</v>
      </c>
      <c r="Y48" s="72">
        <v>39295.86</v>
      </c>
      <c r="Z48" s="72">
        <v>5431.37</v>
      </c>
      <c r="AA48" s="72">
        <v>10000</v>
      </c>
    </row>
    <row r="49" spans="1:27" s="111" customFormat="1" ht="23.1" customHeight="1" outlineLevel="1" x14ac:dyDescent="0.3">
      <c r="A49" s="109">
        <v>42</v>
      </c>
      <c r="B49" s="112" t="s">
        <v>105</v>
      </c>
      <c r="C49" s="72">
        <f t="shared" si="1"/>
        <v>227196.44319999998</v>
      </c>
      <c r="D49" s="72">
        <v>39569.578399999999</v>
      </c>
      <c r="E49" s="72">
        <v>0</v>
      </c>
      <c r="F49" s="72">
        <v>0</v>
      </c>
      <c r="G49" s="72">
        <v>39569.578399999999</v>
      </c>
      <c r="H49" s="72">
        <v>131295.52479999998</v>
      </c>
      <c r="I49" s="72">
        <v>0</v>
      </c>
      <c r="J49" s="72">
        <v>0</v>
      </c>
      <c r="K49" s="72">
        <v>0</v>
      </c>
      <c r="L49" s="72">
        <v>0</v>
      </c>
      <c r="M49" s="72">
        <v>131295.52479999998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v>0</v>
      </c>
      <c r="U49" s="72">
        <v>0</v>
      </c>
      <c r="V49" s="72">
        <v>0</v>
      </c>
      <c r="W49" s="72">
        <v>0</v>
      </c>
      <c r="X49" s="72">
        <v>262.58999999999997</v>
      </c>
      <c r="Y49" s="72">
        <v>42412.24</v>
      </c>
      <c r="Z49" s="72">
        <v>3656.51</v>
      </c>
      <c r="AA49" s="72">
        <v>10000</v>
      </c>
    </row>
    <row r="50" spans="1:27" s="111" customFormat="1" ht="23.1" customHeight="1" outlineLevel="1" x14ac:dyDescent="0.3">
      <c r="A50" s="109">
        <v>43</v>
      </c>
      <c r="B50" s="112" t="s">
        <v>106</v>
      </c>
      <c r="C50" s="72">
        <f t="shared" si="1"/>
        <v>711057.46</v>
      </c>
      <c r="D50" s="72">
        <v>2331</v>
      </c>
      <c r="E50" s="72">
        <v>0</v>
      </c>
      <c r="F50" s="72">
        <v>0</v>
      </c>
      <c r="G50" s="72">
        <v>2331</v>
      </c>
      <c r="H50" s="72">
        <v>644304</v>
      </c>
      <c r="I50" s="72">
        <v>0</v>
      </c>
      <c r="J50" s="72">
        <v>0</v>
      </c>
      <c r="K50" s="72">
        <v>0</v>
      </c>
      <c r="L50" s="72">
        <v>0</v>
      </c>
      <c r="M50" s="72">
        <v>644304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72">
        <v>1288.6099999999999</v>
      </c>
      <c r="Y50" s="72">
        <v>39295.86</v>
      </c>
      <c r="Z50" s="72">
        <v>13837.99</v>
      </c>
      <c r="AA50" s="72">
        <v>10000</v>
      </c>
    </row>
    <row r="51" spans="1:27" s="111" customFormat="1" ht="23.1" customHeight="1" outlineLevel="1" x14ac:dyDescent="0.3">
      <c r="A51" s="109">
        <v>44</v>
      </c>
      <c r="B51" s="112" t="s">
        <v>107</v>
      </c>
      <c r="C51" s="72">
        <f t="shared" si="1"/>
        <v>363179.50999999995</v>
      </c>
      <c r="D51" s="72">
        <v>5091</v>
      </c>
      <c r="E51" s="72">
        <v>0</v>
      </c>
      <c r="F51" s="72">
        <v>0</v>
      </c>
      <c r="G51" s="72">
        <v>5091</v>
      </c>
      <c r="H51" s="72">
        <v>301625.65999999997</v>
      </c>
      <c r="I51" s="72">
        <v>0</v>
      </c>
      <c r="J51" s="72">
        <v>0</v>
      </c>
      <c r="K51" s="72">
        <v>0</v>
      </c>
      <c r="L51" s="72">
        <v>0</v>
      </c>
      <c r="M51" s="72">
        <v>301625.65999999997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  <c r="U51" s="72">
        <v>0</v>
      </c>
      <c r="V51" s="72">
        <v>0</v>
      </c>
      <c r="W51" s="72">
        <v>0</v>
      </c>
      <c r="X51" s="72">
        <v>603.25</v>
      </c>
      <c r="Y51" s="72">
        <v>39295.86</v>
      </c>
      <c r="Z51" s="72">
        <v>6563.74</v>
      </c>
      <c r="AA51" s="72">
        <v>10000</v>
      </c>
    </row>
    <row r="52" spans="1:27" s="111" customFormat="1" ht="23.1" customHeight="1" outlineLevel="1" x14ac:dyDescent="0.3">
      <c r="A52" s="109">
        <v>45</v>
      </c>
      <c r="B52" s="112" t="s">
        <v>108</v>
      </c>
      <c r="C52" s="72">
        <f t="shared" si="1"/>
        <v>373249.69</v>
      </c>
      <c r="D52" s="72">
        <v>5091</v>
      </c>
      <c r="E52" s="72">
        <v>0</v>
      </c>
      <c r="F52" s="72">
        <v>0</v>
      </c>
      <c r="G52" s="72">
        <v>5091</v>
      </c>
      <c r="H52" s="72">
        <v>311465.59000000003</v>
      </c>
      <c r="I52" s="72">
        <v>0</v>
      </c>
      <c r="J52" s="72">
        <v>0</v>
      </c>
      <c r="K52" s="72">
        <v>0</v>
      </c>
      <c r="L52" s="72">
        <v>0</v>
      </c>
      <c r="M52" s="72">
        <v>311465.59000000003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72">
        <v>0</v>
      </c>
      <c r="U52" s="72">
        <v>0</v>
      </c>
      <c r="V52" s="72">
        <v>0</v>
      </c>
      <c r="W52" s="72">
        <v>0</v>
      </c>
      <c r="X52" s="72">
        <v>622.92999999999995</v>
      </c>
      <c r="Y52" s="72">
        <v>39295.86</v>
      </c>
      <c r="Z52" s="72">
        <v>6774.31</v>
      </c>
      <c r="AA52" s="72">
        <v>10000</v>
      </c>
    </row>
    <row r="53" spans="1:27" s="111" customFormat="1" ht="23.1" customHeight="1" outlineLevel="1" x14ac:dyDescent="0.3">
      <c r="A53" s="109">
        <v>46</v>
      </c>
      <c r="B53" s="112" t="s">
        <v>109</v>
      </c>
      <c r="C53" s="72">
        <f t="shared" si="1"/>
        <v>4270248.38</v>
      </c>
      <c r="D53" s="72">
        <v>0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72">
        <v>0</v>
      </c>
      <c r="T53" s="72">
        <v>0</v>
      </c>
      <c r="U53" s="72">
        <v>800</v>
      </c>
      <c r="V53" s="72">
        <v>4114225.5</v>
      </c>
      <c r="W53" s="72">
        <v>0</v>
      </c>
      <c r="X53" s="72">
        <v>8228.4500000000007</v>
      </c>
      <c r="Y53" s="72">
        <v>49750</v>
      </c>
      <c r="Z53" s="72">
        <v>88044.43</v>
      </c>
      <c r="AA53" s="72">
        <v>10000</v>
      </c>
    </row>
    <row r="54" spans="1:27" s="111" customFormat="1" ht="23.1" customHeight="1" outlineLevel="1" x14ac:dyDescent="0.3">
      <c r="A54" s="109">
        <v>47</v>
      </c>
      <c r="B54" s="112" t="s">
        <v>110</v>
      </c>
      <c r="C54" s="72">
        <f t="shared" si="1"/>
        <v>198410.38</v>
      </c>
      <c r="D54" s="72">
        <v>2544</v>
      </c>
      <c r="E54" s="72">
        <v>0</v>
      </c>
      <c r="F54" s="72">
        <v>0</v>
      </c>
      <c r="G54" s="72">
        <v>2544</v>
      </c>
      <c r="H54" s="72">
        <v>143166</v>
      </c>
      <c r="I54" s="72">
        <v>0</v>
      </c>
      <c r="J54" s="72">
        <v>0</v>
      </c>
      <c r="K54" s="72">
        <v>0</v>
      </c>
      <c r="L54" s="72">
        <v>0</v>
      </c>
      <c r="M54" s="72">
        <v>143166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72">
        <v>0</v>
      </c>
      <c r="W54" s="72">
        <v>0</v>
      </c>
      <c r="X54" s="72">
        <v>286.33</v>
      </c>
      <c r="Y54" s="72">
        <v>39295.86</v>
      </c>
      <c r="Z54" s="72">
        <v>3118.19</v>
      </c>
      <c r="AA54" s="72">
        <v>10000</v>
      </c>
    </row>
    <row r="55" spans="1:27" s="111" customFormat="1" ht="23.1" customHeight="1" outlineLevel="1" x14ac:dyDescent="0.3">
      <c r="A55" s="109">
        <v>48</v>
      </c>
      <c r="B55" s="112" t="s">
        <v>111</v>
      </c>
      <c r="C55" s="72">
        <f t="shared" si="1"/>
        <v>349258.60000000003</v>
      </c>
      <c r="D55" s="72">
        <v>44965.43</v>
      </c>
      <c r="E55" s="72">
        <v>0</v>
      </c>
      <c r="F55" s="72">
        <v>0</v>
      </c>
      <c r="G55" s="72">
        <v>44965.43</v>
      </c>
      <c r="H55" s="72">
        <v>245181.43000000005</v>
      </c>
      <c r="I55" s="72">
        <v>0</v>
      </c>
      <c r="J55" s="72">
        <v>0</v>
      </c>
      <c r="K55" s="72">
        <v>0</v>
      </c>
      <c r="L55" s="72">
        <v>0</v>
      </c>
      <c r="M55" s="72">
        <v>245181.43000000005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72">
        <v>0</v>
      </c>
      <c r="W55" s="72">
        <v>0</v>
      </c>
      <c r="X55" s="72">
        <v>490.36</v>
      </c>
      <c r="Y55" s="72">
        <v>42412.24</v>
      </c>
      <c r="Z55" s="72">
        <v>6209.14</v>
      </c>
      <c r="AA55" s="72">
        <v>10000</v>
      </c>
    </row>
    <row r="56" spans="1:27" s="111" customFormat="1" ht="23.1" customHeight="1" outlineLevel="1" x14ac:dyDescent="0.3">
      <c r="A56" s="109">
        <v>49</v>
      </c>
      <c r="B56" s="112" t="s">
        <v>112</v>
      </c>
      <c r="C56" s="72">
        <f t="shared" si="1"/>
        <v>2629392.6683749999</v>
      </c>
      <c r="D56" s="72">
        <v>44740.602850000003</v>
      </c>
      <c r="E56" s="72">
        <v>0</v>
      </c>
      <c r="F56" s="72">
        <v>0</v>
      </c>
      <c r="G56" s="72">
        <v>44740.602850000003</v>
      </c>
      <c r="H56" s="72">
        <v>217031.28552499998</v>
      </c>
      <c r="I56" s="72">
        <v>0</v>
      </c>
      <c r="J56" s="72">
        <v>0</v>
      </c>
      <c r="K56" s="72">
        <v>0</v>
      </c>
      <c r="L56" s="72">
        <v>0</v>
      </c>
      <c r="M56" s="72">
        <v>217031.28552499998</v>
      </c>
      <c r="N56" s="72">
        <v>0</v>
      </c>
      <c r="O56" s="72">
        <v>795</v>
      </c>
      <c r="P56" s="72">
        <v>2264900</v>
      </c>
      <c r="Q56" s="72">
        <v>0</v>
      </c>
      <c r="R56" s="72">
        <v>0</v>
      </c>
      <c r="S56" s="72">
        <v>0</v>
      </c>
      <c r="T56" s="72">
        <v>0</v>
      </c>
      <c r="U56" s="72">
        <v>0</v>
      </c>
      <c r="V56" s="72">
        <v>0</v>
      </c>
      <c r="W56" s="72">
        <v>0</v>
      </c>
      <c r="X56" s="72">
        <v>4963.8599999999997</v>
      </c>
      <c r="Y56" s="72">
        <v>23686.14</v>
      </c>
      <c r="Z56" s="72">
        <v>54070.78</v>
      </c>
      <c r="AA56" s="72">
        <v>20000</v>
      </c>
    </row>
    <row r="57" spans="1:27" s="111" customFormat="1" ht="23.1" customHeight="1" outlineLevel="1" x14ac:dyDescent="0.3">
      <c r="A57" s="109">
        <v>50</v>
      </c>
      <c r="B57" s="112" t="s">
        <v>113</v>
      </c>
      <c r="C57" s="72">
        <f t="shared" si="1"/>
        <v>322377.46000000002</v>
      </c>
      <c r="D57" s="72">
        <v>5091</v>
      </c>
      <c r="E57" s="72">
        <v>0</v>
      </c>
      <c r="F57" s="72">
        <v>0</v>
      </c>
      <c r="G57" s="72">
        <v>5091</v>
      </c>
      <c r="H57" s="72">
        <v>267238</v>
      </c>
      <c r="I57" s="72">
        <v>0</v>
      </c>
      <c r="J57" s="72">
        <v>0</v>
      </c>
      <c r="K57" s="72">
        <v>0</v>
      </c>
      <c r="L57" s="72">
        <v>0</v>
      </c>
      <c r="M57" s="72">
        <v>267238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  <c r="U57" s="72">
        <v>0</v>
      </c>
      <c r="V57" s="72">
        <v>0</v>
      </c>
      <c r="W57" s="72">
        <v>0</v>
      </c>
      <c r="X57" s="72">
        <v>534.48</v>
      </c>
      <c r="Y57" s="72">
        <v>33686.14</v>
      </c>
      <c r="Z57" s="72">
        <v>5827.84</v>
      </c>
      <c r="AA57" s="72">
        <v>10000</v>
      </c>
    </row>
    <row r="58" spans="1:27" s="111" customFormat="1" ht="23.1" customHeight="1" outlineLevel="1" x14ac:dyDescent="0.3">
      <c r="A58" s="109">
        <v>51</v>
      </c>
      <c r="B58" s="112" t="s">
        <v>114</v>
      </c>
      <c r="C58" s="72">
        <f t="shared" si="1"/>
        <v>1295092.0300000003</v>
      </c>
      <c r="D58" s="72">
        <v>0</v>
      </c>
      <c r="E58" s="72">
        <v>0</v>
      </c>
      <c r="F58" s="72">
        <v>0</v>
      </c>
      <c r="G58" s="72">
        <v>0</v>
      </c>
      <c r="H58" s="72">
        <v>1217311.0900000001</v>
      </c>
      <c r="I58" s="72">
        <v>0</v>
      </c>
      <c r="J58" s="72">
        <v>0</v>
      </c>
      <c r="K58" s="72">
        <v>0</v>
      </c>
      <c r="L58" s="72">
        <v>0</v>
      </c>
      <c r="M58" s="72">
        <v>1217311.0900000001</v>
      </c>
      <c r="N58" s="72">
        <v>0</v>
      </c>
      <c r="O58" s="72">
        <v>0</v>
      </c>
      <c r="P58" s="72">
        <v>0</v>
      </c>
      <c r="Q58" s="72">
        <v>0</v>
      </c>
      <c r="R58" s="72">
        <v>0</v>
      </c>
      <c r="S58" s="72">
        <v>0</v>
      </c>
      <c r="T58" s="72">
        <v>0</v>
      </c>
      <c r="U58" s="72">
        <v>0</v>
      </c>
      <c r="V58" s="72">
        <v>0</v>
      </c>
      <c r="W58" s="72">
        <v>0</v>
      </c>
      <c r="X58" s="72">
        <v>2434.62</v>
      </c>
      <c r="Y58" s="72">
        <v>39295.86</v>
      </c>
      <c r="Z58" s="72">
        <v>26050.46</v>
      </c>
      <c r="AA58" s="72">
        <v>10000</v>
      </c>
    </row>
    <row r="59" spans="1:27" s="111" customFormat="1" ht="23.1" customHeight="1" outlineLevel="1" x14ac:dyDescent="0.3">
      <c r="A59" s="109">
        <v>52</v>
      </c>
      <c r="B59" s="112" t="s">
        <v>115</v>
      </c>
      <c r="C59" s="72">
        <f t="shared" si="1"/>
        <v>1137303.25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285.60000000000002</v>
      </c>
      <c r="P59" s="72">
        <v>1103684.3999999999</v>
      </c>
      <c r="Q59" s="72">
        <v>0</v>
      </c>
      <c r="R59" s="72">
        <v>0</v>
      </c>
      <c r="S59" s="72">
        <v>0</v>
      </c>
      <c r="T59" s="72">
        <v>0</v>
      </c>
      <c r="U59" s="72">
        <v>0</v>
      </c>
      <c r="V59" s="72">
        <v>0</v>
      </c>
      <c r="W59" s="72">
        <v>0</v>
      </c>
      <c r="X59" s="72">
        <v>0</v>
      </c>
      <c r="Y59" s="72">
        <v>0</v>
      </c>
      <c r="Z59" s="72">
        <v>23618.85</v>
      </c>
      <c r="AA59" s="72">
        <v>10000</v>
      </c>
    </row>
    <row r="60" spans="1:27" s="111" customFormat="1" ht="23.1" customHeight="1" outlineLevel="1" x14ac:dyDescent="0.3">
      <c r="A60" s="109">
        <v>53</v>
      </c>
      <c r="B60" s="112" t="s">
        <v>116</v>
      </c>
      <c r="C60" s="72">
        <f t="shared" si="1"/>
        <v>170925.49</v>
      </c>
      <c r="D60" s="72">
        <v>2544</v>
      </c>
      <c r="E60" s="72">
        <v>0</v>
      </c>
      <c r="F60" s="72">
        <v>0</v>
      </c>
      <c r="G60" s="72">
        <v>2544</v>
      </c>
      <c r="H60" s="72">
        <v>121791</v>
      </c>
      <c r="I60" s="72">
        <v>0</v>
      </c>
      <c r="J60" s="72">
        <v>0</v>
      </c>
      <c r="K60" s="72">
        <v>0</v>
      </c>
      <c r="L60" s="72">
        <v>0</v>
      </c>
      <c r="M60" s="72">
        <v>121791</v>
      </c>
      <c r="N60" s="72">
        <v>0</v>
      </c>
      <c r="O60" s="72">
        <v>0</v>
      </c>
      <c r="P60" s="72">
        <v>0</v>
      </c>
      <c r="Q60" s="72">
        <v>0</v>
      </c>
      <c r="R60" s="72">
        <v>0</v>
      </c>
      <c r="S60" s="72">
        <v>0</v>
      </c>
      <c r="T60" s="72">
        <v>0</v>
      </c>
      <c r="U60" s="72">
        <v>0</v>
      </c>
      <c r="V60" s="72">
        <v>0</v>
      </c>
      <c r="W60" s="72">
        <v>0</v>
      </c>
      <c r="X60" s="72">
        <v>243.58</v>
      </c>
      <c r="Y60" s="72">
        <v>33686.14</v>
      </c>
      <c r="Z60" s="72">
        <v>2660.77</v>
      </c>
      <c r="AA60" s="72">
        <v>10000</v>
      </c>
    </row>
    <row r="61" spans="1:27" s="111" customFormat="1" ht="23.1" customHeight="1" outlineLevel="1" x14ac:dyDescent="0.3">
      <c r="A61" s="109">
        <v>54</v>
      </c>
      <c r="B61" s="112" t="s">
        <v>117</v>
      </c>
      <c r="C61" s="72">
        <f t="shared" si="1"/>
        <v>1815454.2400000002</v>
      </c>
      <c r="D61" s="72">
        <v>2544</v>
      </c>
      <c r="E61" s="72">
        <v>0</v>
      </c>
      <c r="F61" s="72">
        <v>0</v>
      </c>
      <c r="G61" s="72">
        <v>2544</v>
      </c>
      <c r="H61" s="72">
        <v>255017</v>
      </c>
      <c r="I61" s="72">
        <v>0</v>
      </c>
      <c r="J61" s="72">
        <v>0</v>
      </c>
      <c r="K61" s="72">
        <v>0</v>
      </c>
      <c r="L61" s="72">
        <v>0</v>
      </c>
      <c r="M61" s="72">
        <v>255017</v>
      </c>
      <c r="N61" s="72">
        <v>0</v>
      </c>
      <c r="O61" s="72">
        <v>285.12</v>
      </c>
      <c r="P61" s="72">
        <v>1458447.86</v>
      </c>
      <c r="Q61" s="72">
        <v>0</v>
      </c>
      <c r="R61" s="72">
        <v>0</v>
      </c>
      <c r="S61" s="72">
        <v>0</v>
      </c>
      <c r="T61" s="72">
        <v>0</v>
      </c>
      <c r="U61" s="72">
        <v>0</v>
      </c>
      <c r="V61" s="72">
        <v>0</v>
      </c>
      <c r="W61" s="72">
        <v>0</v>
      </c>
      <c r="X61" s="72">
        <v>3426.93</v>
      </c>
      <c r="Y61" s="72">
        <v>39295.86</v>
      </c>
      <c r="Z61" s="72">
        <v>36722.589999999997</v>
      </c>
      <c r="AA61" s="72">
        <v>20000</v>
      </c>
    </row>
    <row r="62" spans="1:27" s="111" customFormat="1" ht="23.1" customHeight="1" outlineLevel="1" x14ac:dyDescent="0.3">
      <c r="A62" s="109">
        <v>55</v>
      </c>
      <c r="B62" s="112" t="s">
        <v>118</v>
      </c>
      <c r="C62" s="72">
        <f t="shared" si="1"/>
        <v>1335929.8900000001</v>
      </c>
      <c r="D62" s="72">
        <v>44965.43</v>
      </c>
      <c r="E62" s="72">
        <v>0</v>
      </c>
      <c r="F62" s="72">
        <v>0</v>
      </c>
      <c r="G62" s="72">
        <v>44965.43</v>
      </c>
      <c r="H62" s="72">
        <v>1212337.6300000001</v>
      </c>
      <c r="I62" s="72">
        <v>0</v>
      </c>
      <c r="J62" s="72">
        <v>0</v>
      </c>
      <c r="K62" s="72">
        <v>0</v>
      </c>
      <c r="L62" s="72">
        <v>0</v>
      </c>
      <c r="M62" s="72">
        <v>1212337.6300000001</v>
      </c>
      <c r="N62" s="72">
        <v>0</v>
      </c>
      <c r="O62" s="72">
        <v>0</v>
      </c>
      <c r="P62" s="72">
        <v>0</v>
      </c>
      <c r="Q62" s="72">
        <v>0</v>
      </c>
      <c r="R62" s="72">
        <v>0</v>
      </c>
      <c r="S62" s="72">
        <v>0</v>
      </c>
      <c r="T62" s="72">
        <v>0</v>
      </c>
      <c r="U62" s="72">
        <v>0</v>
      </c>
      <c r="V62" s="72">
        <v>0</v>
      </c>
      <c r="W62" s="72">
        <v>0</v>
      </c>
      <c r="X62" s="72">
        <v>2424.6799999999998</v>
      </c>
      <c r="Y62" s="72">
        <v>39295.86</v>
      </c>
      <c r="Z62" s="72">
        <v>26906.29</v>
      </c>
      <c r="AA62" s="72">
        <v>10000</v>
      </c>
    </row>
    <row r="63" spans="1:27" s="111" customFormat="1" ht="23.1" customHeight="1" outlineLevel="1" x14ac:dyDescent="0.3">
      <c r="A63" s="109">
        <v>56</v>
      </c>
      <c r="B63" s="112" t="s">
        <v>119</v>
      </c>
      <c r="C63" s="72">
        <f t="shared" si="1"/>
        <v>1031223.3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280</v>
      </c>
      <c r="P63" s="72">
        <v>999827</v>
      </c>
      <c r="Q63" s="72">
        <v>0</v>
      </c>
      <c r="R63" s="72">
        <v>0</v>
      </c>
      <c r="S63" s="72">
        <v>0</v>
      </c>
      <c r="T63" s="72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21396.3</v>
      </c>
      <c r="AA63" s="72">
        <v>10000</v>
      </c>
    </row>
    <row r="64" spans="1:27" s="111" customFormat="1" ht="23.1" customHeight="1" outlineLevel="1" x14ac:dyDescent="0.3">
      <c r="A64" s="109">
        <v>57</v>
      </c>
      <c r="B64" s="112" t="s">
        <v>120</v>
      </c>
      <c r="C64" s="72">
        <f t="shared" si="1"/>
        <v>237329.26</v>
      </c>
      <c r="D64" s="72">
        <v>2544</v>
      </c>
      <c r="E64" s="72">
        <v>0</v>
      </c>
      <c r="F64" s="72">
        <v>0</v>
      </c>
      <c r="G64" s="72">
        <v>2544</v>
      </c>
      <c r="H64" s="72">
        <v>181195</v>
      </c>
      <c r="I64" s="72">
        <v>0</v>
      </c>
      <c r="J64" s="72">
        <v>0</v>
      </c>
      <c r="K64" s="72">
        <v>0</v>
      </c>
      <c r="L64" s="72">
        <v>0</v>
      </c>
      <c r="M64" s="72">
        <v>181195</v>
      </c>
      <c r="N64" s="72">
        <v>0</v>
      </c>
      <c r="O64" s="72">
        <v>0</v>
      </c>
      <c r="P64" s="72">
        <v>0</v>
      </c>
      <c r="Q64" s="72">
        <v>0</v>
      </c>
      <c r="R64" s="72">
        <v>0</v>
      </c>
      <c r="S64" s="72">
        <v>0</v>
      </c>
      <c r="T64" s="72">
        <v>0</v>
      </c>
      <c r="U64" s="72">
        <v>0</v>
      </c>
      <c r="V64" s="72">
        <v>0</v>
      </c>
      <c r="W64" s="72">
        <v>0</v>
      </c>
      <c r="X64" s="72">
        <v>362.39</v>
      </c>
      <c r="Y64" s="72">
        <v>39295.86</v>
      </c>
      <c r="Z64" s="72">
        <v>3932.01</v>
      </c>
      <c r="AA64" s="72">
        <v>10000</v>
      </c>
    </row>
    <row r="65" spans="1:27" s="111" customFormat="1" ht="23.1" customHeight="1" outlineLevel="1" x14ac:dyDescent="0.3">
      <c r="A65" s="109">
        <v>58</v>
      </c>
      <c r="B65" s="112" t="s">
        <v>121</v>
      </c>
      <c r="C65" s="72">
        <f t="shared" si="1"/>
        <v>157426.29</v>
      </c>
      <c r="D65" s="72">
        <v>2544</v>
      </c>
      <c r="E65" s="72">
        <v>0</v>
      </c>
      <c r="F65" s="72">
        <v>0</v>
      </c>
      <c r="G65" s="72">
        <v>2544</v>
      </c>
      <c r="H65" s="72">
        <v>103119</v>
      </c>
      <c r="I65" s="72">
        <v>0</v>
      </c>
      <c r="J65" s="72">
        <v>0</v>
      </c>
      <c r="K65" s="72">
        <v>0</v>
      </c>
      <c r="L65" s="72">
        <v>0</v>
      </c>
      <c r="M65" s="72">
        <v>103119</v>
      </c>
      <c r="N65" s="72">
        <v>0</v>
      </c>
      <c r="O65" s="72">
        <v>0</v>
      </c>
      <c r="P65" s="72">
        <v>0</v>
      </c>
      <c r="Q65" s="72">
        <v>0</v>
      </c>
      <c r="R65" s="72">
        <v>0</v>
      </c>
      <c r="S65" s="72">
        <v>0</v>
      </c>
      <c r="T65" s="72">
        <v>0</v>
      </c>
      <c r="U65" s="72">
        <v>0</v>
      </c>
      <c r="V65" s="72">
        <v>0</v>
      </c>
      <c r="W65" s="72">
        <v>0</v>
      </c>
      <c r="X65" s="72">
        <v>206.24</v>
      </c>
      <c r="Y65" s="72">
        <v>39295.86</v>
      </c>
      <c r="Z65" s="72">
        <v>2261.19</v>
      </c>
      <c r="AA65" s="72">
        <v>10000</v>
      </c>
    </row>
    <row r="66" spans="1:27" s="111" customFormat="1" ht="23.1" customHeight="1" outlineLevel="1" x14ac:dyDescent="0.3">
      <c r="A66" s="109">
        <v>59</v>
      </c>
      <c r="B66" s="112" t="s">
        <v>122</v>
      </c>
      <c r="C66" s="72">
        <f t="shared" si="1"/>
        <v>205319.36000000002</v>
      </c>
      <c r="D66" s="72">
        <v>2544</v>
      </c>
      <c r="E66" s="72">
        <v>0</v>
      </c>
      <c r="F66" s="72">
        <v>0</v>
      </c>
      <c r="G66" s="72">
        <v>2544</v>
      </c>
      <c r="H66" s="72">
        <v>149917</v>
      </c>
      <c r="I66" s="72">
        <v>0</v>
      </c>
      <c r="J66" s="72">
        <v>0</v>
      </c>
      <c r="K66" s="72">
        <v>0</v>
      </c>
      <c r="L66" s="72">
        <v>0</v>
      </c>
      <c r="M66" s="72">
        <v>149917</v>
      </c>
      <c r="N66" s="72">
        <v>0</v>
      </c>
      <c r="O66" s="72">
        <v>0</v>
      </c>
      <c r="P66" s="72">
        <v>0</v>
      </c>
      <c r="Q66" s="72">
        <v>0</v>
      </c>
      <c r="R66" s="72">
        <v>0</v>
      </c>
      <c r="S66" s="72">
        <v>0</v>
      </c>
      <c r="T66" s="72">
        <v>0</v>
      </c>
      <c r="U66" s="72">
        <v>0</v>
      </c>
      <c r="V66" s="72">
        <v>0</v>
      </c>
      <c r="W66" s="72">
        <v>0</v>
      </c>
      <c r="X66" s="72">
        <v>299.83</v>
      </c>
      <c r="Y66" s="72">
        <v>39295.86</v>
      </c>
      <c r="Z66" s="72">
        <v>3262.67</v>
      </c>
      <c r="AA66" s="72">
        <v>10000</v>
      </c>
    </row>
    <row r="67" spans="1:27" s="111" customFormat="1" ht="23.1" customHeight="1" outlineLevel="1" x14ac:dyDescent="0.3">
      <c r="A67" s="109">
        <v>60</v>
      </c>
      <c r="B67" s="112" t="s">
        <v>123</v>
      </c>
      <c r="C67" s="72">
        <f t="shared" si="1"/>
        <v>1905589.7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466.3</v>
      </c>
      <c r="P67" s="72">
        <v>1855874</v>
      </c>
      <c r="Q67" s="72">
        <v>0</v>
      </c>
      <c r="R67" s="72">
        <v>0</v>
      </c>
      <c r="S67" s="72">
        <v>0</v>
      </c>
      <c r="T67" s="72">
        <v>0</v>
      </c>
      <c r="U67" s="72">
        <v>0</v>
      </c>
      <c r="V67" s="72">
        <v>0</v>
      </c>
      <c r="W67" s="72">
        <v>0</v>
      </c>
      <c r="X67" s="72">
        <v>0</v>
      </c>
      <c r="Y67" s="72">
        <v>0</v>
      </c>
      <c r="Z67" s="72">
        <v>39715.699999999997</v>
      </c>
      <c r="AA67" s="72">
        <v>10000</v>
      </c>
    </row>
    <row r="68" spans="1:27" s="111" customFormat="1" ht="23.1" customHeight="1" outlineLevel="1" x14ac:dyDescent="0.3">
      <c r="A68" s="109">
        <v>61</v>
      </c>
      <c r="B68" s="112" t="s">
        <v>124</v>
      </c>
      <c r="C68" s="72">
        <f t="shared" si="1"/>
        <v>808030.03</v>
      </c>
      <c r="D68" s="72">
        <v>0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253</v>
      </c>
      <c r="P68" s="72">
        <v>781310</v>
      </c>
      <c r="Q68" s="72">
        <v>0</v>
      </c>
      <c r="R68" s="72">
        <v>0</v>
      </c>
      <c r="S68" s="72">
        <v>0</v>
      </c>
      <c r="T68" s="72">
        <v>0</v>
      </c>
      <c r="U68" s="72">
        <v>0</v>
      </c>
      <c r="V68" s="72">
        <v>0</v>
      </c>
      <c r="W68" s="72">
        <v>0</v>
      </c>
      <c r="X68" s="72">
        <v>0</v>
      </c>
      <c r="Y68" s="72">
        <v>0</v>
      </c>
      <c r="Z68" s="72">
        <v>16720.03</v>
      </c>
      <c r="AA68" s="72">
        <v>10000</v>
      </c>
    </row>
    <row r="69" spans="1:27" s="111" customFormat="1" ht="23.1" customHeight="1" outlineLevel="1" x14ac:dyDescent="0.3">
      <c r="A69" s="109">
        <v>62</v>
      </c>
      <c r="B69" s="112" t="s">
        <v>125</v>
      </c>
      <c r="C69" s="72">
        <f t="shared" si="1"/>
        <v>215681.18999999997</v>
      </c>
      <c r="D69" s="72">
        <v>2589</v>
      </c>
      <c r="E69" s="72">
        <v>0</v>
      </c>
      <c r="F69" s="72">
        <v>0</v>
      </c>
      <c r="G69" s="72">
        <v>2589</v>
      </c>
      <c r="H69" s="72">
        <v>159997</v>
      </c>
      <c r="I69" s="72">
        <v>0</v>
      </c>
      <c r="J69" s="72">
        <v>0</v>
      </c>
      <c r="K69" s="72">
        <v>0</v>
      </c>
      <c r="L69" s="72">
        <v>0</v>
      </c>
      <c r="M69" s="72">
        <v>159997</v>
      </c>
      <c r="N69" s="72">
        <v>0</v>
      </c>
      <c r="O69" s="72">
        <v>0</v>
      </c>
      <c r="P69" s="72">
        <v>0</v>
      </c>
      <c r="Q69" s="72">
        <v>0</v>
      </c>
      <c r="R69" s="72">
        <v>0</v>
      </c>
      <c r="S69" s="72">
        <v>0</v>
      </c>
      <c r="T69" s="72">
        <v>0</v>
      </c>
      <c r="U69" s="72">
        <v>0</v>
      </c>
      <c r="V69" s="72">
        <v>0</v>
      </c>
      <c r="W69" s="72">
        <v>0</v>
      </c>
      <c r="X69" s="72">
        <v>319.99</v>
      </c>
      <c r="Y69" s="72">
        <v>39295.86</v>
      </c>
      <c r="Z69" s="72">
        <v>3479.34</v>
      </c>
      <c r="AA69" s="72">
        <v>10000</v>
      </c>
    </row>
    <row r="70" spans="1:27" s="111" customFormat="1" ht="32.25" customHeight="1" outlineLevel="1" x14ac:dyDescent="0.3">
      <c r="A70" s="109">
        <v>63</v>
      </c>
      <c r="B70" s="112" t="s">
        <v>126</v>
      </c>
      <c r="C70" s="72">
        <f t="shared" si="1"/>
        <v>2060182.9000000001</v>
      </c>
      <c r="D70" s="72">
        <v>0</v>
      </c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72">
        <v>0</v>
      </c>
      <c r="M70" s="72">
        <v>0</v>
      </c>
      <c r="N70" s="72">
        <v>0</v>
      </c>
      <c r="O70" s="72">
        <v>544.29999999999995</v>
      </c>
      <c r="P70" s="72">
        <v>1915936</v>
      </c>
      <c r="Q70" s="72">
        <v>0</v>
      </c>
      <c r="R70" s="72">
        <v>0</v>
      </c>
      <c r="S70" s="72">
        <v>0</v>
      </c>
      <c r="T70" s="72">
        <v>0</v>
      </c>
      <c r="U70" s="72">
        <v>0</v>
      </c>
      <c r="V70" s="72">
        <v>0</v>
      </c>
      <c r="W70" s="72">
        <v>0</v>
      </c>
      <c r="X70" s="72">
        <v>3831.87</v>
      </c>
      <c r="Y70" s="72">
        <v>89414</v>
      </c>
      <c r="Z70" s="72">
        <v>41001.03</v>
      </c>
      <c r="AA70" s="72">
        <v>10000</v>
      </c>
    </row>
    <row r="71" spans="1:27" s="111" customFormat="1" ht="29.25" customHeight="1" outlineLevel="1" x14ac:dyDescent="0.3">
      <c r="A71" s="109">
        <v>64</v>
      </c>
      <c r="B71" s="112" t="s">
        <v>127</v>
      </c>
      <c r="C71" s="72">
        <f t="shared" si="1"/>
        <v>1380299.2700000003</v>
      </c>
      <c r="D71" s="72">
        <v>0</v>
      </c>
      <c r="E71" s="72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2">
        <v>0</v>
      </c>
      <c r="T71" s="72">
        <v>0</v>
      </c>
      <c r="U71" s="72">
        <v>297.39999999999998</v>
      </c>
      <c r="V71" s="72">
        <v>1292797.8</v>
      </c>
      <c r="W71" s="72">
        <v>0</v>
      </c>
      <c r="X71" s="72">
        <v>2585.6</v>
      </c>
      <c r="Y71" s="72">
        <v>47250</v>
      </c>
      <c r="Z71" s="72">
        <v>27665.87</v>
      </c>
      <c r="AA71" s="72">
        <v>10000</v>
      </c>
    </row>
    <row r="72" spans="1:27" s="111" customFormat="1" ht="23.1" customHeight="1" outlineLevel="1" x14ac:dyDescent="0.3">
      <c r="A72" s="109">
        <v>65</v>
      </c>
      <c r="B72" s="112" t="s">
        <v>128</v>
      </c>
      <c r="C72" s="72">
        <f t="shared" si="1"/>
        <v>2751127.78</v>
      </c>
      <c r="D72" s="72">
        <v>0</v>
      </c>
      <c r="E72" s="72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2">
        <v>0</v>
      </c>
      <c r="R72" s="72">
        <v>0</v>
      </c>
      <c r="S72" s="72">
        <v>0</v>
      </c>
      <c r="T72" s="72">
        <v>0</v>
      </c>
      <c r="U72" s="72">
        <v>605.54</v>
      </c>
      <c r="V72" s="72">
        <v>2632282.38</v>
      </c>
      <c r="W72" s="72">
        <v>0</v>
      </c>
      <c r="X72" s="72">
        <v>5264.56</v>
      </c>
      <c r="Y72" s="72">
        <v>47250</v>
      </c>
      <c r="Z72" s="72">
        <v>56330.84</v>
      </c>
      <c r="AA72" s="72">
        <v>10000</v>
      </c>
    </row>
    <row r="73" spans="1:27" s="111" customFormat="1" ht="23.1" customHeight="1" outlineLevel="1" x14ac:dyDescent="0.3">
      <c r="A73" s="109">
        <v>66</v>
      </c>
      <c r="B73" s="112" t="s">
        <v>129</v>
      </c>
      <c r="C73" s="72">
        <f t="shared" si="1"/>
        <v>1453258.2799999998</v>
      </c>
      <c r="D73" s="72">
        <v>0</v>
      </c>
      <c r="E73" s="72">
        <v>0</v>
      </c>
      <c r="F73" s="72">
        <v>0</v>
      </c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72">
        <v>0</v>
      </c>
      <c r="M73" s="72">
        <v>0</v>
      </c>
      <c r="N73" s="72">
        <v>0</v>
      </c>
      <c r="O73" s="72">
        <v>0</v>
      </c>
      <c r="P73" s="72">
        <v>0</v>
      </c>
      <c r="Q73" s="72">
        <v>0</v>
      </c>
      <c r="R73" s="72">
        <v>0</v>
      </c>
      <c r="S73" s="72">
        <v>0</v>
      </c>
      <c r="T73" s="72">
        <v>0</v>
      </c>
      <c r="U73" s="72">
        <v>313.8</v>
      </c>
      <c r="V73" s="72">
        <v>1364088.5999999999</v>
      </c>
      <c r="W73" s="72">
        <v>0</v>
      </c>
      <c r="X73" s="72">
        <v>2728.18</v>
      </c>
      <c r="Y73" s="72">
        <v>47250</v>
      </c>
      <c r="Z73" s="72">
        <v>29191.5</v>
      </c>
      <c r="AA73" s="72">
        <v>10000</v>
      </c>
    </row>
    <row r="74" spans="1:27" s="111" customFormat="1" ht="23.1" customHeight="1" outlineLevel="1" x14ac:dyDescent="0.3">
      <c r="A74" s="109">
        <v>67</v>
      </c>
      <c r="B74" s="112" t="s">
        <v>130</v>
      </c>
      <c r="C74" s="72">
        <f t="shared" si="1"/>
        <v>768254.68</v>
      </c>
      <c r="D74" s="72">
        <v>0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  <c r="O74" s="72">
        <v>210.9</v>
      </c>
      <c r="P74" s="72">
        <v>742368</v>
      </c>
      <c r="Q74" s="72">
        <v>0</v>
      </c>
      <c r="R74" s="72">
        <v>0</v>
      </c>
      <c r="S74" s="72">
        <v>0</v>
      </c>
      <c r="T74" s="72">
        <v>0</v>
      </c>
      <c r="U74" s="72">
        <v>0</v>
      </c>
      <c r="V74" s="72">
        <v>0</v>
      </c>
      <c r="W74" s="72">
        <v>0</v>
      </c>
      <c r="X74" s="72">
        <v>0</v>
      </c>
      <c r="Y74" s="72">
        <v>0</v>
      </c>
      <c r="Z74" s="72">
        <v>15886.68</v>
      </c>
      <c r="AA74" s="72">
        <v>10000</v>
      </c>
    </row>
    <row r="75" spans="1:27" s="111" customFormat="1" ht="23.1" customHeight="1" outlineLevel="1" x14ac:dyDescent="0.3">
      <c r="A75" s="109">
        <v>68</v>
      </c>
      <c r="B75" s="112" t="s">
        <v>131</v>
      </c>
      <c r="C75" s="72">
        <f t="shared" si="1"/>
        <v>2562584.6</v>
      </c>
      <c r="D75" s="72">
        <v>0</v>
      </c>
      <c r="E75" s="72">
        <v>0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72">
        <v>0</v>
      </c>
      <c r="S75" s="72">
        <v>0</v>
      </c>
      <c r="T75" s="72">
        <v>0</v>
      </c>
      <c r="U75" s="72">
        <v>605.54</v>
      </c>
      <c r="V75" s="72">
        <v>2451225.92</v>
      </c>
      <c r="W75" s="72">
        <v>0</v>
      </c>
      <c r="X75" s="72">
        <v>4902.45</v>
      </c>
      <c r="Y75" s="72">
        <v>44000</v>
      </c>
      <c r="Z75" s="72">
        <v>52456.23</v>
      </c>
      <c r="AA75" s="72">
        <v>10000</v>
      </c>
    </row>
    <row r="76" spans="1:27" s="111" customFormat="1" ht="23.1" customHeight="1" outlineLevel="1" x14ac:dyDescent="0.3">
      <c r="A76" s="109">
        <v>69</v>
      </c>
      <c r="B76" s="112" t="s">
        <v>132</v>
      </c>
      <c r="C76" s="72">
        <f t="shared" si="1"/>
        <v>162475.72000000003</v>
      </c>
      <c r="D76" s="72">
        <v>2544</v>
      </c>
      <c r="E76" s="72">
        <v>0</v>
      </c>
      <c r="F76" s="72">
        <v>0</v>
      </c>
      <c r="G76" s="72">
        <v>2544</v>
      </c>
      <c r="H76" s="72">
        <v>118105</v>
      </c>
      <c r="I76" s="72">
        <v>0</v>
      </c>
      <c r="J76" s="72">
        <v>0</v>
      </c>
      <c r="K76" s="72">
        <v>0</v>
      </c>
      <c r="L76" s="72">
        <v>0</v>
      </c>
      <c r="M76" s="72">
        <v>118105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72">
        <v>0</v>
      </c>
      <c r="U76" s="72">
        <v>0</v>
      </c>
      <c r="V76" s="72">
        <v>0</v>
      </c>
      <c r="W76" s="72">
        <v>0</v>
      </c>
      <c r="X76" s="72">
        <v>236.21</v>
      </c>
      <c r="Y76" s="72">
        <v>29008.62</v>
      </c>
      <c r="Z76" s="72">
        <v>2581.89</v>
      </c>
      <c r="AA76" s="72">
        <v>10000</v>
      </c>
    </row>
    <row r="77" spans="1:27" s="111" customFormat="1" ht="23.1" customHeight="1" outlineLevel="1" x14ac:dyDescent="0.3">
      <c r="A77" s="109">
        <v>70</v>
      </c>
      <c r="B77" s="112" t="s">
        <v>133</v>
      </c>
      <c r="C77" s="72">
        <f t="shared" si="1"/>
        <v>162796.04999999999</v>
      </c>
      <c r="D77" s="72">
        <v>2544</v>
      </c>
      <c r="E77" s="72">
        <v>0</v>
      </c>
      <c r="F77" s="72">
        <v>0</v>
      </c>
      <c r="G77" s="72">
        <v>2544</v>
      </c>
      <c r="H77" s="72">
        <v>118418</v>
      </c>
      <c r="I77" s="72">
        <v>0</v>
      </c>
      <c r="J77" s="72">
        <v>0</v>
      </c>
      <c r="K77" s="72">
        <v>0</v>
      </c>
      <c r="L77" s="72">
        <v>0</v>
      </c>
      <c r="M77" s="72">
        <v>118418</v>
      </c>
      <c r="N77" s="72">
        <v>0</v>
      </c>
      <c r="O77" s="72">
        <v>0</v>
      </c>
      <c r="P77" s="72">
        <v>0</v>
      </c>
      <c r="Q77" s="72">
        <v>0</v>
      </c>
      <c r="R77" s="72">
        <v>0</v>
      </c>
      <c r="S77" s="72">
        <v>0</v>
      </c>
      <c r="T77" s="72">
        <v>0</v>
      </c>
      <c r="U77" s="72">
        <v>0</v>
      </c>
      <c r="V77" s="72">
        <v>0</v>
      </c>
      <c r="W77" s="72">
        <v>0</v>
      </c>
      <c r="X77" s="72">
        <v>236.84</v>
      </c>
      <c r="Y77" s="72">
        <v>29008.62</v>
      </c>
      <c r="Z77" s="72">
        <v>2588.59</v>
      </c>
      <c r="AA77" s="72">
        <v>10000</v>
      </c>
    </row>
    <row r="78" spans="1:27" s="111" customFormat="1" ht="23.1" customHeight="1" outlineLevel="1" x14ac:dyDescent="0.3">
      <c r="A78" s="109">
        <v>71</v>
      </c>
      <c r="B78" s="112" t="s">
        <v>134</v>
      </c>
      <c r="C78" s="72">
        <f t="shared" si="1"/>
        <v>1084224.56</v>
      </c>
      <c r="D78" s="72">
        <v>0</v>
      </c>
      <c r="E78" s="72">
        <v>0</v>
      </c>
      <c r="F78" s="72">
        <v>0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  <c r="O78" s="72">
        <v>192.2</v>
      </c>
      <c r="P78" s="72">
        <v>1051717.8</v>
      </c>
      <c r="Q78" s="72">
        <v>0</v>
      </c>
      <c r="R78" s="72">
        <v>0</v>
      </c>
      <c r="S78" s="72">
        <v>0</v>
      </c>
      <c r="T78" s="72">
        <v>0</v>
      </c>
      <c r="U78" s="72">
        <v>0</v>
      </c>
      <c r="V78" s="72">
        <v>0</v>
      </c>
      <c r="W78" s="72">
        <v>0</v>
      </c>
      <c r="X78" s="72">
        <v>0</v>
      </c>
      <c r="Y78" s="72">
        <v>0</v>
      </c>
      <c r="Z78" s="72">
        <v>22506.76</v>
      </c>
      <c r="AA78" s="72">
        <v>10000</v>
      </c>
    </row>
    <row r="79" spans="1:27" s="111" customFormat="1" ht="23.1" customHeight="1" outlineLevel="1" x14ac:dyDescent="0.3">
      <c r="A79" s="109">
        <v>72</v>
      </c>
      <c r="B79" s="112" t="s">
        <v>135</v>
      </c>
      <c r="C79" s="72">
        <f t="shared" si="1"/>
        <v>284140.59999999998</v>
      </c>
      <c r="D79" s="72">
        <v>2544</v>
      </c>
      <c r="E79" s="72">
        <v>0</v>
      </c>
      <c r="F79" s="72">
        <v>0</v>
      </c>
      <c r="G79" s="72">
        <v>2544</v>
      </c>
      <c r="H79" s="72">
        <v>226936</v>
      </c>
      <c r="I79" s="72">
        <v>0</v>
      </c>
      <c r="J79" s="72">
        <v>0</v>
      </c>
      <c r="K79" s="72">
        <v>0</v>
      </c>
      <c r="L79" s="72">
        <v>0</v>
      </c>
      <c r="M79" s="72">
        <v>226936</v>
      </c>
      <c r="N79" s="72">
        <v>0</v>
      </c>
      <c r="O79" s="72">
        <v>0</v>
      </c>
      <c r="P79" s="72">
        <v>0</v>
      </c>
      <c r="Q79" s="72">
        <v>0</v>
      </c>
      <c r="R79" s="72">
        <v>0</v>
      </c>
      <c r="S79" s="72">
        <v>0</v>
      </c>
      <c r="T79" s="72">
        <v>0</v>
      </c>
      <c r="U79" s="72">
        <v>0</v>
      </c>
      <c r="V79" s="72">
        <v>0</v>
      </c>
      <c r="W79" s="72">
        <v>0</v>
      </c>
      <c r="X79" s="72">
        <v>453.87</v>
      </c>
      <c r="Y79" s="72">
        <v>39295.86</v>
      </c>
      <c r="Z79" s="72">
        <v>4910.87</v>
      </c>
      <c r="AA79" s="72">
        <v>10000</v>
      </c>
    </row>
    <row r="80" spans="1:27" s="111" customFormat="1" ht="23.1" customHeight="1" outlineLevel="1" x14ac:dyDescent="0.3">
      <c r="A80" s="109">
        <v>73</v>
      </c>
      <c r="B80" s="112" t="s">
        <v>136</v>
      </c>
      <c r="C80" s="72">
        <f t="shared" si="1"/>
        <v>233961.25999999998</v>
      </c>
      <c r="D80" s="72">
        <v>2544</v>
      </c>
      <c r="E80" s="72">
        <v>0</v>
      </c>
      <c r="F80" s="72">
        <v>0</v>
      </c>
      <c r="G80" s="72">
        <v>2544</v>
      </c>
      <c r="H80" s="72">
        <v>177904</v>
      </c>
      <c r="I80" s="72">
        <v>0</v>
      </c>
      <c r="J80" s="72">
        <v>0</v>
      </c>
      <c r="K80" s="72">
        <v>0</v>
      </c>
      <c r="L80" s="72">
        <v>0</v>
      </c>
      <c r="M80" s="72">
        <v>177904</v>
      </c>
      <c r="N80" s="72">
        <v>0</v>
      </c>
      <c r="O80" s="72">
        <v>0</v>
      </c>
      <c r="P80" s="72">
        <v>0</v>
      </c>
      <c r="Q80" s="72">
        <v>0</v>
      </c>
      <c r="R80" s="72">
        <v>0</v>
      </c>
      <c r="S80" s="72">
        <v>0</v>
      </c>
      <c r="T80" s="72">
        <v>0</v>
      </c>
      <c r="U80" s="72">
        <v>0</v>
      </c>
      <c r="V80" s="72">
        <v>0</v>
      </c>
      <c r="W80" s="72">
        <v>0</v>
      </c>
      <c r="X80" s="72">
        <v>355.81</v>
      </c>
      <c r="Y80" s="72">
        <v>39295.86</v>
      </c>
      <c r="Z80" s="72">
        <v>3861.59</v>
      </c>
      <c r="AA80" s="72">
        <v>10000</v>
      </c>
    </row>
    <row r="81" spans="1:27" s="111" customFormat="1" ht="23.1" customHeight="1" outlineLevel="1" x14ac:dyDescent="0.3">
      <c r="A81" s="109">
        <v>74</v>
      </c>
      <c r="B81" s="112" t="s">
        <v>137</v>
      </c>
      <c r="C81" s="72">
        <f t="shared" si="1"/>
        <v>281025.37</v>
      </c>
      <c r="D81" s="72">
        <v>2544</v>
      </c>
      <c r="E81" s="72">
        <v>0</v>
      </c>
      <c r="F81" s="72">
        <v>0</v>
      </c>
      <c r="G81" s="72">
        <v>2544</v>
      </c>
      <c r="H81" s="72">
        <v>223892</v>
      </c>
      <c r="I81" s="72">
        <v>0</v>
      </c>
      <c r="J81" s="72">
        <v>0</v>
      </c>
      <c r="K81" s="72">
        <v>0</v>
      </c>
      <c r="L81" s="72">
        <v>0</v>
      </c>
      <c r="M81" s="72">
        <v>223892</v>
      </c>
      <c r="N81" s="72">
        <v>0</v>
      </c>
      <c r="O81" s="72">
        <v>0</v>
      </c>
      <c r="P81" s="72">
        <v>0</v>
      </c>
      <c r="Q81" s="72">
        <v>0</v>
      </c>
      <c r="R81" s="72">
        <v>0</v>
      </c>
      <c r="S81" s="72">
        <v>0</v>
      </c>
      <c r="T81" s="72">
        <v>0</v>
      </c>
      <c r="U81" s="72">
        <v>0</v>
      </c>
      <c r="V81" s="72">
        <v>0</v>
      </c>
      <c r="W81" s="72">
        <v>0</v>
      </c>
      <c r="X81" s="72">
        <v>447.78</v>
      </c>
      <c r="Y81" s="72">
        <v>39295.86</v>
      </c>
      <c r="Z81" s="72">
        <v>4845.7299999999996</v>
      </c>
      <c r="AA81" s="72">
        <v>10000</v>
      </c>
    </row>
    <row r="82" spans="1:27" s="111" customFormat="1" ht="23.1" customHeight="1" outlineLevel="1" x14ac:dyDescent="0.3">
      <c r="A82" s="109">
        <v>75</v>
      </c>
      <c r="B82" s="112" t="s">
        <v>138</v>
      </c>
      <c r="C82" s="72">
        <f t="shared" si="1"/>
        <v>366630.55159999995</v>
      </c>
      <c r="D82" s="72">
        <v>0</v>
      </c>
      <c r="E82" s="72">
        <v>0</v>
      </c>
      <c r="F82" s="72">
        <v>0</v>
      </c>
      <c r="G82" s="72">
        <v>0</v>
      </c>
      <c r="H82" s="72">
        <v>310078.84159999999</v>
      </c>
      <c r="I82" s="72">
        <v>0</v>
      </c>
      <c r="J82" s="72">
        <v>0</v>
      </c>
      <c r="K82" s="72">
        <v>0</v>
      </c>
      <c r="L82" s="72">
        <v>0</v>
      </c>
      <c r="M82" s="72">
        <v>310078.84159999999</v>
      </c>
      <c r="N82" s="72">
        <v>0</v>
      </c>
      <c r="O82" s="72">
        <v>0</v>
      </c>
      <c r="P82" s="72">
        <v>0</v>
      </c>
      <c r="Q82" s="72">
        <v>0</v>
      </c>
      <c r="R82" s="72">
        <v>0</v>
      </c>
      <c r="S82" s="72">
        <v>0</v>
      </c>
      <c r="T82" s="72">
        <v>0</v>
      </c>
      <c r="U82" s="72">
        <v>0</v>
      </c>
      <c r="V82" s="72">
        <v>0</v>
      </c>
      <c r="W82" s="72">
        <v>0</v>
      </c>
      <c r="X82" s="72">
        <v>620.16</v>
      </c>
      <c r="Y82" s="72">
        <v>39295.86</v>
      </c>
      <c r="Z82" s="72">
        <v>6635.69</v>
      </c>
      <c r="AA82" s="72">
        <v>10000</v>
      </c>
    </row>
    <row r="83" spans="1:27" s="111" customFormat="1" ht="23.1" customHeight="1" outlineLevel="1" x14ac:dyDescent="0.3">
      <c r="A83" s="109">
        <v>76</v>
      </c>
      <c r="B83" s="112" t="s">
        <v>139</v>
      </c>
      <c r="C83" s="72">
        <f t="shared" si="1"/>
        <v>705661.97080000001</v>
      </c>
      <c r="D83" s="72">
        <v>118708.73520000001</v>
      </c>
      <c r="E83" s="72">
        <v>0</v>
      </c>
      <c r="F83" s="72">
        <v>0</v>
      </c>
      <c r="G83" s="72">
        <v>118708.73520000001</v>
      </c>
      <c r="H83" s="72">
        <v>522881.58559999999</v>
      </c>
      <c r="I83" s="72">
        <v>0</v>
      </c>
      <c r="J83" s="72">
        <v>0</v>
      </c>
      <c r="K83" s="72">
        <v>0</v>
      </c>
      <c r="L83" s="72">
        <v>0</v>
      </c>
      <c r="M83" s="72">
        <v>522881.58559999999</v>
      </c>
      <c r="N83" s="72">
        <v>0</v>
      </c>
      <c r="O83" s="72">
        <v>0</v>
      </c>
      <c r="P83" s="72">
        <v>0</v>
      </c>
      <c r="Q83" s="72">
        <v>0</v>
      </c>
      <c r="R83" s="72">
        <v>0</v>
      </c>
      <c r="S83" s="72">
        <v>0</v>
      </c>
      <c r="T83" s="72">
        <v>0</v>
      </c>
      <c r="U83" s="72">
        <v>0</v>
      </c>
      <c r="V83" s="72">
        <v>0</v>
      </c>
      <c r="W83" s="72">
        <v>0</v>
      </c>
      <c r="X83" s="72">
        <v>1045.76</v>
      </c>
      <c r="Y83" s="72">
        <v>39295.86</v>
      </c>
      <c r="Z83" s="72">
        <v>13730.03</v>
      </c>
      <c r="AA83" s="72">
        <v>10000</v>
      </c>
    </row>
    <row r="84" spans="1:27" s="111" customFormat="1" ht="23.1" customHeight="1" outlineLevel="1" x14ac:dyDescent="0.3">
      <c r="A84" s="109">
        <v>77</v>
      </c>
      <c r="B84" s="112" t="s">
        <v>140</v>
      </c>
      <c r="C84" s="72">
        <f t="shared" si="1"/>
        <v>1445805.1279999998</v>
      </c>
      <c r="D84" s="72">
        <v>39569.578399999999</v>
      </c>
      <c r="E84" s="72">
        <v>0</v>
      </c>
      <c r="F84" s="72">
        <v>0</v>
      </c>
      <c r="G84" s="72">
        <v>39569.578399999999</v>
      </c>
      <c r="H84" s="72">
        <v>1325085.8895999999</v>
      </c>
      <c r="I84" s="72">
        <v>0</v>
      </c>
      <c r="J84" s="72">
        <v>0</v>
      </c>
      <c r="K84" s="72">
        <v>0</v>
      </c>
      <c r="L84" s="72">
        <v>0</v>
      </c>
      <c r="M84" s="72">
        <v>1325085.8895999999</v>
      </c>
      <c r="N84" s="72">
        <v>0</v>
      </c>
      <c r="O84" s="72">
        <v>0</v>
      </c>
      <c r="P84" s="72">
        <v>0</v>
      </c>
      <c r="Q84" s="72">
        <v>0</v>
      </c>
      <c r="R84" s="72">
        <v>0</v>
      </c>
      <c r="S84" s="72">
        <v>0</v>
      </c>
      <c r="T84" s="72">
        <v>0</v>
      </c>
      <c r="U84" s="72">
        <v>0</v>
      </c>
      <c r="V84" s="72">
        <v>0</v>
      </c>
      <c r="W84" s="72">
        <v>0</v>
      </c>
      <c r="X84" s="72">
        <v>2650.17</v>
      </c>
      <c r="Y84" s="72">
        <v>39295.86</v>
      </c>
      <c r="Z84" s="72">
        <v>29203.63</v>
      </c>
      <c r="AA84" s="72">
        <v>10000</v>
      </c>
    </row>
    <row r="85" spans="1:27" s="111" customFormat="1" ht="23.1" customHeight="1" outlineLevel="1" x14ac:dyDescent="0.3">
      <c r="A85" s="109">
        <v>78</v>
      </c>
      <c r="B85" s="112" t="s">
        <v>141</v>
      </c>
      <c r="C85" s="72">
        <f t="shared" si="1"/>
        <v>520532.4376</v>
      </c>
      <c r="D85" s="72">
        <v>39569.578399999999</v>
      </c>
      <c r="E85" s="72">
        <v>0</v>
      </c>
      <c r="F85" s="72">
        <v>0</v>
      </c>
      <c r="G85" s="72">
        <v>39569.578399999999</v>
      </c>
      <c r="H85" s="72">
        <v>417924.39920000004</v>
      </c>
      <c r="I85" s="72">
        <v>0</v>
      </c>
      <c r="J85" s="72">
        <v>0</v>
      </c>
      <c r="K85" s="72">
        <v>0</v>
      </c>
      <c r="L85" s="72">
        <v>0</v>
      </c>
      <c r="M85" s="72">
        <v>417924.39920000004</v>
      </c>
      <c r="N85" s="72">
        <v>0</v>
      </c>
      <c r="O85" s="72">
        <v>0</v>
      </c>
      <c r="P85" s="72">
        <v>0</v>
      </c>
      <c r="Q85" s="72">
        <v>0</v>
      </c>
      <c r="R85" s="72">
        <v>0</v>
      </c>
      <c r="S85" s="72">
        <v>0</v>
      </c>
      <c r="T85" s="72">
        <v>0</v>
      </c>
      <c r="U85" s="72">
        <v>0</v>
      </c>
      <c r="V85" s="72">
        <v>0</v>
      </c>
      <c r="W85" s="72">
        <v>0</v>
      </c>
      <c r="X85" s="72">
        <v>835.85</v>
      </c>
      <c r="Y85" s="72">
        <v>42412.24</v>
      </c>
      <c r="Z85" s="72">
        <v>9790.3700000000008</v>
      </c>
      <c r="AA85" s="72">
        <v>10000</v>
      </c>
    </row>
    <row r="86" spans="1:27" s="111" customFormat="1" ht="23.1" customHeight="1" outlineLevel="1" x14ac:dyDescent="0.3">
      <c r="A86" s="109">
        <v>79</v>
      </c>
      <c r="B86" s="112" t="s">
        <v>142</v>
      </c>
      <c r="C86" s="72">
        <f t="shared" si="1"/>
        <v>98106.260000000009</v>
      </c>
      <c r="D86" s="72">
        <v>44965.43</v>
      </c>
      <c r="E86" s="72">
        <v>0</v>
      </c>
      <c r="F86" s="72">
        <v>0</v>
      </c>
      <c r="G86" s="72">
        <v>44965.43</v>
      </c>
      <c r="H86" s="72">
        <v>16324.570000000007</v>
      </c>
      <c r="I86" s="72">
        <v>0</v>
      </c>
      <c r="J86" s="72">
        <v>0</v>
      </c>
      <c r="K86" s="72">
        <v>0</v>
      </c>
      <c r="L86" s="72">
        <v>0</v>
      </c>
      <c r="M86" s="72">
        <v>16324.570000000007</v>
      </c>
      <c r="N86" s="72">
        <v>0</v>
      </c>
      <c r="O86" s="72">
        <v>0</v>
      </c>
      <c r="P86" s="72">
        <v>0</v>
      </c>
      <c r="Q86" s="72">
        <v>0</v>
      </c>
      <c r="R86" s="72">
        <v>0</v>
      </c>
      <c r="S86" s="72">
        <v>0</v>
      </c>
      <c r="T86" s="72">
        <v>0</v>
      </c>
      <c r="U86" s="72">
        <v>0</v>
      </c>
      <c r="V86" s="72">
        <v>0</v>
      </c>
      <c r="W86" s="72">
        <v>0</v>
      </c>
      <c r="X86" s="72">
        <v>32.65</v>
      </c>
      <c r="Y86" s="72">
        <v>25472</v>
      </c>
      <c r="Z86" s="72">
        <v>1311.61</v>
      </c>
      <c r="AA86" s="72">
        <v>10000</v>
      </c>
    </row>
    <row r="87" spans="1:27" s="111" customFormat="1" ht="41.25" customHeight="1" outlineLevel="1" x14ac:dyDescent="0.3">
      <c r="A87" s="109">
        <v>80</v>
      </c>
      <c r="B87" s="112" t="s">
        <v>549</v>
      </c>
      <c r="C87" s="72">
        <f t="shared" si="1"/>
        <v>1657446.7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875.2</v>
      </c>
      <c r="P87" s="72">
        <v>1612930</v>
      </c>
      <c r="Q87" s="72">
        <v>0</v>
      </c>
      <c r="R87" s="72">
        <v>0</v>
      </c>
      <c r="S87" s="72">
        <v>0</v>
      </c>
      <c r="T87" s="72">
        <v>0</v>
      </c>
      <c r="U87" s="72">
        <v>0</v>
      </c>
      <c r="V87" s="72">
        <v>0</v>
      </c>
      <c r="W87" s="72">
        <v>0</v>
      </c>
      <c r="X87" s="72">
        <v>0</v>
      </c>
      <c r="Y87" s="72">
        <v>0</v>
      </c>
      <c r="Z87" s="72">
        <v>34516.699999999997</v>
      </c>
      <c r="AA87" s="72">
        <v>10000</v>
      </c>
    </row>
    <row r="88" spans="1:27" s="111" customFormat="1" ht="23.1" customHeight="1" outlineLevel="1" x14ac:dyDescent="0.3">
      <c r="A88" s="109">
        <v>81</v>
      </c>
      <c r="B88" s="112" t="s">
        <v>143</v>
      </c>
      <c r="C88" s="72">
        <f t="shared" si="1"/>
        <v>145149.39000000001</v>
      </c>
      <c r="D88" s="72">
        <v>44965.43</v>
      </c>
      <c r="E88" s="72">
        <v>0</v>
      </c>
      <c r="F88" s="72">
        <v>0</v>
      </c>
      <c r="G88" s="72">
        <v>44965.43</v>
      </c>
      <c r="H88" s="72">
        <v>62292.070000000014</v>
      </c>
      <c r="I88" s="72">
        <v>0</v>
      </c>
      <c r="J88" s="72">
        <v>0</v>
      </c>
      <c r="K88" s="72">
        <v>0</v>
      </c>
      <c r="L88" s="72">
        <v>0</v>
      </c>
      <c r="M88" s="72">
        <v>62292.070000000014</v>
      </c>
      <c r="N88" s="72">
        <v>0</v>
      </c>
      <c r="O88" s="72">
        <v>0</v>
      </c>
      <c r="P88" s="72">
        <v>0</v>
      </c>
      <c r="Q88" s="72">
        <v>0</v>
      </c>
      <c r="R88" s="72">
        <v>0</v>
      </c>
      <c r="S88" s="72">
        <v>0</v>
      </c>
      <c r="T88" s="72">
        <v>0</v>
      </c>
      <c r="U88" s="72">
        <v>0</v>
      </c>
      <c r="V88" s="72">
        <v>0</v>
      </c>
      <c r="W88" s="72">
        <v>0</v>
      </c>
      <c r="X88" s="72">
        <v>124.58</v>
      </c>
      <c r="Y88" s="72">
        <v>25472</v>
      </c>
      <c r="Z88" s="72">
        <v>2295.31</v>
      </c>
      <c r="AA88" s="72">
        <v>10000</v>
      </c>
    </row>
    <row r="89" spans="1:27" s="111" customFormat="1" ht="23.1" customHeight="1" outlineLevel="1" x14ac:dyDescent="0.3">
      <c r="A89" s="109">
        <v>82</v>
      </c>
      <c r="B89" s="112" t="s">
        <v>144</v>
      </c>
      <c r="C89" s="72">
        <f t="shared" si="1"/>
        <v>98106.260000000009</v>
      </c>
      <c r="D89" s="72">
        <v>44965.43</v>
      </c>
      <c r="E89" s="72">
        <v>0</v>
      </c>
      <c r="F89" s="72">
        <v>0</v>
      </c>
      <c r="G89" s="72">
        <v>44965.43</v>
      </c>
      <c r="H89" s="72">
        <v>16324.570000000007</v>
      </c>
      <c r="I89" s="72">
        <v>0</v>
      </c>
      <c r="J89" s="72">
        <v>0</v>
      </c>
      <c r="K89" s="72">
        <v>0</v>
      </c>
      <c r="L89" s="72">
        <v>0</v>
      </c>
      <c r="M89" s="72">
        <v>16324.570000000007</v>
      </c>
      <c r="N89" s="72">
        <v>0</v>
      </c>
      <c r="O89" s="72">
        <v>0</v>
      </c>
      <c r="P89" s="72">
        <v>0</v>
      </c>
      <c r="Q89" s="72">
        <v>0</v>
      </c>
      <c r="R89" s="72">
        <v>0</v>
      </c>
      <c r="S89" s="72">
        <v>0</v>
      </c>
      <c r="T89" s="72">
        <v>0</v>
      </c>
      <c r="U89" s="72">
        <v>0</v>
      </c>
      <c r="V89" s="72">
        <v>0</v>
      </c>
      <c r="W89" s="72">
        <v>0</v>
      </c>
      <c r="X89" s="72">
        <v>32.65</v>
      </c>
      <c r="Y89" s="72">
        <v>25472</v>
      </c>
      <c r="Z89" s="72">
        <v>1311.61</v>
      </c>
      <c r="AA89" s="72">
        <v>10000</v>
      </c>
    </row>
    <row r="90" spans="1:27" s="111" customFormat="1" ht="23.1" customHeight="1" outlineLevel="1" x14ac:dyDescent="0.3">
      <c r="A90" s="109">
        <v>83</v>
      </c>
      <c r="B90" s="112" t="s">
        <v>145</v>
      </c>
      <c r="C90" s="72">
        <f t="shared" si="1"/>
        <v>287917.96999999997</v>
      </c>
      <c r="D90" s="72">
        <v>2544</v>
      </c>
      <c r="E90" s="72">
        <v>0</v>
      </c>
      <c r="F90" s="72">
        <v>0</v>
      </c>
      <c r="G90" s="72">
        <v>2544</v>
      </c>
      <c r="H90" s="72">
        <v>230627</v>
      </c>
      <c r="I90" s="72">
        <v>0</v>
      </c>
      <c r="J90" s="72">
        <v>0</v>
      </c>
      <c r="K90" s="72">
        <v>0</v>
      </c>
      <c r="L90" s="72">
        <v>0</v>
      </c>
      <c r="M90" s="72">
        <v>230627</v>
      </c>
      <c r="N90" s="72">
        <v>0</v>
      </c>
      <c r="O90" s="72">
        <v>0</v>
      </c>
      <c r="P90" s="72">
        <v>0</v>
      </c>
      <c r="Q90" s="72">
        <v>0</v>
      </c>
      <c r="R90" s="72">
        <v>0</v>
      </c>
      <c r="S90" s="72">
        <v>0</v>
      </c>
      <c r="T90" s="72">
        <v>0</v>
      </c>
      <c r="U90" s="72">
        <v>0</v>
      </c>
      <c r="V90" s="72">
        <v>0</v>
      </c>
      <c r="W90" s="72">
        <v>0</v>
      </c>
      <c r="X90" s="72">
        <v>461.25</v>
      </c>
      <c r="Y90" s="72">
        <v>39295.86</v>
      </c>
      <c r="Z90" s="72">
        <v>4989.8599999999997</v>
      </c>
      <c r="AA90" s="72">
        <v>10000</v>
      </c>
    </row>
    <row r="91" spans="1:27" s="111" customFormat="1" ht="23.1" customHeight="1" outlineLevel="1" x14ac:dyDescent="0.3">
      <c r="A91" s="109">
        <v>84</v>
      </c>
      <c r="B91" s="112" t="s">
        <v>146</v>
      </c>
      <c r="C91" s="72">
        <f t="shared" si="1"/>
        <v>2572636.1099999994</v>
      </c>
      <c r="D91" s="72">
        <v>2544</v>
      </c>
      <c r="E91" s="72">
        <v>0</v>
      </c>
      <c r="F91" s="72">
        <v>0</v>
      </c>
      <c r="G91" s="72">
        <v>2544</v>
      </c>
      <c r="H91" s="72">
        <v>190171</v>
      </c>
      <c r="I91" s="72">
        <v>0</v>
      </c>
      <c r="J91" s="72">
        <v>0</v>
      </c>
      <c r="K91" s="72">
        <v>0</v>
      </c>
      <c r="L91" s="72">
        <v>0</v>
      </c>
      <c r="M91" s="72">
        <v>190171</v>
      </c>
      <c r="N91" s="72">
        <v>0</v>
      </c>
      <c r="O91" s="72">
        <v>612.29999999999995</v>
      </c>
      <c r="P91" s="72">
        <v>2263162.7999999998</v>
      </c>
      <c r="Q91" s="72">
        <v>0</v>
      </c>
      <c r="R91" s="72">
        <v>0</v>
      </c>
      <c r="S91" s="72">
        <v>0</v>
      </c>
      <c r="T91" s="72">
        <v>0</v>
      </c>
      <c r="U91" s="72">
        <v>0</v>
      </c>
      <c r="V91" s="72">
        <v>0</v>
      </c>
      <c r="W91" s="72">
        <v>0</v>
      </c>
      <c r="X91" s="72">
        <v>4906.67</v>
      </c>
      <c r="Y91" s="72">
        <v>39295.86</v>
      </c>
      <c r="Z91" s="72">
        <v>52555.78</v>
      </c>
      <c r="AA91" s="72">
        <v>20000</v>
      </c>
    </row>
    <row r="92" spans="1:27" s="111" customFormat="1" ht="23.1" customHeight="1" outlineLevel="1" x14ac:dyDescent="0.3">
      <c r="A92" s="109">
        <v>85</v>
      </c>
      <c r="B92" s="112" t="s">
        <v>147</v>
      </c>
      <c r="C92" s="72">
        <f t="shared" si="1"/>
        <v>97044.2</v>
      </c>
      <c r="D92" s="72">
        <v>2544</v>
      </c>
      <c r="E92" s="72">
        <v>0</v>
      </c>
      <c r="F92" s="72">
        <v>0</v>
      </c>
      <c r="G92" s="72">
        <v>2544</v>
      </c>
      <c r="H92" s="72">
        <v>49599</v>
      </c>
      <c r="I92" s="72">
        <v>0</v>
      </c>
      <c r="J92" s="72">
        <v>0</v>
      </c>
      <c r="K92" s="72">
        <v>0</v>
      </c>
      <c r="L92" s="72">
        <v>0</v>
      </c>
      <c r="M92" s="72">
        <v>49599</v>
      </c>
      <c r="N92" s="72">
        <v>0</v>
      </c>
      <c r="O92" s="72">
        <v>0</v>
      </c>
      <c r="P92" s="72">
        <v>0</v>
      </c>
      <c r="Q92" s="72">
        <v>0</v>
      </c>
      <c r="R92" s="72">
        <v>0</v>
      </c>
      <c r="S92" s="72">
        <v>0</v>
      </c>
      <c r="T92" s="72">
        <v>0</v>
      </c>
      <c r="U92" s="72">
        <v>0</v>
      </c>
      <c r="V92" s="72">
        <v>0</v>
      </c>
      <c r="W92" s="72">
        <v>0</v>
      </c>
      <c r="X92" s="72">
        <v>99.2</v>
      </c>
      <c r="Y92" s="72">
        <v>33686.14</v>
      </c>
      <c r="Z92" s="72">
        <v>1115.8599999999999</v>
      </c>
      <c r="AA92" s="72">
        <v>10000</v>
      </c>
    </row>
    <row r="93" spans="1:27" s="111" customFormat="1" ht="23.1" customHeight="1" outlineLevel="1" x14ac:dyDescent="0.3">
      <c r="A93" s="109">
        <v>86</v>
      </c>
      <c r="B93" s="112" t="s">
        <v>148</v>
      </c>
      <c r="C93" s="72">
        <f t="shared" si="1"/>
        <v>204053.88</v>
      </c>
      <c r="D93" s="72">
        <v>2589</v>
      </c>
      <c r="E93" s="72">
        <v>0</v>
      </c>
      <c r="F93" s="72">
        <v>0</v>
      </c>
      <c r="G93" s="72">
        <v>2589</v>
      </c>
      <c r="H93" s="72">
        <v>154117</v>
      </c>
      <c r="I93" s="72">
        <v>0</v>
      </c>
      <c r="J93" s="72">
        <v>0</v>
      </c>
      <c r="K93" s="72">
        <v>0</v>
      </c>
      <c r="L93" s="72">
        <v>0</v>
      </c>
      <c r="M93" s="72">
        <v>154117</v>
      </c>
      <c r="N93" s="72">
        <v>0</v>
      </c>
      <c r="O93" s="72">
        <v>0</v>
      </c>
      <c r="P93" s="72">
        <v>0</v>
      </c>
      <c r="Q93" s="72">
        <v>0</v>
      </c>
      <c r="R93" s="72">
        <v>0</v>
      </c>
      <c r="S93" s="72">
        <v>0</v>
      </c>
      <c r="T93" s="72">
        <v>0</v>
      </c>
      <c r="U93" s="72">
        <v>0</v>
      </c>
      <c r="V93" s="72">
        <v>0</v>
      </c>
      <c r="W93" s="72">
        <v>0</v>
      </c>
      <c r="X93" s="72">
        <v>308.23</v>
      </c>
      <c r="Y93" s="72">
        <v>33686.14</v>
      </c>
      <c r="Z93" s="72">
        <v>3353.51</v>
      </c>
      <c r="AA93" s="72">
        <v>10000</v>
      </c>
    </row>
    <row r="94" spans="1:27" s="111" customFormat="1" ht="23.1" customHeight="1" outlineLevel="1" x14ac:dyDescent="0.3">
      <c r="A94" s="109">
        <v>87</v>
      </c>
      <c r="B94" s="112" t="s">
        <v>149</v>
      </c>
      <c r="C94" s="72">
        <f t="shared" si="1"/>
        <v>583269.63</v>
      </c>
      <c r="D94" s="72">
        <v>2589</v>
      </c>
      <c r="E94" s="72">
        <v>0</v>
      </c>
      <c r="F94" s="72">
        <v>0</v>
      </c>
      <c r="G94" s="72">
        <v>2589</v>
      </c>
      <c r="H94" s="72">
        <v>524662</v>
      </c>
      <c r="I94" s="72">
        <v>0</v>
      </c>
      <c r="J94" s="72">
        <v>0</v>
      </c>
      <c r="K94" s="72">
        <v>0</v>
      </c>
      <c r="L94" s="72">
        <v>0</v>
      </c>
      <c r="M94" s="72">
        <v>524662</v>
      </c>
      <c r="N94" s="72">
        <v>0</v>
      </c>
      <c r="O94" s="72">
        <v>0</v>
      </c>
      <c r="P94" s="72">
        <v>0</v>
      </c>
      <c r="Q94" s="72">
        <v>0</v>
      </c>
      <c r="R94" s="72">
        <v>0</v>
      </c>
      <c r="S94" s="72">
        <v>0</v>
      </c>
      <c r="T94" s="72">
        <v>0</v>
      </c>
      <c r="U94" s="72">
        <v>0</v>
      </c>
      <c r="V94" s="72">
        <v>0</v>
      </c>
      <c r="W94" s="72">
        <v>0</v>
      </c>
      <c r="X94" s="72">
        <v>1049.32</v>
      </c>
      <c r="Y94" s="72">
        <v>33686.14</v>
      </c>
      <c r="Z94" s="72">
        <v>11283.17</v>
      </c>
      <c r="AA94" s="72">
        <v>10000</v>
      </c>
    </row>
    <row r="95" spans="1:27" s="111" customFormat="1" ht="23.1" customHeight="1" outlineLevel="1" x14ac:dyDescent="0.3">
      <c r="A95" s="109">
        <v>88</v>
      </c>
      <c r="B95" s="112" t="s">
        <v>150</v>
      </c>
      <c r="C95" s="72">
        <f t="shared" si="1"/>
        <v>253659.92000000004</v>
      </c>
      <c r="D95" s="72">
        <v>44965.43</v>
      </c>
      <c r="E95" s="72">
        <v>0</v>
      </c>
      <c r="F95" s="72">
        <v>0</v>
      </c>
      <c r="G95" s="72">
        <v>44965.43</v>
      </c>
      <c r="H95" s="72">
        <v>164585.08000000002</v>
      </c>
      <c r="I95" s="72">
        <v>0</v>
      </c>
      <c r="J95" s="72">
        <v>0</v>
      </c>
      <c r="K95" s="72">
        <v>0</v>
      </c>
      <c r="L95" s="72">
        <v>0</v>
      </c>
      <c r="M95" s="72">
        <v>164585.08000000002</v>
      </c>
      <c r="N95" s="72">
        <v>0</v>
      </c>
      <c r="O95" s="72">
        <v>0</v>
      </c>
      <c r="P95" s="72">
        <v>0</v>
      </c>
      <c r="Q95" s="72">
        <v>0</v>
      </c>
      <c r="R95" s="72">
        <v>0</v>
      </c>
      <c r="S95" s="72">
        <v>0</v>
      </c>
      <c r="T95" s="72">
        <v>0</v>
      </c>
      <c r="U95" s="72">
        <v>0</v>
      </c>
      <c r="V95" s="72">
        <v>0</v>
      </c>
      <c r="W95" s="72">
        <v>0</v>
      </c>
      <c r="X95" s="72">
        <v>329.17</v>
      </c>
      <c r="Y95" s="72">
        <v>29295.86</v>
      </c>
      <c r="Z95" s="72">
        <v>4484.38</v>
      </c>
      <c r="AA95" s="72">
        <v>10000</v>
      </c>
    </row>
    <row r="96" spans="1:27" s="111" customFormat="1" ht="23.1" customHeight="1" outlineLevel="1" x14ac:dyDescent="0.3">
      <c r="A96" s="109">
        <v>89</v>
      </c>
      <c r="B96" s="112" t="s">
        <v>151</v>
      </c>
      <c r="C96" s="72">
        <f t="shared" si="1"/>
        <v>260000</v>
      </c>
      <c r="D96" s="72">
        <v>0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  <c r="Q96" s="72">
        <v>0</v>
      </c>
      <c r="R96" s="72">
        <v>0</v>
      </c>
      <c r="S96" s="72">
        <v>0</v>
      </c>
      <c r="T96" s="72">
        <v>0</v>
      </c>
      <c r="U96" s="72">
        <v>0</v>
      </c>
      <c r="V96" s="72">
        <v>0</v>
      </c>
      <c r="W96" s="72">
        <v>0</v>
      </c>
      <c r="X96" s="72">
        <v>0</v>
      </c>
      <c r="Y96" s="72">
        <v>250000</v>
      </c>
      <c r="Z96" s="72">
        <v>0</v>
      </c>
      <c r="AA96" s="72">
        <v>10000</v>
      </c>
    </row>
    <row r="97" spans="1:27" s="111" customFormat="1" ht="23.1" customHeight="1" outlineLevel="1" x14ac:dyDescent="0.3">
      <c r="A97" s="109">
        <v>90</v>
      </c>
      <c r="B97" s="112" t="s">
        <v>152</v>
      </c>
      <c r="C97" s="72">
        <f t="shared" si="1"/>
        <v>1463894.71</v>
      </c>
      <c r="D97" s="72">
        <v>0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  <c r="N97" s="72">
        <v>0</v>
      </c>
      <c r="O97" s="72">
        <v>231</v>
      </c>
      <c r="P97" s="72">
        <v>1351608</v>
      </c>
      <c r="Q97" s="72">
        <v>0</v>
      </c>
      <c r="R97" s="72">
        <v>0</v>
      </c>
      <c r="S97" s="72">
        <v>0</v>
      </c>
      <c r="T97" s="72">
        <v>0</v>
      </c>
      <c r="U97" s="72">
        <v>0</v>
      </c>
      <c r="V97" s="72">
        <v>0</v>
      </c>
      <c r="W97" s="72">
        <v>0</v>
      </c>
      <c r="X97" s="72">
        <v>2703.22</v>
      </c>
      <c r="Y97" s="72">
        <v>70659.08</v>
      </c>
      <c r="Z97" s="72">
        <v>28924.41</v>
      </c>
      <c r="AA97" s="72">
        <v>10000</v>
      </c>
    </row>
    <row r="98" spans="1:27" s="111" customFormat="1" ht="23.1" customHeight="1" outlineLevel="1" x14ac:dyDescent="0.3">
      <c r="A98" s="109">
        <v>91</v>
      </c>
      <c r="B98" s="112" t="s">
        <v>153</v>
      </c>
      <c r="C98" s="72">
        <f t="shared" si="1"/>
        <v>426915.74</v>
      </c>
      <c r="D98" s="72">
        <v>7635</v>
      </c>
      <c r="E98" s="72">
        <v>0</v>
      </c>
      <c r="F98" s="72">
        <v>0</v>
      </c>
      <c r="G98" s="72">
        <v>7635</v>
      </c>
      <c r="H98" s="72">
        <v>366847</v>
      </c>
      <c r="I98" s="72">
        <v>0</v>
      </c>
      <c r="J98" s="72">
        <v>0</v>
      </c>
      <c r="K98" s="72">
        <v>0</v>
      </c>
      <c r="L98" s="72">
        <v>0</v>
      </c>
      <c r="M98" s="72">
        <v>366847</v>
      </c>
      <c r="N98" s="72">
        <v>0</v>
      </c>
      <c r="O98" s="72">
        <v>0</v>
      </c>
      <c r="P98" s="72">
        <v>0</v>
      </c>
      <c r="Q98" s="72">
        <v>0</v>
      </c>
      <c r="R98" s="72">
        <v>0</v>
      </c>
      <c r="S98" s="72">
        <v>0</v>
      </c>
      <c r="T98" s="72">
        <v>0</v>
      </c>
      <c r="U98" s="72">
        <v>0</v>
      </c>
      <c r="V98" s="72">
        <v>0</v>
      </c>
      <c r="W98" s="72">
        <v>0</v>
      </c>
      <c r="X98" s="72">
        <v>733.69</v>
      </c>
      <c r="Y98" s="72">
        <v>33686.14</v>
      </c>
      <c r="Z98" s="72">
        <v>8013.91</v>
      </c>
      <c r="AA98" s="72">
        <v>10000</v>
      </c>
    </row>
    <row r="99" spans="1:27" s="111" customFormat="1" ht="23.1" customHeight="1" outlineLevel="1" x14ac:dyDescent="0.3">
      <c r="A99" s="109">
        <v>92</v>
      </c>
      <c r="B99" s="112" t="s">
        <v>154</v>
      </c>
      <c r="C99" s="72">
        <f t="shared" si="1"/>
        <v>747429.19000000006</v>
      </c>
      <c r="D99" s="72">
        <v>0</v>
      </c>
      <c r="E99" s="72">
        <v>0</v>
      </c>
      <c r="F99" s="72">
        <v>0</v>
      </c>
      <c r="G99" s="72">
        <v>0</v>
      </c>
      <c r="H99" s="72">
        <v>687652</v>
      </c>
      <c r="I99" s="72">
        <v>0</v>
      </c>
      <c r="J99" s="72">
        <v>0</v>
      </c>
      <c r="K99" s="72">
        <v>0</v>
      </c>
      <c r="L99" s="72">
        <v>0</v>
      </c>
      <c r="M99" s="72">
        <v>687652</v>
      </c>
      <c r="N99" s="72">
        <v>0</v>
      </c>
      <c r="O99" s="72">
        <v>0</v>
      </c>
      <c r="P99" s="72">
        <v>0</v>
      </c>
      <c r="Q99" s="72">
        <v>0</v>
      </c>
      <c r="R99" s="72">
        <v>0</v>
      </c>
      <c r="S99" s="72">
        <v>0</v>
      </c>
      <c r="T99" s="72">
        <v>0</v>
      </c>
      <c r="U99" s="72">
        <v>0</v>
      </c>
      <c r="V99" s="72">
        <v>0</v>
      </c>
      <c r="W99" s="72">
        <v>0</v>
      </c>
      <c r="X99" s="72">
        <v>1375.3</v>
      </c>
      <c r="Y99" s="72">
        <v>33686.14</v>
      </c>
      <c r="Z99" s="72">
        <v>14715.75</v>
      </c>
      <c r="AA99" s="72">
        <v>10000</v>
      </c>
    </row>
    <row r="100" spans="1:27" s="111" customFormat="1" ht="23.1" customHeight="1" outlineLevel="1" x14ac:dyDescent="0.3">
      <c r="A100" s="109">
        <v>93</v>
      </c>
      <c r="B100" s="112" t="s">
        <v>155</v>
      </c>
      <c r="C100" s="72">
        <f t="shared" si="1"/>
        <v>233734.61999999997</v>
      </c>
      <c r="D100" s="72">
        <v>2544</v>
      </c>
      <c r="E100" s="72">
        <v>0</v>
      </c>
      <c r="F100" s="72">
        <v>0</v>
      </c>
      <c r="G100" s="72">
        <v>2544</v>
      </c>
      <c r="H100" s="72">
        <v>183164</v>
      </c>
      <c r="I100" s="72">
        <v>0</v>
      </c>
      <c r="J100" s="72">
        <v>0</v>
      </c>
      <c r="K100" s="72">
        <v>0</v>
      </c>
      <c r="L100" s="72">
        <v>0</v>
      </c>
      <c r="M100" s="72">
        <v>183164</v>
      </c>
      <c r="N100" s="72">
        <v>0</v>
      </c>
      <c r="O100" s="72">
        <v>0</v>
      </c>
      <c r="P100" s="72">
        <v>0</v>
      </c>
      <c r="Q100" s="72">
        <v>0</v>
      </c>
      <c r="R100" s="72">
        <v>0</v>
      </c>
      <c r="S100" s="72">
        <v>0</v>
      </c>
      <c r="T100" s="72">
        <v>0</v>
      </c>
      <c r="U100" s="72">
        <v>0</v>
      </c>
      <c r="V100" s="72">
        <v>0</v>
      </c>
      <c r="W100" s="72">
        <v>0</v>
      </c>
      <c r="X100" s="72">
        <v>366.33</v>
      </c>
      <c r="Y100" s="72">
        <v>33686.14</v>
      </c>
      <c r="Z100" s="72">
        <v>3974.15</v>
      </c>
      <c r="AA100" s="72">
        <v>10000</v>
      </c>
    </row>
    <row r="101" spans="1:27" s="111" customFormat="1" ht="23.1" customHeight="1" outlineLevel="1" x14ac:dyDescent="0.3">
      <c r="A101" s="109">
        <v>94</v>
      </c>
      <c r="B101" s="112" t="s">
        <v>156</v>
      </c>
      <c r="C101" s="72">
        <f t="shared" si="1"/>
        <v>441590.93</v>
      </c>
      <c r="D101" s="72">
        <v>44965.43</v>
      </c>
      <c r="E101" s="72">
        <v>0</v>
      </c>
      <c r="F101" s="72">
        <v>0</v>
      </c>
      <c r="G101" s="72">
        <v>44965.43</v>
      </c>
      <c r="H101" s="72">
        <v>341897.05000000005</v>
      </c>
      <c r="I101" s="72">
        <v>0</v>
      </c>
      <c r="J101" s="72">
        <v>0</v>
      </c>
      <c r="K101" s="72">
        <v>0</v>
      </c>
      <c r="L101" s="72">
        <v>0</v>
      </c>
      <c r="M101" s="72">
        <v>341897.05000000005</v>
      </c>
      <c r="N101" s="72">
        <v>0</v>
      </c>
      <c r="O101" s="72">
        <v>0</v>
      </c>
      <c r="P101" s="72">
        <v>0</v>
      </c>
      <c r="Q101" s="72">
        <v>0</v>
      </c>
      <c r="R101" s="72">
        <v>0</v>
      </c>
      <c r="S101" s="72">
        <v>0</v>
      </c>
      <c r="T101" s="72">
        <v>0</v>
      </c>
      <c r="U101" s="72">
        <v>0</v>
      </c>
      <c r="V101" s="72">
        <v>0</v>
      </c>
      <c r="W101" s="72">
        <v>0</v>
      </c>
      <c r="X101" s="72">
        <v>683.79</v>
      </c>
      <c r="Y101" s="72">
        <v>35765.800000000003</v>
      </c>
      <c r="Z101" s="72">
        <v>8278.86</v>
      </c>
      <c r="AA101" s="72">
        <v>10000</v>
      </c>
    </row>
    <row r="102" spans="1:27" s="111" customFormat="1" ht="23.1" customHeight="1" outlineLevel="1" x14ac:dyDescent="0.3">
      <c r="A102" s="109">
        <v>95</v>
      </c>
      <c r="B102" s="112" t="s">
        <v>157</v>
      </c>
      <c r="C102" s="72">
        <f t="shared" si="1"/>
        <v>1756534.17</v>
      </c>
      <c r="D102" s="72">
        <v>2544</v>
      </c>
      <c r="E102" s="72">
        <v>0</v>
      </c>
      <c r="F102" s="72">
        <v>0</v>
      </c>
      <c r="G102" s="72">
        <v>2544</v>
      </c>
      <c r="H102" s="72">
        <v>153413</v>
      </c>
      <c r="I102" s="72">
        <v>0</v>
      </c>
      <c r="J102" s="72">
        <v>0</v>
      </c>
      <c r="K102" s="72">
        <v>0</v>
      </c>
      <c r="L102" s="72">
        <v>0</v>
      </c>
      <c r="M102" s="72">
        <v>153413</v>
      </c>
      <c r="N102" s="72">
        <v>0</v>
      </c>
      <c r="O102" s="72">
        <v>220</v>
      </c>
      <c r="P102" s="72">
        <v>1246270.1000000001</v>
      </c>
      <c r="Q102" s="72">
        <v>0</v>
      </c>
      <c r="R102" s="72">
        <v>0</v>
      </c>
      <c r="S102" s="72">
        <v>0</v>
      </c>
      <c r="T102" s="72">
        <v>0</v>
      </c>
      <c r="U102" s="72">
        <v>0</v>
      </c>
      <c r="V102" s="72">
        <v>0</v>
      </c>
      <c r="W102" s="72">
        <v>251919</v>
      </c>
      <c r="X102" s="72">
        <v>3303.2</v>
      </c>
      <c r="Y102" s="72">
        <v>33686.14</v>
      </c>
      <c r="Z102" s="72">
        <v>35398.730000000003</v>
      </c>
      <c r="AA102" s="72">
        <v>30000</v>
      </c>
    </row>
    <row r="103" spans="1:27" s="111" customFormat="1" ht="23.1" customHeight="1" outlineLevel="1" x14ac:dyDescent="0.3">
      <c r="A103" s="109">
        <v>96</v>
      </c>
      <c r="B103" s="112" t="s">
        <v>158</v>
      </c>
      <c r="C103" s="72">
        <f t="shared" si="1"/>
        <v>182853.22000000003</v>
      </c>
      <c r="D103" s="72">
        <v>2544</v>
      </c>
      <c r="E103" s="72">
        <v>0</v>
      </c>
      <c r="F103" s="72">
        <v>0</v>
      </c>
      <c r="G103" s="72">
        <v>2544</v>
      </c>
      <c r="H103" s="72">
        <v>133446</v>
      </c>
      <c r="I103" s="72">
        <v>0</v>
      </c>
      <c r="J103" s="72">
        <v>0</v>
      </c>
      <c r="K103" s="72">
        <v>0</v>
      </c>
      <c r="L103" s="72">
        <v>0</v>
      </c>
      <c r="M103" s="72">
        <v>133446</v>
      </c>
      <c r="N103" s="72">
        <v>0</v>
      </c>
      <c r="O103" s="72">
        <v>0</v>
      </c>
      <c r="P103" s="72">
        <v>0</v>
      </c>
      <c r="Q103" s="72">
        <v>0</v>
      </c>
      <c r="R103" s="72">
        <v>0</v>
      </c>
      <c r="S103" s="72">
        <v>0</v>
      </c>
      <c r="T103" s="72">
        <v>0</v>
      </c>
      <c r="U103" s="72">
        <v>0</v>
      </c>
      <c r="V103" s="72">
        <v>0</v>
      </c>
      <c r="W103" s="72">
        <v>0</v>
      </c>
      <c r="X103" s="72">
        <v>266.89</v>
      </c>
      <c r="Y103" s="72">
        <v>33686.14</v>
      </c>
      <c r="Z103" s="72">
        <v>2910.19</v>
      </c>
      <c r="AA103" s="72">
        <v>10000</v>
      </c>
    </row>
    <row r="104" spans="1:27" s="111" customFormat="1" ht="23.1" customHeight="1" outlineLevel="1" x14ac:dyDescent="0.3">
      <c r="A104" s="109">
        <v>97</v>
      </c>
      <c r="B104" s="112" t="s">
        <v>159</v>
      </c>
      <c r="C104" s="72">
        <f t="shared" si="1"/>
        <v>182418.27</v>
      </c>
      <c r="D104" s="72">
        <v>2544</v>
      </c>
      <c r="E104" s="72">
        <v>0</v>
      </c>
      <c r="F104" s="72">
        <v>0</v>
      </c>
      <c r="G104" s="72">
        <v>2544</v>
      </c>
      <c r="H104" s="72">
        <v>133021</v>
      </c>
      <c r="I104" s="72">
        <v>0</v>
      </c>
      <c r="J104" s="72">
        <v>0</v>
      </c>
      <c r="K104" s="72">
        <v>0</v>
      </c>
      <c r="L104" s="72">
        <v>0</v>
      </c>
      <c r="M104" s="72">
        <v>133021</v>
      </c>
      <c r="N104" s="72">
        <v>0</v>
      </c>
      <c r="O104" s="72">
        <v>0</v>
      </c>
      <c r="P104" s="72">
        <v>0</v>
      </c>
      <c r="Q104" s="72">
        <v>0</v>
      </c>
      <c r="R104" s="72">
        <v>0</v>
      </c>
      <c r="S104" s="72">
        <v>0</v>
      </c>
      <c r="T104" s="72">
        <v>0</v>
      </c>
      <c r="U104" s="72">
        <v>0</v>
      </c>
      <c r="V104" s="72">
        <v>0</v>
      </c>
      <c r="W104" s="72">
        <v>0</v>
      </c>
      <c r="X104" s="72">
        <v>266.04000000000002</v>
      </c>
      <c r="Y104" s="72">
        <v>33686.14</v>
      </c>
      <c r="Z104" s="72">
        <v>2901.09</v>
      </c>
      <c r="AA104" s="72">
        <v>10000</v>
      </c>
    </row>
    <row r="105" spans="1:27" s="111" customFormat="1" ht="23.1" customHeight="1" outlineLevel="1" x14ac:dyDescent="0.3">
      <c r="A105" s="109">
        <v>98</v>
      </c>
      <c r="B105" s="112" t="s">
        <v>160</v>
      </c>
      <c r="C105" s="72">
        <f t="shared" si="1"/>
        <v>1864089.3</v>
      </c>
      <c r="D105" s="72">
        <v>0</v>
      </c>
      <c r="E105" s="72">
        <v>0</v>
      </c>
      <c r="F105" s="72">
        <v>0</v>
      </c>
      <c r="G105" s="72">
        <v>0</v>
      </c>
      <c r="H105" s="72">
        <v>0</v>
      </c>
      <c r="I105" s="72">
        <v>0</v>
      </c>
      <c r="J105" s="72">
        <v>0</v>
      </c>
      <c r="K105" s="72">
        <v>0</v>
      </c>
      <c r="L105" s="72">
        <v>0</v>
      </c>
      <c r="M105" s="72">
        <v>0</v>
      </c>
      <c r="N105" s="72">
        <v>0</v>
      </c>
      <c r="O105" s="72">
        <v>411.8</v>
      </c>
      <c r="P105" s="72">
        <v>1815243.1</v>
      </c>
      <c r="Q105" s="72">
        <v>0</v>
      </c>
      <c r="R105" s="72">
        <v>0</v>
      </c>
      <c r="S105" s="72">
        <v>0</v>
      </c>
      <c r="T105" s="72">
        <v>0</v>
      </c>
      <c r="U105" s="72">
        <v>0</v>
      </c>
      <c r="V105" s="72">
        <v>0</v>
      </c>
      <c r="W105" s="72">
        <v>0</v>
      </c>
      <c r="X105" s="72">
        <v>0</v>
      </c>
      <c r="Y105" s="72">
        <v>0</v>
      </c>
      <c r="Z105" s="72">
        <v>38846.199999999997</v>
      </c>
      <c r="AA105" s="72">
        <v>10000</v>
      </c>
    </row>
    <row r="106" spans="1:27" s="111" customFormat="1" ht="23.1" customHeight="1" outlineLevel="1" x14ac:dyDescent="0.3">
      <c r="A106" s="109">
        <v>99</v>
      </c>
      <c r="B106" s="112" t="s">
        <v>161</v>
      </c>
      <c r="C106" s="72">
        <f t="shared" ref="C106:C169" si="2">D106+H106+P106+Q106+R106+T106+V106+W106+X106+Y106+Z106+AA106</f>
        <v>4333429.82</v>
      </c>
      <c r="D106" s="72">
        <v>0</v>
      </c>
      <c r="E106" s="72">
        <v>0</v>
      </c>
      <c r="F106" s="72">
        <v>0</v>
      </c>
      <c r="G106" s="72">
        <v>0</v>
      </c>
      <c r="H106" s="72">
        <v>0</v>
      </c>
      <c r="I106" s="72">
        <v>0</v>
      </c>
      <c r="J106" s="72">
        <v>0</v>
      </c>
      <c r="K106" s="72">
        <v>0</v>
      </c>
      <c r="L106" s="72">
        <v>0</v>
      </c>
      <c r="M106" s="72">
        <v>0</v>
      </c>
      <c r="N106" s="72">
        <v>0</v>
      </c>
      <c r="O106" s="72">
        <v>818</v>
      </c>
      <c r="P106" s="72">
        <v>4130000</v>
      </c>
      <c r="Q106" s="72">
        <v>0</v>
      </c>
      <c r="R106" s="72">
        <v>0</v>
      </c>
      <c r="S106" s="72">
        <v>0</v>
      </c>
      <c r="T106" s="72">
        <v>0</v>
      </c>
      <c r="U106" s="72">
        <v>0</v>
      </c>
      <c r="V106" s="72">
        <v>0</v>
      </c>
      <c r="W106" s="72">
        <v>0</v>
      </c>
      <c r="X106" s="72">
        <v>8260</v>
      </c>
      <c r="Y106" s="72">
        <v>96787.82</v>
      </c>
      <c r="Z106" s="72">
        <v>88382</v>
      </c>
      <c r="AA106" s="72">
        <v>10000</v>
      </c>
    </row>
    <row r="107" spans="1:27" s="111" customFormat="1" ht="23.1" customHeight="1" outlineLevel="1" x14ac:dyDescent="0.3">
      <c r="A107" s="109">
        <v>100</v>
      </c>
      <c r="B107" s="112" t="s">
        <v>162</v>
      </c>
      <c r="C107" s="72">
        <f t="shared" si="2"/>
        <v>1291474.49</v>
      </c>
      <c r="D107" s="72">
        <v>0</v>
      </c>
      <c r="E107" s="72">
        <v>0</v>
      </c>
      <c r="F107" s="72">
        <v>0</v>
      </c>
      <c r="G107" s="72">
        <v>0</v>
      </c>
      <c r="H107" s="72">
        <v>0</v>
      </c>
      <c r="I107" s="72">
        <v>0</v>
      </c>
      <c r="J107" s="72">
        <v>0</v>
      </c>
      <c r="K107" s="72">
        <v>0</v>
      </c>
      <c r="L107" s="72">
        <v>0</v>
      </c>
      <c r="M107" s="72">
        <v>0</v>
      </c>
      <c r="N107" s="72">
        <v>0</v>
      </c>
      <c r="O107" s="72">
        <v>272</v>
      </c>
      <c r="P107" s="72">
        <v>1254625.5</v>
      </c>
      <c r="Q107" s="72">
        <v>0</v>
      </c>
      <c r="R107" s="72">
        <v>0</v>
      </c>
      <c r="S107" s="72">
        <v>0</v>
      </c>
      <c r="T107" s="72">
        <v>0</v>
      </c>
      <c r="U107" s="72">
        <v>0</v>
      </c>
      <c r="V107" s="72">
        <v>0</v>
      </c>
      <c r="W107" s="72">
        <v>0</v>
      </c>
      <c r="X107" s="72">
        <v>0</v>
      </c>
      <c r="Y107" s="72">
        <v>0</v>
      </c>
      <c r="Z107" s="72">
        <v>26848.99</v>
      </c>
      <c r="AA107" s="72">
        <v>10000</v>
      </c>
    </row>
    <row r="108" spans="1:27" s="111" customFormat="1" ht="23.1" customHeight="1" outlineLevel="1" x14ac:dyDescent="0.3">
      <c r="A108" s="109">
        <v>101</v>
      </c>
      <c r="B108" s="112" t="s">
        <v>163</v>
      </c>
      <c r="C108" s="72">
        <f t="shared" si="2"/>
        <v>1147977.8</v>
      </c>
      <c r="D108" s="72">
        <v>0</v>
      </c>
      <c r="E108" s="72">
        <v>0</v>
      </c>
      <c r="F108" s="72">
        <v>0</v>
      </c>
      <c r="G108" s="72">
        <v>0</v>
      </c>
      <c r="H108" s="72">
        <v>0</v>
      </c>
      <c r="I108" s="72">
        <v>0</v>
      </c>
      <c r="J108" s="72">
        <v>0</v>
      </c>
      <c r="K108" s="72">
        <v>0</v>
      </c>
      <c r="L108" s="72">
        <v>0</v>
      </c>
      <c r="M108" s="72">
        <v>0</v>
      </c>
      <c r="N108" s="72">
        <v>0</v>
      </c>
      <c r="O108" s="72">
        <v>310</v>
      </c>
      <c r="P108" s="72">
        <v>1114135.3</v>
      </c>
      <c r="Q108" s="72">
        <v>0</v>
      </c>
      <c r="R108" s="72">
        <v>0</v>
      </c>
      <c r="S108" s="72">
        <v>0</v>
      </c>
      <c r="T108" s="72">
        <v>0</v>
      </c>
      <c r="U108" s="72">
        <v>0</v>
      </c>
      <c r="V108" s="72">
        <v>0</v>
      </c>
      <c r="W108" s="72">
        <v>0</v>
      </c>
      <c r="X108" s="72">
        <v>0</v>
      </c>
      <c r="Y108" s="72">
        <v>0</v>
      </c>
      <c r="Z108" s="72">
        <v>23842.5</v>
      </c>
      <c r="AA108" s="72">
        <v>10000</v>
      </c>
    </row>
    <row r="109" spans="1:27" s="111" customFormat="1" ht="23.1" customHeight="1" outlineLevel="1" x14ac:dyDescent="0.3">
      <c r="A109" s="109">
        <v>102</v>
      </c>
      <c r="B109" s="112" t="s">
        <v>164</v>
      </c>
      <c r="C109" s="72">
        <f t="shared" si="2"/>
        <v>3225569.1705500004</v>
      </c>
      <c r="D109" s="72">
        <v>42492.33135</v>
      </c>
      <c r="E109" s="72">
        <v>0</v>
      </c>
      <c r="F109" s="72">
        <v>0</v>
      </c>
      <c r="G109" s="72">
        <v>42492.33135</v>
      </c>
      <c r="H109" s="72">
        <v>246929.16149999999</v>
      </c>
      <c r="I109" s="72">
        <v>0</v>
      </c>
      <c r="J109" s="72">
        <v>0</v>
      </c>
      <c r="K109" s="72">
        <v>0</v>
      </c>
      <c r="L109" s="72">
        <v>0</v>
      </c>
      <c r="M109" s="72">
        <v>246929.16149999999</v>
      </c>
      <c r="N109" s="72">
        <v>0</v>
      </c>
      <c r="O109" s="72">
        <v>742.5</v>
      </c>
      <c r="P109" s="72">
        <v>2806650</v>
      </c>
      <c r="Q109" s="72">
        <v>0</v>
      </c>
      <c r="R109" s="72">
        <v>0</v>
      </c>
      <c r="S109" s="72">
        <v>0</v>
      </c>
      <c r="T109" s="72">
        <v>0</v>
      </c>
      <c r="U109" s="72">
        <v>0</v>
      </c>
      <c r="V109" s="72">
        <v>0</v>
      </c>
      <c r="W109" s="72">
        <v>0</v>
      </c>
      <c r="X109" s="72">
        <v>6107.16</v>
      </c>
      <c r="Y109" s="72">
        <v>37134.587699999996</v>
      </c>
      <c r="Z109" s="72">
        <v>66255.929999999993</v>
      </c>
      <c r="AA109" s="72">
        <v>20000</v>
      </c>
    </row>
    <row r="110" spans="1:27" s="111" customFormat="1" ht="23.1" customHeight="1" outlineLevel="1" x14ac:dyDescent="0.3">
      <c r="A110" s="109">
        <v>103</v>
      </c>
      <c r="B110" s="112" t="s">
        <v>165</v>
      </c>
      <c r="C110" s="72">
        <f t="shared" si="2"/>
        <v>140061.83439999999</v>
      </c>
      <c r="D110" s="72">
        <v>39569.578399999999</v>
      </c>
      <c r="E110" s="72">
        <v>0</v>
      </c>
      <c r="F110" s="72">
        <v>0</v>
      </c>
      <c r="G110" s="72">
        <v>39569.578399999999</v>
      </c>
      <c r="H110" s="72">
        <v>59725.124800000005</v>
      </c>
      <c r="I110" s="72">
        <v>0</v>
      </c>
      <c r="J110" s="72">
        <v>0</v>
      </c>
      <c r="K110" s="72">
        <v>0</v>
      </c>
      <c r="L110" s="72">
        <v>0</v>
      </c>
      <c r="M110" s="72">
        <v>59725.124800000005</v>
      </c>
      <c r="N110" s="72">
        <v>0</v>
      </c>
      <c r="O110" s="72">
        <v>0</v>
      </c>
      <c r="P110" s="72">
        <v>0</v>
      </c>
      <c r="Q110" s="72">
        <v>0</v>
      </c>
      <c r="R110" s="72">
        <v>0</v>
      </c>
      <c r="S110" s="72">
        <v>0</v>
      </c>
      <c r="T110" s="72">
        <v>0</v>
      </c>
      <c r="U110" s="72">
        <v>0</v>
      </c>
      <c r="V110" s="72">
        <v>0</v>
      </c>
      <c r="W110" s="72">
        <v>0</v>
      </c>
      <c r="X110" s="72">
        <v>119.45</v>
      </c>
      <c r="Y110" s="72">
        <v>28522.771200000003</v>
      </c>
      <c r="Z110" s="72">
        <v>2124.91</v>
      </c>
      <c r="AA110" s="72">
        <v>10000</v>
      </c>
    </row>
    <row r="111" spans="1:27" s="111" customFormat="1" ht="23.1" customHeight="1" outlineLevel="1" x14ac:dyDescent="0.3">
      <c r="A111" s="109">
        <v>104</v>
      </c>
      <c r="B111" s="112" t="s">
        <v>166</v>
      </c>
      <c r="C111" s="72">
        <f t="shared" si="2"/>
        <v>122802.5324</v>
      </c>
      <c r="D111" s="72">
        <v>39569.578399999999</v>
      </c>
      <c r="E111" s="72">
        <v>0</v>
      </c>
      <c r="F111" s="72">
        <v>0</v>
      </c>
      <c r="G111" s="72">
        <v>39569.578399999999</v>
      </c>
      <c r="H111" s="72">
        <v>45540.167200000004</v>
      </c>
      <c r="I111" s="72">
        <v>0</v>
      </c>
      <c r="J111" s="72">
        <v>0</v>
      </c>
      <c r="K111" s="72">
        <v>0</v>
      </c>
      <c r="L111" s="72">
        <v>0</v>
      </c>
      <c r="M111" s="72">
        <v>45540.167200000004</v>
      </c>
      <c r="N111" s="72">
        <v>0</v>
      </c>
      <c r="O111" s="72">
        <v>0</v>
      </c>
      <c r="P111" s="72">
        <v>0</v>
      </c>
      <c r="Q111" s="72">
        <v>0</v>
      </c>
      <c r="R111" s="72">
        <v>0</v>
      </c>
      <c r="S111" s="72">
        <v>0</v>
      </c>
      <c r="T111" s="72">
        <v>0</v>
      </c>
      <c r="U111" s="72">
        <v>0</v>
      </c>
      <c r="V111" s="72">
        <v>0</v>
      </c>
      <c r="W111" s="72">
        <v>0</v>
      </c>
      <c r="X111" s="72">
        <v>91.08</v>
      </c>
      <c r="Y111" s="72">
        <v>25780.356800000001</v>
      </c>
      <c r="Z111" s="72">
        <v>1821.35</v>
      </c>
      <c r="AA111" s="72">
        <v>10000</v>
      </c>
    </row>
    <row r="112" spans="1:27" s="111" customFormat="1" ht="23.1" customHeight="1" outlineLevel="1" x14ac:dyDescent="0.3">
      <c r="A112" s="109">
        <v>105</v>
      </c>
      <c r="B112" s="112" t="s">
        <v>167</v>
      </c>
      <c r="C112" s="72">
        <f t="shared" si="2"/>
        <v>5291891.71</v>
      </c>
      <c r="D112" s="72">
        <v>0</v>
      </c>
      <c r="E112" s="72">
        <v>0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  <c r="Q112" s="72">
        <v>0</v>
      </c>
      <c r="R112" s="72">
        <v>0</v>
      </c>
      <c r="S112" s="72">
        <v>0</v>
      </c>
      <c r="T112" s="72">
        <v>0</v>
      </c>
      <c r="U112" s="72">
        <v>1300.4000000000001</v>
      </c>
      <c r="V112" s="72">
        <v>5112509</v>
      </c>
      <c r="W112" s="72">
        <v>0</v>
      </c>
      <c r="X112" s="72">
        <v>10225.02</v>
      </c>
      <c r="Y112" s="72">
        <v>49750</v>
      </c>
      <c r="Z112" s="72">
        <v>109407.69</v>
      </c>
      <c r="AA112" s="72">
        <v>10000</v>
      </c>
    </row>
    <row r="113" spans="1:27" s="111" customFormat="1" ht="23.1" customHeight="1" outlineLevel="1" x14ac:dyDescent="0.3">
      <c r="A113" s="109">
        <v>106</v>
      </c>
      <c r="B113" s="112" t="s">
        <v>168</v>
      </c>
      <c r="C113" s="72">
        <f t="shared" si="2"/>
        <v>226194.65999999997</v>
      </c>
      <c r="D113" s="72">
        <v>2550</v>
      </c>
      <c r="E113" s="72">
        <v>0</v>
      </c>
      <c r="F113" s="72">
        <v>0</v>
      </c>
      <c r="G113" s="72">
        <v>2550</v>
      </c>
      <c r="H113" s="72">
        <v>170309</v>
      </c>
      <c r="I113" s="72">
        <v>0</v>
      </c>
      <c r="J113" s="72">
        <v>0</v>
      </c>
      <c r="K113" s="72">
        <v>0</v>
      </c>
      <c r="L113" s="72">
        <v>0</v>
      </c>
      <c r="M113" s="72">
        <v>170309</v>
      </c>
      <c r="N113" s="72">
        <v>0</v>
      </c>
      <c r="O113" s="72">
        <v>0</v>
      </c>
      <c r="P113" s="72">
        <v>0</v>
      </c>
      <c r="Q113" s="72">
        <v>0</v>
      </c>
      <c r="R113" s="72">
        <v>0</v>
      </c>
      <c r="S113" s="72">
        <v>0</v>
      </c>
      <c r="T113" s="72">
        <v>0</v>
      </c>
      <c r="U113" s="72">
        <v>0</v>
      </c>
      <c r="V113" s="72">
        <v>0</v>
      </c>
      <c r="W113" s="72">
        <v>0</v>
      </c>
      <c r="X113" s="72">
        <v>340.62</v>
      </c>
      <c r="Y113" s="72">
        <v>39295.86</v>
      </c>
      <c r="Z113" s="72">
        <v>3699.18</v>
      </c>
      <c r="AA113" s="72">
        <v>10000</v>
      </c>
    </row>
    <row r="114" spans="1:27" s="111" customFormat="1" ht="23.1" customHeight="1" outlineLevel="1" x14ac:dyDescent="0.3">
      <c r="A114" s="109">
        <v>107</v>
      </c>
      <c r="B114" s="112" t="s">
        <v>169</v>
      </c>
      <c r="C114" s="72">
        <f t="shared" si="2"/>
        <v>559349.31999999995</v>
      </c>
      <c r="D114" s="72">
        <v>2331</v>
      </c>
      <c r="E114" s="72">
        <v>0</v>
      </c>
      <c r="F114" s="72">
        <v>0</v>
      </c>
      <c r="G114" s="72">
        <v>2331</v>
      </c>
      <c r="H114" s="72">
        <v>493019.54</v>
      </c>
      <c r="I114" s="72">
        <v>0</v>
      </c>
      <c r="J114" s="72">
        <v>0</v>
      </c>
      <c r="K114" s="72">
        <v>0</v>
      </c>
      <c r="L114" s="72">
        <v>0</v>
      </c>
      <c r="M114" s="72">
        <v>493019.54</v>
      </c>
      <c r="N114" s="72">
        <v>0</v>
      </c>
      <c r="O114" s="72">
        <v>0</v>
      </c>
      <c r="P114" s="72">
        <v>0</v>
      </c>
      <c r="Q114" s="72">
        <v>0</v>
      </c>
      <c r="R114" s="72">
        <v>0</v>
      </c>
      <c r="S114" s="72">
        <v>0</v>
      </c>
      <c r="T114" s="72">
        <v>0</v>
      </c>
      <c r="U114" s="72">
        <v>0</v>
      </c>
      <c r="V114" s="72">
        <v>0</v>
      </c>
      <c r="W114" s="72">
        <v>0</v>
      </c>
      <c r="X114" s="72">
        <v>986.04</v>
      </c>
      <c r="Y114" s="72">
        <v>42412.24</v>
      </c>
      <c r="Z114" s="72">
        <v>10600.5</v>
      </c>
      <c r="AA114" s="72">
        <v>10000</v>
      </c>
    </row>
    <row r="115" spans="1:27" s="111" customFormat="1" ht="23.1" customHeight="1" outlineLevel="1" x14ac:dyDescent="0.3">
      <c r="A115" s="109">
        <v>108</v>
      </c>
      <c r="B115" s="112" t="s">
        <v>170</v>
      </c>
      <c r="C115" s="72">
        <f t="shared" si="2"/>
        <v>217501.44</v>
      </c>
      <c r="D115" s="72">
        <v>2544</v>
      </c>
      <c r="E115" s="72">
        <v>0</v>
      </c>
      <c r="F115" s="72">
        <v>0</v>
      </c>
      <c r="G115" s="72">
        <v>2544</v>
      </c>
      <c r="H115" s="72">
        <v>167302</v>
      </c>
      <c r="I115" s="72">
        <v>0</v>
      </c>
      <c r="J115" s="72">
        <v>0</v>
      </c>
      <c r="K115" s="72">
        <v>0</v>
      </c>
      <c r="L115" s="72">
        <v>0</v>
      </c>
      <c r="M115" s="72">
        <v>167302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72">
        <v>334.6</v>
      </c>
      <c r="Y115" s="72">
        <v>33686.14</v>
      </c>
      <c r="Z115" s="72">
        <v>3634.7</v>
      </c>
      <c r="AA115" s="72">
        <v>10000</v>
      </c>
    </row>
    <row r="116" spans="1:27" s="111" customFormat="1" ht="23.1" customHeight="1" outlineLevel="1" x14ac:dyDescent="0.3">
      <c r="A116" s="109">
        <v>109</v>
      </c>
      <c r="B116" s="112" t="s">
        <v>171</v>
      </c>
      <c r="C116" s="72">
        <f t="shared" si="2"/>
        <v>245814.27000000002</v>
      </c>
      <c r="D116" s="72">
        <v>2544</v>
      </c>
      <c r="E116" s="72">
        <v>0</v>
      </c>
      <c r="F116" s="72">
        <v>0</v>
      </c>
      <c r="G116" s="72">
        <v>2544</v>
      </c>
      <c r="H116" s="72">
        <v>189486</v>
      </c>
      <c r="I116" s="72">
        <v>0</v>
      </c>
      <c r="J116" s="72">
        <v>0</v>
      </c>
      <c r="K116" s="72">
        <v>0</v>
      </c>
      <c r="L116" s="72">
        <v>0</v>
      </c>
      <c r="M116" s="72">
        <v>189486</v>
      </c>
      <c r="N116" s="72">
        <v>0</v>
      </c>
      <c r="O116" s="72">
        <v>0</v>
      </c>
      <c r="P116" s="72">
        <v>0</v>
      </c>
      <c r="Q116" s="72">
        <v>0</v>
      </c>
      <c r="R116" s="72">
        <v>0</v>
      </c>
      <c r="S116" s="72">
        <v>0</v>
      </c>
      <c r="T116" s="72">
        <v>0</v>
      </c>
      <c r="U116" s="72">
        <v>0</v>
      </c>
      <c r="V116" s="72">
        <v>0</v>
      </c>
      <c r="W116" s="72">
        <v>0</v>
      </c>
      <c r="X116" s="72">
        <v>378.97</v>
      </c>
      <c r="Y116" s="72">
        <v>39295.86</v>
      </c>
      <c r="Z116" s="72">
        <v>4109.4399999999996</v>
      </c>
      <c r="AA116" s="72">
        <v>10000</v>
      </c>
    </row>
    <row r="117" spans="1:27" s="111" customFormat="1" ht="23.1" customHeight="1" outlineLevel="1" x14ac:dyDescent="0.3">
      <c r="A117" s="109">
        <v>110</v>
      </c>
      <c r="B117" s="112" t="s">
        <v>172</v>
      </c>
      <c r="C117" s="72">
        <f t="shared" si="2"/>
        <v>230128.62</v>
      </c>
      <c r="D117" s="72">
        <v>2544</v>
      </c>
      <c r="E117" s="72">
        <v>0</v>
      </c>
      <c r="F117" s="72">
        <v>0</v>
      </c>
      <c r="G117" s="72">
        <v>2544</v>
      </c>
      <c r="H117" s="72">
        <v>174159</v>
      </c>
      <c r="I117" s="72">
        <v>0</v>
      </c>
      <c r="J117" s="72">
        <v>0</v>
      </c>
      <c r="K117" s="72">
        <v>0</v>
      </c>
      <c r="L117" s="72">
        <v>0</v>
      </c>
      <c r="M117" s="72">
        <v>174159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72">
        <v>348.32</v>
      </c>
      <c r="Y117" s="72">
        <v>39295.86</v>
      </c>
      <c r="Z117" s="72">
        <v>3781.44</v>
      </c>
      <c r="AA117" s="72">
        <v>10000</v>
      </c>
    </row>
    <row r="118" spans="1:27" s="111" customFormat="1" ht="23.1" customHeight="1" outlineLevel="1" x14ac:dyDescent="0.3">
      <c r="A118" s="109">
        <v>111</v>
      </c>
      <c r="B118" s="112" t="s">
        <v>173</v>
      </c>
      <c r="C118" s="72">
        <f t="shared" si="2"/>
        <v>241620.69</v>
      </c>
      <c r="D118" s="72">
        <v>2544</v>
      </c>
      <c r="E118" s="72">
        <v>0</v>
      </c>
      <c r="F118" s="72">
        <v>0</v>
      </c>
      <c r="G118" s="72">
        <v>2544</v>
      </c>
      <c r="H118" s="72">
        <v>185388.3</v>
      </c>
      <c r="I118" s="72">
        <v>0</v>
      </c>
      <c r="J118" s="72">
        <v>0</v>
      </c>
      <c r="K118" s="72">
        <v>0</v>
      </c>
      <c r="L118" s="72">
        <v>0</v>
      </c>
      <c r="M118" s="72">
        <v>185388.3</v>
      </c>
      <c r="N118" s="72">
        <v>0</v>
      </c>
      <c r="O118" s="72">
        <v>0</v>
      </c>
      <c r="P118" s="72">
        <v>0</v>
      </c>
      <c r="Q118" s="72">
        <v>0</v>
      </c>
      <c r="R118" s="72">
        <v>0</v>
      </c>
      <c r="S118" s="72">
        <v>0</v>
      </c>
      <c r="T118" s="72">
        <v>0</v>
      </c>
      <c r="U118" s="72">
        <v>0</v>
      </c>
      <c r="V118" s="72">
        <v>0</v>
      </c>
      <c r="W118" s="72">
        <v>0</v>
      </c>
      <c r="X118" s="72">
        <v>370.78</v>
      </c>
      <c r="Y118" s="72">
        <v>39295.86</v>
      </c>
      <c r="Z118" s="72">
        <v>4021.75</v>
      </c>
      <c r="AA118" s="72">
        <v>10000</v>
      </c>
    </row>
    <row r="119" spans="1:27" s="111" customFormat="1" ht="23.1" customHeight="1" outlineLevel="1" x14ac:dyDescent="0.3">
      <c r="A119" s="109">
        <v>112</v>
      </c>
      <c r="B119" s="112" t="s">
        <v>174</v>
      </c>
      <c r="C119" s="72">
        <f t="shared" si="2"/>
        <v>227128.46</v>
      </c>
      <c r="D119" s="72">
        <v>2544</v>
      </c>
      <c r="E119" s="72">
        <v>0</v>
      </c>
      <c r="F119" s="72">
        <v>0</v>
      </c>
      <c r="G119" s="72">
        <v>2544</v>
      </c>
      <c r="H119" s="72">
        <v>171227.44</v>
      </c>
      <c r="I119" s="72">
        <v>0</v>
      </c>
      <c r="J119" s="72">
        <v>0</v>
      </c>
      <c r="K119" s="72">
        <v>0</v>
      </c>
      <c r="L119" s="72">
        <v>0</v>
      </c>
      <c r="M119" s="72">
        <v>171227.44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72">
        <v>342.45</v>
      </c>
      <c r="Y119" s="72">
        <v>39295.86</v>
      </c>
      <c r="Z119" s="72">
        <v>3718.71</v>
      </c>
      <c r="AA119" s="72">
        <v>10000</v>
      </c>
    </row>
    <row r="120" spans="1:27" s="111" customFormat="1" ht="23.1" customHeight="1" outlineLevel="1" x14ac:dyDescent="0.3">
      <c r="A120" s="109">
        <v>113</v>
      </c>
      <c r="B120" s="112" t="s">
        <v>175</v>
      </c>
      <c r="C120" s="72">
        <f t="shared" si="2"/>
        <v>948718.69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  <c r="O120" s="72">
        <v>150</v>
      </c>
      <c r="P120" s="72">
        <v>919051</v>
      </c>
      <c r="Q120" s="72">
        <v>0</v>
      </c>
      <c r="R120" s="72">
        <v>0</v>
      </c>
      <c r="S120" s="72">
        <v>0</v>
      </c>
      <c r="T120" s="72">
        <v>0</v>
      </c>
      <c r="U120" s="72">
        <v>0</v>
      </c>
      <c r="V120" s="72">
        <v>0</v>
      </c>
      <c r="W120" s="72">
        <v>0</v>
      </c>
      <c r="X120" s="72">
        <v>0</v>
      </c>
      <c r="Y120" s="72">
        <v>0</v>
      </c>
      <c r="Z120" s="72">
        <v>19667.689999999999</v>
      </c>
      <c r="AA120" s="72">
        <v>10000</v>
      </c>
    </row>
    <row r="121" spans="1:27" s="111" customFormat="1" ht="23.1" customHeight="1" outlineLevel="1" x14ac:dyDescent="0.3">
      <c r="A121" s="109">
        <v>114</v>
      </c>
      <c r="B121" s="112" t="s">
        <v>176</v>
      </c>
      <c r="C121" s="72">
        <f t="shared" si="2"/>
        <v>477542.79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127</v>
      </c>
      <c r="P121" s="72">
        <v>457747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72">
        <v>0</v>
      </c>
      <c r="Y121" s="72">
        <v>0</v>
      </c>
      <c r="Z121" s="72">
        <v>9795.7900000000009</v>
      </c>
      <c r="AA121" s="72">
        <v>10000</v>
      </c>
    </row>
    <row r="122" spans="1:27" s="111" customFormat="1" ht="23.25" customHeight="1" outlineLevel="1" x14ac:dyDescent="0.3">
      <c r="A122" s="109">
        <v>115</v>
      </c>
      <c r="B122" s="112" t="s">
        <v>177</v>
      </c>
      <c r="C122" s="72">
        <f t="shared" si="2"/>
        <v>1339712.01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  <c r="Q122" s="72">
        <v>0</v>
      </c>
      <c r="R122" s="72">
        <v>0</v>
      </c>
      <c r="S122" s="72">
        <v>0</v>
      </c>
      <c r="T122" s="72">
        <v>0</v>
      </c>
      <c r="U122" s="72">
        <v>323.39999999999998</v>
      </c>
      <c r="V122" s="72">
        <v>1254953.7</v>
      </c>
      <c r="W122" s="72">
        <v>0</v>
      </c>
      <c r="X122" s="72">
        <v>0</v>
      </c>
      <c r="Y122" s="72">
        <v>47902.3</v>
      </c>
      <c r="Z122" s="72">
        <v>26856.01</v>
      </c>
      <c r="AA122" s="72">
        <v>10000</v>
      </c>
    </row>
    <row r="123" spans="1:27" s="111" customFormat="1" ht="23.1" customHeight="1" outlineLevel="1" x14ac:dyDescent="0.3">
      <c r="A123" s="109">
        <v>116</v>
      </c>
      <c r="B123" s="112" t="s">
        <v>178</v>
      </c>
      <c r="C123" s="72">
        <f t="shared" si="2"/>
        <v>232117.42</v>
      </c>
      <c r="D123" s="72">
        <v>2544</v>
      </c>
      <c r="E123" s="72">
        <v>0</v>
      </c>
      <c r="F123" s="72">
        <v>0</v>
      </c>
      <c r="G123" s="72">
        <v>2544</v>
      </c>
      <c r="H123" s="72">
        <v>181583.78</v>
      </c>
      <c r="I123" s="72">
        <v>0</v>
      </c>
      <c r="J123" s="72">
        <v>0</v>
      </c>
      <c r="K123" s="72">
        <v>0</v>
      </c>
      <c r="L123" s="72">
        <v>0</v>
      </c>
      <c r="M123" s="72">
        <v>181583.78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72">
        <v>363.17</v>
      </c>
      <c r="Y123" s="72">
        <v>33686.14</v>
      </c>
      <c r="Z123" s="72">
        <v>3940.33</v>
      </c>
      <c r="AA123" s="72">
        <v>10000</v>
      </c>
    </row>
    <row r="124" spans="1:27" s="111" customFormat="1" ht="23.1" customHeight="1" outlineLevel="1" x14ac:dyDescent="0.3">
      <c r="A124" s="109">
        <v>117</v>
      </c>
      <c r="B124" s="112" t="s">
        <v>179</v>
      </c>
      <c r="C124" s="72">
        <f t="shared" si="2"/>
        <v>481205.08999999997</v>
      </c>
      <c r="D124" s="72">
        <v>2544</v>
      </c>
      <c r="E124" s="72">
        <v>0</v>
      </c>
      <c r="F124" s="72">
        <v>0</v>
      </c>
      <c r="G124" s="72">
        <v>2544</v>
      </c>
      <c r="H124" s="72">
        <v>419494.61</v>
      </c>
      <c r="I124" s="72">
        <v>0</v>
      </c>
      <c r="J124" s="72">
        <v>0</v>
      </c>
      <c r="K124" s="72">
        <v>0</v>
      </c>
      <c r="L124" s="72">
        <v>0</v>
      </c>
      <c r="M124" s="72">
        <v>419494.61</v>
      </c>
      <c r="N124" s="72">
        <v>0</v>
      </c>
      <c r="O124" s="72">
        <v>0</v>
      </c>
      <c r="P124" s="72">
        <v>0</v>
      </c>
      <c r="Q124" s="72">
        <v>0</v>
      </c>
      <c r="R124" s="72">
        <v>0</v>
      </c>
      <c r="S124" s="72">
        <v>0</v>
      </c>
      <c r="T124" s="72">
        <v>0</v>
      </c>
      <c r="U124" s="72">
        <v>0</v>
      </c>
      <c r="V124" s="72">
        <v>0</v>
      </c>
      <c r="W124" s="72">
        <v>0</v>
      </c>
      <c r="X124" s="72">
        <v>838.99</v>
      </c>
      <c r="Y124" s="72">
        <v>39295.86</v>
      </c>
      <c r="Z124" s="72">
        <v>9031.6299999999992</v>
      </c>
      <c r="AA124" s="72">
        <v>10000</v>
      </c>
    </row>
    <row r="125" spans="1:27" s="111" customFormat="1" ht="23.1" customHeight="1" outlineLevel="1" x14ac:dyDescent="0.3">
      <c r="A125" s="109">
        <v>118</v>
      </c>
      <c r="B125" s="112" t="s">
        <v>180</v>
      </c>
      <c r="C125" s="72">
        <f t="shared" si="2"/>
        <v>207401.52000000002</v>
      </c>
      <c r="D125" s="72">
        <v>2544</v>
      </c>
      <c r="E125" s="72">
        <v>0</v>
      </c>
      <c r="F125" s="72">
        <v>0</v>
      </c>
      <c r="G125" s="72">
        <v>2544</v>
      </c>
      <c r="H125" s="72">
        <v>157433</v>
      </c>
      <c r="I125" s="72">
        <v>0</v>
      </c>
      <c r="J125" s="72">
        <v>0</v>
      </c>
      <c r="K125" s="72">
        <v>0</v>
      </c>
      <c r="L125" s="72">
        <v>0</v>
      </c>
      <c r="M125" s="72">
        <v>157433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72">
        <v>314.87</v>
      </c>
      <c r="Y125" s="72">
        <v>33686.14</v>
      </c>
      <c r="Z125" s="72">
        <v>3423.51</v>
      </c>
      <c r="AA125" s="72">
        <v>10000</v>
      </c>
    </row>
    <row r="126" spans="1:27" s="111" customFormat="1" ht="23.1" customHeight="1" outlineLevel="1" x14ac:dyDescent="0.3">
      <c r="A126" s="109">
        <v>119</v>
      </c>
      <c r="B126" s="112" t="s">
        <v>181</v>
      </c>
      <c r="C126" s="72">
        <f t="shared" si="2"/>
        <v>189528.86000000002</v>
      </c>
      <c r="D126" s="72">
        <v>2544</v>
      </c>
      <c r="E126" s="72">
        <v>0</v>
      </c>
      <c r="F126" s="72">
        <v>0</v>
      </c>
      <c r="G126" s="72">
        <v>2544</v>
      </c>
      <c r="H126" s="72">
        <v>139969</v>
      </c>
      <c r="I126" s="72">
        <v>0</v>
      </c>
      <c r="J126" s="72">
        <v>0</v>
      </c>
      <c r="K126" s="72">
        <v>0</v>
      </c>
      <c r="L126" s="72">
        <v>0</v>
      </c>
      <c r="M126" s="72">
        <v>139969</v>
      </c>
      <c r="N126" s="72">
        <v>0</v>
      </c>
      <c r="O126" s="72">
        <v>0</v>
      </c>
      <c r="P126" s="72">
        <v>0</v>
      </c>
      <c r="Q126" s="72">
        <v>0</v>
      </c>
      <c r="R126" s="72">
        <v>0</v>
      </c>
      <c r="S126" s="72">
        <v>0</v>
      </c>
      <c r="T126" s="72">
        <v>0</v>
      </c>
      <c r="U126" s="72">
        <v>0</v>
      </c>
      <c r="V126" s="72">
        <v>0</v>
      </c>
      <c r="W126" s="72">
        <v>0</v>
      </c>
      <c r="X126" s="72">
        <v>279.94</v>
      </c>
      <c r="Y126" s="72">
        <v>33686.14</v>
      </c>
      <c r="Z126" s="72">
        <v>3049.78</v>
      </c>
      <c r="AA126" s="72">
        <v>10000</v>
      </c>
    </row>
    <row r="127" spans="1:27" s="111" customFormat="1" ht="23.1" customHeight="1" outlineLevel="1" x14ac:dyDescent="0.3">
      <c r="A127" s="109">
        <v>120</v>
      </c>
      <c r="B127" s="112" t="s">
        <v>182</v>
      </c>
      <c r="C127" s="72">
        <f t="shared" si="2"/>
        <v>216183.31</v>
      </c>
      <c r="D127" s="72">
        <v>2544</v>
      </c>
      <c r="E127" s="72">
        <v>0</v>
      </c>
      <c r="F127" s="72">
        <v>0</v>
      </c>
      <c r="G127" s="72">
        <v>2544</v>
      </c>
      <c r="H127" s="72">
        <v>166014</v>
      </c>
      <c r="I127" s="72">
        <v>0</v>
      </c>
      <c r="J127" s="72">
        <v>0</v>
      </c>
      <c r="K127" s="72">
        <v>0</v>
      </c>
      <c r="L127" s="72">
        <v>0</v>
      </c>
      <c r="M127" s="72">
        <v>166014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72">
        <v>332.03</v>
      </c>
      <c r="Y127" s="72">
        <v>33686.14</v>
      </c>
      <c r="Z127" s="72">
        <v>3607.14</v>
      </c>
      <c r="AA127" s="72">
        <v>10000</v>
      </c>
    </row>
    <row r="128" spans="1:27" s="111" customFormat="1" ht="23.1" customHeight="1" outlineLevel="1" x14ac:dyDescent="0.3">
      <c r="A128" s="109">
        <v>121</v>
      </c>
      <c r="B128" s="112" t="s">
        <v>183</v>
      </c>
      <c r="C128" s="72">
        <f t="shared" si="2"/>
        <v>636194.91000000015</v>
      </c>
      <c r="D128" s="72">
        <v>44965.43</v>
      </c>
      <c r="E128" s="72">
        <v>0</v>
      </c>
      <c r="F128" s="72">
        <v>0</v>
      </c>
      <c r="G128" s="72">
        <v>44965.43</v>
      </c>
      <c r="H128" s="72">
        <v>535328.29</v>
      </c>
      <c r="I128" s="72">
        <v>0</v>
      </c>
      <c r="J128" s="72">
        <v>0</v>
      </c>
      <c r="K128" s="72">
        <v>0</v>
      </c>
      <c r="L128" s="72">
        <v>0</v>
      </c>
      <c r="M128" s="72">
        <v>535328.29</v>
      </c>
      <c r="N128" s="72">
        <v>0</v>
      </c>
      <c r="O128" s="72">
        <v>0</v>
      </c>
      <c r="P128" s="72">
        <v>0</v>
      </c>
      <c r="Q128" s="72">
        <v>0</v>
      </c>
      <c r="R128" s="72">
        <v>0</v>
      </c>
      <c r="S128" s="72">
        <v>0</v>
      </c>
      <c r="T128" s="72">
        <v>0</v>
      </c>
      <c r="U128" s="72">
        <v>0</v>
      </c>
      <c r="V128" s="72">
        <v>0</v>
      </c>
      <c r="W128" s="72">
        <v>0</v>
      </c>
      <c r="X128" s="72">
        <v>1070.6600000000001</v>
      </c>
      <c r="Y128" s="72">
        <v>32412.240000000002</v>
      </c>
      <c r="Z128" s="72">
        <v>12418.29</v>
      </c>
      <c r="AA128" s="72">
        <v>10000</v>
      </c>
    </row>
    <row r="129" spans="1:27" s="111" customFormat="1" ht="47.25" customHeight="1" outlineLevel="1" x14ac:dyDescent="0.3">
      <c r="A129" s="109">
        <v>122</v>
      </c>
      <c r="B129" s="112" t="s">
        <v>550</v>
      </c>
      <c r="C129" s="72">
        <f t="shared" si="2"/>
        <v>569840.53</v>
      </c>
      <c r="D129" s="72">
        <v>44740.6</v>
      </c>
      <c r="E129" s="72">
        <v>0</v>
      </c>
      <c r="F129" s="72">
        <v>0</v>
      </c>
      <c r="G129" s="72">
        <v>44740.6</v>
      </c>
      <c r="H129" s="72">
        <v>468496.95</v>
      </c>
      <c r="I129" s="72">
        <v>0</v>
      </c>
      <c r="J129" s="72">
        <v>0</v>
      </c>
      <c r="K129" s="72">
        <v>0</v>
      </c>
      <c r="L129" s="72">
        <v>0</v>
      </c>
      <c r="M129" s="72">
        <v>468496.95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72">
        <v>936.99</v>
      </c>
      <c r="Y129" s="72">
        <v>34682.71</v>
      </c>
      <c r="Z129" s="72">
        <v>10983.28</v>
      </c>
      <c r="AA129" s="72">
        <v>10000</v>
      </c>
    </row>
    <row r="130" spans="1:27" s="111" customFormat="1" ht="23.1" customHeight="1" outlineLevel="1" x14ac:dyDescent="0.3">
      <c r="A130" s="109">
        <v>123</v>
      </c>
      <c r="B130" s="112" t="s">
        <v>184</v>
      </c>
      <c r="C130" s="72">
        <f t="shared" si="2"/>
        <v>731611.97</v>
      </c>
      <c r="D130" s="72">
        <v>89930.86</v>
      </c>
      <c r="E130" s="72">
        <v>0</v>
      </c>
      <c r="F130" s="72">
        <v>0</v>
      </c>
      <c r="G130" s="72">
        <v>89930.86</v>
      </c>
      <c r="H130" s="72">
        <v>583686.1</v>
      </c>
      <c r="I130" s="72">
        <v>0</v>
      </c>
      <c r="J130" s="72">
        <v>0</v>
      </c>
      <c r="K130" s="72">
        <v>0</v>
      </c>
      <c r="L130" s="72">
        <v>0</v>
      </c>
      <c r="M130" s="72">
        <v>583686.1</v>
      </c>
      <c r="N130" s="72">
        <v>0</v>
      </c>
      <c r="O130" s="72">
        <v>0</v>
      </c>
      <c r="P130" s="72">
        <v>0</v>
      </c>
      <c r="Q130" s="72">
        <v>0</v>
      </c>
      <c r="R130" s="72">
        <v>0</v>
      </c>
      <c r="S130" s="72">
        <v>0</v>
      </c>
      <c r="T130" s="72">
        <v>0</v>
      </c>
      <c r="U130" s="72">
        <v>0</v>
      </c>
      <c r="V130" s="72">
        <v>0</v>
      </c>
      <c r="W130" s="72">
        <v>0</v>
      </c>
      <c r="X130" s="72">
        <v>1167.3699999999999</v>
      </c>
      <c r="Y130" s="72">
        <v>32412.240000000002</v>
      </c>
      <c r="Z130" s="72">
        <v>14415.4</v>
      </c>
      <c r="AA130" s="72">
        <v>10000</v>
      </c>
    </row>
    <row r="131" spans="1:27" s="111" customFormat="1" ht="70.5" customHeight="1" outlineLevel="1" x14ac:dyDescent="0.3">
      <c r="A131" s="109">
        <v>124</v>
      </c>
      <c r="B131" s="112" t="s">
        <v>551</v>
      </c>
      <c r="C131" s="72">
        <f t="shared" si="2"/>
        <v>1117287.28</v>
      </c>
      <c r="D131" s="72">
        <v>179861.72</v>
      </c>
      <c r="E131" s="72">
        <v>0</v>
      </c>
      <c r="F131" s="72">
        <v>0</v>
      </c>
      <c r="G131" s="72">
        <v>179861.72</v>
      </c>
      <c r="H131" s="72">
        <v>873832.95999999996</v>
      </c>
      <c r="I131" s="72">
        <v>0</v>
      </c>
      <c r="J131" s="72">
        <v>0</v>
      </c>
      <c r="K131" s="72">
        <v>0</v>
      </c>
      <c r="L131" s="72">
        <v>0</v>
      </c>
      <c r="M131" s="72">
        <v>873832.95999999996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72">
        <v>1747.67</v>
      </c>
      <c r="Y131" s="72">
        <v>29295.86</v>
      </c>
      <c r="Z131" s="72">
        <v>22549.07</v>
      </c>
      <c r="AA131" s="72">
        <v>10000</v>
      </c>
    </row>
    <row r="132" spans="1:27" s="111" customFormat="1" ht="23.1" customHeight="1" outlineLevel="1" x14ac:dyDescent="0.3">
      <c r="A132" s="109">
        <v>125</v>
      </c>
      <c r="B132" s="112" t="s">
        <v>185</v>
      </c>
      <c r="C132" s="72">
        <f t="shared" si="2"/>
        <v>237163.46000000002</v>
      </c>
      <c r="D132" s="72">
        <v>44965.43</v>
      </c>
      <c r="E132" s="72">
        <v>0</v>
      </c>
      <c r="F132" s="72">
        <v>0</v>
      </c>
      <c r="G132" s="72">
        <v>44965.43</v>
      </c>
      <c r="H132" s="72">
        <v>148465.81000000003</v>
      </c>
      <c r="I132" s="72">
        <v>0</v>
      </c>
      <c r="J132" s="72">
        <v>0</v>
      </c>
      <c r="K132" s="72">
        <v>0</v>
      </c>
      <c r="L132" s="72">
        <v>0</v>
      </c>
      <c r="M132" s="72">
        <v>148465.81000000003</v>
      </c>
      <c r="N132" s="72">
        <v>0</v>
      </c>
      <c r="O132" s="72">
        <v>0</v>
      </c>
      <c r="P132" s="72">
        <v>0</v>
      </c>
      <c r="Q132" s="72">
        <v>0</v>
      </c>
      <c r="R132" s="72">
        <v>0</v>
      </c>
      <c r="S132" s="72">
        <v>0</v>
      </c>
      <c r="T132" s="72">
        <v>0</v>
      </c>
      <c r="U132" s="72">
        <v>0</v>
      </c>
      <c r="V132" s="72">
        <v>0</v>
      </c>
      <c r="W132" s="72">
        <v>0</v>
      </c>
      <c r="X132" s="72">
        <v>296.93</v>
      </c>
      <c r="Y132" s="72">
        <v>29295.86</v>
      </c>
      <c r="Z132" s="72">
        <v>4139.43</v>
      </c>
      <c r="AA132" s="72">
        <v>10000</v>
      </c>
    </row>
    <row r="133" spans="1:27" s="111" customFormat="1" ht="23.1" customHeight="1" outlineLevel="1" x14ac:dyDescent="0.3">
      <c r="A133" s="109">
        <v>126</v>
      </c>
      <c r="B133" s="112" t="s">
        <v>186</v>
      </c>
      <c r="C133" s="72">
        <f t="shared" si="2"/>
        <v>221811.75</v>
      </c>
      <c r="D133" s="72">
        <v>44740.6</v>
      </c>
      <c r="E133" s="72">
        <v>0</v>
      </c>
      <c r="F133" s="72">
        <v>0</v>
      </c>
      <c r="G133" s="72">
        <v>44740.6</v>
      </c>
      <c r="H133" s="72">
        <v>131684.81</v>
      </c>
      <c r="I133" s="72">
        <v>0</v>
      </c>
      <c r="J133" s="72">
        <v>0</v>
      </c>
      <c r="K133" s="72">
        <v>0</v>
      </c>
      <c r="L133" s="72">
        <v>0</v>
      </c>
      <c r="M133" s="72">
        <v>131684.81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72">
        <v>263.37</v>
      </c>
      <c r="Y133" s="72">
        <v>31347.47</v>
      </c>
      <c r="Z133" s="72">
        <v>3775.5</v>
      </c>
      <c r="AA133" s="72">
        <v>10000</v>
      </c>
    </row>
    <row r="134" spans="1:27" s="111" customFormat="1" ht="23.1" customHeight="1" outlineLevel="1" x14ac:dyDescent="0.3">
      <c r="A134" s="109">
        <v>127</v>
      </c>
      <c r="B134" s="112" t="s">
        <v>187</v>
      </c>
      <c r="C134" s="72">
        <f t="shared" si="2"/>
        <v>306265.69</v>
      </c>
      <c r="D134" s="72">
        <v>44965.43</v>
      </c>
      <c r="E134" s="72">
        <v>0</v>
      </c>
      <c r="F134" s="72">
        <v>0</v>
      </c>
      <c r="G134" s="72">
        <v>44965.43</v>
      </c>
      <c r="H134" s="72">
        <v>212942.89</v>
      </c>
      <c r="I134" s="72">
        <v>0</v>
      </c>
      <c r="J134" s="72">
        <v>0</v>
      </c>
      <c r="K134" s="72">
        <v>0</v>
      </c>
      <c r="L134" s="72">
        <v>0</v>
      </c>
      <c r="M134" s="72">
        <v>212942.89</v>
      </c>
      <c r="N134" s="72">
        <v>0</v>
      </c>
      <c r="O134" s="72">
        <v>0</v>
      </c>
      <c r="P134" s="72">
        <v>0</v>
      </c>
      <c r="Q134" s="72">
        <v>0</v>
      </c>
      <c r="R134" s="72">
        <v>0</v>
      </c>
      <c r="S134" s="72">
        <v>0</v>
      </c>
      <c r="T134" s="72">
        <v>0</v>
      </c>
      <c r="U134" s="72">
        <v>0</v>
      </c>
      <c r="V134" s="72">
        <v>0</v>
      </c>
      <c r="W134" s="72">
        <v>0</v>
      </c>
      <c r="X134" s="72">
        <v>425.89</v>
      </c>
      <c r="Y134" s="72">
        <v>32412.240000000002</v>
      </c>
      <c r="Z134" s="72">
        <v>5519.24</v>
      </c>
      <c r="AA134" s="72">
        <v>10000</v>
      </c>
    </row>
    <row r="135" spans="1:27" s="111" customFormat="1" ht="23.1" customHeight="1" outlineLevel="1" x14ac:dyDescent="0.3">
      <c r="A135" s="109">
        <v>128</v>
      </c>
      <c r="B135" s="112" t="s">
        <v>188</v>
      </c>
      <c r="C135" s="72">
        <f t="shared" si="2"/>
        <v>19230145.754999999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392</v>
      </c>
      <c r="P135" s="72">
        <v>2821571.9</v>
      </c>
      <c r="Q135" s="72">
        <v>0</v>
      </c>
      <c r="R135" s="72">
        <v>0</v>
      </c>
      <c r="S135" s="72">
        <v>0</v>
      </c>
      <c r="T135" s="72">
        <v>0</v>
      </c>
      <c r="U135" s="72">
        <v>4039.19</v>
      </c>
      <c r="V135" s="72">
        <v>15674076.789999999</v>
      </c>
      <c r="W135" s="72">
        <v>0</v>
      </c>
      <c r="X135" s="72">
        <v>36991.300000000003</v>
      </c>
      <c r="Y135" s="72">
        <v>281698.88500000001</v>
      </c>
      <c r="Z135" s="72">
        <v>395806.88</v>
      </c>
      <c r="AA135" s="72">
        <v>20000</v>
      </c>
    </row>
    <row r="136" spans="1:27" s="111" customFormat="1" ht="23.1" customHeight="1" outlineLevel="1" x14ac:dyDescent="0.3">
      <c r="A136" s="109">
        <v>129</v>
      </c>
      <c r="B136" s="112" t="s">
        <v>189</v>
      </c>
      <c r="C136" s="72">
        <f t="shared" si="2"/>
        <v>165567.9</v>
      </c>
      <c r="D136" s="72">
        <v>44965.43</v>
      </c>
      <c r="E136" s="72">
        <v>0</v>
      </c>
      <c r="F136" s="72">
        <v>0</v>
      </c>
      <c r="G136" s="72">
        <v>44965.43</v>
      </c>
      <c r="H136" s="72">
        <v>83988.73000000001</v>
      </c>
      <c r="I136" s="72">
        <v>0</v>
      </c>
      <c r="J136" s="72">
        <v>0</v>
      </c>
      <c r="K136" s="72">
        <v>0</v>
      </c>
      <c r="L136" s="72">
        <v>0</v>
      </c>
      <c r="M136" s="72">
        <v>83988.73000000001</v>
      </c>
      <c r="N136" s="72">
        <v>0</v>
      </c>
      <c r="O136" s="72">
        <v>0</v>
      </c>
      <c r="P136" s="72">
        <v>0</v>
      </c>
      <c r="Q136" s="72">
        <v>0</v>
      </c>
      <c r="R136" s="72">
        <v>0</v>
      </c>
      <c r="S136" s="72">
        <v>0</v>
      </c>
      <c r="T136" s="72">
        <v>0</v>
      </c>
      <c r="U136" s="72">
        <v>0</v>
      </c>
      <c r="V136" s="72">
        <v>0</v>
      </c>
      <c r="W136" s="72">
        <v>0</v>
      </c>
      <c r="X136" s="72">
        <v>167.98</v>
      </c>
      <c r="Y136" s="72">
        <v>23686.14</v>
      </c>
      <c r="Z136" s="72">
        <v>2759.62</v>
      </c>
      <c r="AA136" s="72">
        <v>10000</v>
      </c>
    </row>
    <row r="137" spans="1:27" s="111" customFormat="1" ht="23.1" customHeight="1" outlineLevel="1" x14ac:dyDescent="0.3">
      <c r="A137" s="109">
        <v>130</v>
      </c>
      <c r="B137" s="112" t="s">
        <v>190</v>
      </c>
      <c r="C137" s="72">
        <f t="shared" si="2"/>
        <v>5128403.5476000002</v>
      </c>
      <c r="D137" s="72">
        <v>42492.33135</v>
      </c>
      <c r="E137" s="72">
        <v>0</v>
      </c>
      <c r="F137" s="72">
        <v>0</v>
      </c>
      <c r="G137" s="72">
        <v>42492.33135</v>
      </c>
      <c r="H137" s="72">
        <v>160224.34365</v>
      </c>
      <c r="I137" s="72">
        <v>0</v>
      </c>
      <c r="J137" s="72">
        <v>0</v>
      </c>
      <c r="K137" s="72">
        <v>0</v>
      </c>
      <c r="L137" s="72">
        <v>0</v>
      </c>
      <c r="M137" s="72">
        <v>160224.34365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1073</v>
      </c>
      <c r="V137" s="72">
        <v>4664331</v>
      </c>
      <c r="W137" s="72">
        <v>0</v>
      </c>
      <c r="X137" s="72">
        <v>9649.11</v>
      </c>
      <c r="Y137" s="72">
        <v>127551.94259999999</v>
      </c>
      <c r="Z137" s="72">
        <v>104154.82</v>
      </c>
      <c r="AA137" s="72">
        <v>20000</v>
      </c>
    </row>
    <row r="138" spans="1:27" s="111" customFormat="1" ht="23.1" customHeight="1" outlineLevel="1" x14ac:dyDescent="0.3">
      <c r="A138" s="109">
        <v>131</v>
      </c>
      <c r="B138" s="112" t="s">
        <v>191</v>
      </c>
      <c r="C138" s="72">
        <f t="shared" si="2"/>
        <v>322762.14</v>
      </c>
      <c r="D138" s="72">
        <v>44965.43</v>
      </c>
      <c r="E138" s="72">
        <v>0</v>
      </c>
      <c r="F138" s="72">
        <v>0</v>
      </c>
      <c r="G138" s="72">
        <v>44965.43</v>
      </c>
      <c r="H138" s="72">
        <v>229062.16000000003</v>
      </c>
      <c r="I138" s="72">
        <v>0</v>
      </c>
      <c r="J138" s="72">
        <v>0</v>
      </c>
      <c r="K138" s="72">
        <v>0</v>
      </c>
      <c r="L138" s="72">
        <v>0</v>
      </c>
      <c r="M138" s="72">
        <v>229062.16000000003</v>
      </c>
      <c r="N138" s="72">
        <v>0</v>
      </c>
      <c r="O138" s="72">
        <v>0</v>
      </c>
      <c r="P138" s="72">
        <v>0</v>
      </c>
      <c r="Q138" s="72">
        <v>0</v>
      </c>
      <c r="R138" s="72">
        <v>0</v>
      </c>
      <c r="S138" s="72">
        <v>0</v>
      </c>
      <c r="T138" s="72">
        <v>0</v>
      </c>
      <c r="U138" s="72">
        <v>0</v>
      </c>
      <c r="V138" s="72">
        <v>0</v>
      </c>
      <c r="W138" s="72">
        <v>0</v>
      </c>
      <c r="X138" s="72">
        <v>458.12</v>
      </c>
      <c r="Y138" s="72">
        <v>32412.240000000002</v>
      </c>
      <c r="Z138" s="72">
        <v>5864.19</v>
      </c>
      <c r="AA138" s="72">
        <v>10000</v>
      </c>
    </row>
    <row r="139" spans="1:27" s="111" customFormat="1" ht="23.1" customHeight="1" outlineLevel="1" x14ac:dyDescent="0.3">
      <c r="A139" s="109">
        <v>132</v>
      </c>
      <c r="B139" s="112" t="s">
        <v>192</v>
      </c>
      <c r="C139" s="72">
        <f t="shared" si="2"/>
        <v>1233614.73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275</v>
      </c>
      <c r="P139" s="72">
        <v>1197978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72">
        <v>0</v>
      </c>
      <c r="Y139" s="72">
        <v>0</v>
      </c>
      <c r="Z139" s="72">
        <v>25636.73</v>
      </c>
      <c r="AA139" s="72">
        <v>10000</v>
      </c>
    </row>
    <row r="140" spans="1:27" s="111" customFormat="1" ht="23.1" customHeight="1" outlineLevel="1" x14ac:dyDescent="0.3">
      <c r="A140" s="109">
        <v>133</v>
      </c>
      <c r="B140" s="112" t="s">
        <v>193</v>
      </c>
      <c r="C140" s="72">
        <f t="shared" si="2"/>
        <v>175905.06</v>
      </c>
      <c r="D140" s="72">
        <v>44740.6</v>
      </c>
      <c r="E140" s="72">
        <v>0</v>
      </c>
      <c r="F140" s="72">
        <v>0</v>
      </c>
      <c r="G140" s="72">
        <v>44740.6</v>
      </c>
      <c r="H140" s="72">
        <v>83568.789999999994</v>
      </c>
      <c r="I140" s="72">
        <v>0</v>
      </c>
      <c r="J140" s="72">
        <v>0</v>
      </c>
      <c r="K140" s="72">
        <v>0</v>
      </c>
      <c r="L140" s="72">
        <v>0</v>
      </c>
      <c r="M140" s="72">
        <v>83568.789999999994</v>
      </c>
      <c r="N140" s="72">
        <v>0</v>
      </c>
      <c r="O140" s="72">
        <v>0</v>
      </c>
      <c r="P140" s="72">
        <v>0</v>
      </c>
      <c r="Q140" s="72">
        <v>0</v>
      </c>
      <c r="R140" s="72">
        <v>0</v>
      </c>
      <c r="S140" s="72">
        <v>0</v>
      </c>
      <c r="T140" s="72">
        <v>0</v>
      </c>
      <c r="U140" s="72">
        <v>0</v>
      </c>
      <c r="V140" s="72">
        <v>0</v>
      </c>
      <c r="W140" s="72">
        <v>0</v>
      </c>
      <c r="X140" s="72">
        <v>167.14</v>
      </c>
      <c r="Y140" s="72">
        <v>34682.71</v>
      </c>
      <c r="Z140" s="72">
        <v>2745.82</v>
      </c>
      <c r="AA140" s="72">
        <v>10000</v>
      </c>
    </row>
    <row r="141" spans="1:27" s="111" customFormat="1" ht="23.1" customHeight="1" outlineLevel="1" x14ac:dyDescent="0.3">
      <c r="A141" s="109">
        <v>134</v>
      </c>
      <c r="B141" s="112" t="s">
        <v>194</v>
      </c>
      <c r="C141" s="72">
        <f t="shared" si="2"/>
        <v>602668.5</v>
      </c>
      <c r="D141" s="72">
        <v>44740.6</v>
      </c>
      <c r="E141" s="72">
        <v>0</v>
      </c>
      <c r="F141" s="72">
        <v>0</v>
      </c>
      <c r="G141" s="72">
        <v>44740.6</v>
      </c>
      <c r="H141" s="72">
        <v>500574.3</v>
      </c>
      <c r="I141" s="72">
        <v>0</v>
      </c>
      <c r="J141" s="72">
        <v>0</v>
      </c>
      <c r="K141" s="72">
        <v>0</v>
      </c>
      <c r="L141" s="72">
        <v>0</v>
      </c>
      <c r="M141" s="72">
        <v>500574.3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72">
        <v>1001.15</v>
      </c>
      <c r="Y141" s="72">
        <v>34682.71</v>
      </c>
      <c r="Z141" s="72">
        <v>11669.74</v>
      </c>
      <c r="AA141" s="72">
        <v>10000</v>
      </c>
    </row>
    <row r="142" spans="1:27" s="111" customFormat="1" ht="23.1" customHeight="1" outlineLevel="1" x14ac:dyDescent="0.3">
      <c r="A142" s="109">
        <v>135</v>
      </c>
      <c r="B142" s="112" t="s">
        <v>195</v>
      </c>
      <c r="C142" s="72">
        <f t="shared" si="2"/>
        <v>475277.39279999997</v>
      </c>
      <c r="D142" s="72">
        <v>39569.578399999999</v>
      </c>
      <c r="E142" s="72">
        <v>0</v>
      </c>
      <c r="F142" s="72">
        <v>0</v>
      </c>
      <c r="G142" s="72">
        <v>39569.578399999999</v>
      </c>
      <c r="H142" s="72">
        <v>376749.23440000002</v>
      </c>
      <c r="I142" s="72">
        <v>0</v>
      </c>
      <c r="J142" s="72">
        <v>0</v>
      </c>
      <c r="K142" s="72">
        <v>0</v>
      </c>
      <c r="L142" s="72">
        <v>0</v>
      </c>
      <c r="M142" s="72">
        <v>376749.23440000002</v>
      </c>
      <c r="N142" s="72">
        <v>0</v>
      </c>
      <c r="O142" s="72">
        <v>0</v>
      </c>
      <c r="P142" s="72">
        <v>0</v>
      </c>
      <c r="Q142" s="72">
        <v>0</v>
      </c>
      <c r="R142" s="72">
        <v>0</v>
      </c>
      <c r="S142" s="72">
        <v>0</v>
      </c>
      <c r="T142" s="72">
        <v>0</v>
      </c>
      <c r="U142" s="72">
        <v>0</v>
      </c>
      <c r="V142" s="72">
        <v>0</v>
      </c>
      <c r="W142" s="72">
        <v>0</v>
      </c>
      <c r="X142" s="72">
        <v>753.5</v>
      </c>
      <c r="Y142" s="72">
        <v>39295.86</v>
      </c>
      <c r="Z142" s="72">
        <v>8909.2199999999993</v>
      </c>
      <c r="AA142" s="72">
        <v>10000</v>
      </c>
    </row>
    <row r="143" spans="1:27" s="111" customFormat="1" ht="23.1" customHeight="1" outlineLevel="1" x14ac:dyDescent="0.3">
      <c r="A143" s="109">
        <v>136</v>
      </c>
      <c r="B143" s="112" t="s">
        <v>196</v>
      </c>
      <c r="C143" s="72">
        <f t="shared" si="2"/>
        <v>848878.18</v>
      </c>
      <c r="D143" s="72">
        <v>44740.6</v>
      </c>
      <c r="E143" s="72">
        <v>0</v>
      </c>
      <c r="F143" s="72">
        <v>0</v>
      </c>
      <c r="G143" s="72">
        <v>44740.6</v>
      </c>
      <c r="H143" s="72">
        <v>741154.41</v>
      </c>
      <c r="I143" s="72">
        <v>0</v>
      </c>
      <c r="J143" s="72">
        <v>0</v>
      </c>
      <c r="K143" s="72">
        <v>0</v>
      </c>
      <c r="L143" s="72">
        <v>0</v>
      </c>
      <c r="M143" s="72">
        <v>741154.41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72">
        <v>1482.31</v>
      </c>
      <c r="Y143" s="72">
        <v>34682.71</v>
      </c>
      <c r="Z143" s="72">
        <v>16818.150000000001</v>
      </c>
      <c r="AA143" s="72">
        <v>10000</v>
      </c>
    </row>
    <row r="144" spans="1:27" s="111" customFormat="1" ht="23.1" customHeight="1" outlineLevel="1" x14ac:dyDescent="0.3">
      <c r="A144" s="109">
        <v>137</v>
      </c>
      <c r="B144" s="112" t="s">
        <v>197</v>
      </c>
      <c r="C144" s="72">
        <f t="shared" si="2"/>
        <v>438528.71</v>
      </c>
      <c r="D144" s="72">
        <v>44740.6</v>
      </c>
      <c r="E144" s="72">
        <v>0</v>
      </c>
      <c r="F144" s="72">
        <v>0</v>
      </c>
      <c r="G144" s="72">
        <v>44740.6</v>
      </c>
      <c r="H144" s="72">
        <v>340187.56</v>
      </c>
      <c r="I144" s="72">
        <v>0</v>
      </c>
      <c r="J144" s="72">
        <v>0</v>
      </c>
      <c r="K144" s="72">
        <v>0</v>
      </c>
      <c r="L144" s="72">
        <v>0</v>
      </c>
      <c r="M144" s="72">
        <v>340187.56</v>
      </c>
      <c r="N144" s="72">
        <v>0</v>
      </c>
      <c r="O144" s="72">
        <v>0</v>
      </c>
      <c r="P144" s="72">
        <v>0</v>
      </c>
      <c r="Q144" s="72">
        <v>0</v>
      </c>
      <c r="R144" s="72">
        <v>0</v>
      </c>
      <c r="S144" s="72">
        <v>0</v>
      </c>
      <c r="T144" s="72">
        <v>0</v>
      </c>
      <c r="U144" s="72">
        <v>0</v>
      </c>
      <c r="V144" s="72">
        <v>0</v>
      </c>
      <c r="W144" s="72">
        <v>0</v>
      </c>
      <c r="X144" s="72">
        <v>680.38</v>
      </c>
      <c r="Y144" s="72">
        <v>34682.71</v>
      </c>
      <c r="Z144" s="72">
        <v>8237.4599999999991</v>
      </c>
      <c r="AA144" s="72">
        <v>10000</v>
      </c>
    </row>
    <row r="145" spans="1:27" s="111" customFormat="1" ht="23.1" customHeight="1" outlineLevel="1" x14ac:dyDescent="0.3">
      <c r="A145" s="109">
        <v>138</v>
      </c>
      <c r="B145" s="112" t="s">
        <v>198</v>
      </c>
      <c r="C145" s="72">
        <f t="shared" si="2"/>
        <v>273898.42</v>
      </c>
      <c r="D145" s="72">
        <v>2544</v>
      </c>
      <c r="E145" s="72">
        <v>0</v>
      </c>
      <c r="F145" s="72">
        <v>0</v>
      </c>
      <c r="G145" s="72">
        <v>2544</v>
      </c>
      <c r="H145" s="72">
        <v>216928</v>
      </c>
      <c r="I145" s="72">
        <v>0</v>
      </c>
      <c r="J145" s="72">
        <v>0</v>
      </c>
      <c r="K145" s="72">
        <v>0</v>
      </c>
      <c r="L145" s="72">
        <v>0</v>
      </c>
      <c r="M145" s="72">
        <v>216928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72">
        <v>433.86</v>
      </c>
      <c r="Y145" s="72">
        <v>39295.86</v>
      </c>
      <c r="Z145" s="72">
        <v>4696.7</v>
      </c>
      <c r="AA145" s="72">
        <v>10000</v>
      </c>
    </row>
    <row r="146" spans="1:27" s="111" customFormat="1" ht="23.1" customHeight="1" outlineLevel="1" x14ac:dyDescent="0.3">
      <c r="A146" s="109">
        <v>139</v>
      </c>
      <c r="B146" s="112" t="s">
        <v>199</v>
      </c>
      <c r="C146" s="72">
        <f t="shared" si="2"/>
        <v>177403.06000000003</v>
      </c>
      <c r="D146" s="72">
        <v>2544</v>
      </c>
      <c r="E146" s="72">
        <v>0</v>
      </c>
      <c r="F146" s="72">
        <v>0</v>
      </c>
      <c r="G146" s="72">
        <v>2544</v>
      </c>
      <c r="H146" s="72">
        <v>122639</v>
      </c>
      <c r="I146" s="72">
        <v>0</v>
      </c>
      <c r="J146" s="72">
        <v>0</v>
      </c>
      <c r="K146" s="72">
        <v>0</v>
      </c>
      <c r="L146" s="72">
        <v>0</v>
      </c>
      <c r="M146" s="72">
        <v>122639</v>
      </c>
      <c r="N146" s="72">
        <v>0</v>
      </c>
      <c r="O146" s="72">
        <v>0</v>
      </c>
      <c r="P146" s="72">
        <v>0</v>
      </c>
      <c r="Q146" s="72">
        <v>0</v>
      </c>
      <c r="R146" s="72">
        <v>0</v>
      </c>
      <c r="S146" s="72">
        <v>0</v>
      </c>
      <c r="T146" s="72">
        <v>0</v>
      </c>
      <c r="U146" s="72">
        <v>0</v>
      </c>
      <c r="V146" s="72">
        <v>0</v>
      </c>
      <c r="W146" s="72">
        <v>0</v>
      </c>
      <c r="X146" s="72">
        <v>245.28</v>
      </c>
      <c r="Y146" s="72">
        <v>39295.86</v>
      </c>
      <c r="Z146" s="72">
        <v>2678.92</v>
      </c>
      <c r="AA146" s="72">
        <v>10000</v>
      </c>
    </row>
    <row r="147" spans="1:27" s="111" customFormat="1" ht="23.1" customHeight="1" outlineLevel="1" x14ac:dyDescent="0.3">
      <c r="A147" s="109">
        <v>140</v>
      </c>
      <c r="B147" s="112" t="s">
        <v>200</v>
      </c>
      <c r="C147" s="72">
        <f t="shared" si="2"/>
        <v>222373.30000000002</v>
      </c>
      <c r="D147" s="72">
        <v>2544</v>
      </c>
      <c r="E147" s="72">
        <v>0</v>
      </c>
      <c r="F147" s="72">
        <v>0</v>
      </c>
      <c r="G147" s="72">
        <v>2544</v>
      </c>
      <c r="H147" s="72">
        <v>166581</v>
      </c>
      <c r="I147" s="72">
        <v>0</v>
      </c>
      <c r="J147" s="72">
        <v>0</v>
      </c>
      <c r="K147" s="72">
        <v>0</v>
      </c>
      <c r="L147" s="72">
        <v>0</v>
      </c>
      <c r="M147" s="72">
        <v>166581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72">
        <v>333.16</v>
      </c>
      <c r="Y147" s="72">
        <v>39295.86</v>
      </c>
      <c r="Z147" s="72">
        <v>3619.28</v>
      </c>
      <c r="AA147" s="72">
        <v>10000</v>
      </c>
    </row>
    <row r="148" spans="1:27" s="111" customFormat="1" ht="23.1" customHeight="1" outlineLevel="1" x14ac:dyDescent="0.3">
      <c r="A148" s="109">
        <v>141</v>
      </c>
      <c r="B148" s="112" t="s">
        <v>201</v>
      </c>
      <c r="C148" s="72">
        <f t="shared" si="2"/>
        <v>212081.9</v>
      </c>
      <c r="D148" s="72">
        <v>2589</v>
      </c>
      <c r="E148" s="72">
        <v>0</v>
      </c>
      <c r="F148" s="72">
        <v>0</v>
      </c>
      <c r="G148" s="72">
        <v>2589</v>
      </c>
      <c r="H148" s="72">
        <v>156480</v>
      </c>
      <c r="I148" s="72">
        <v>0</v>
      </c>
      <c r="J148" s="72">
        <v>0</v>
      </c>
      <c r="K148" s="72">
        <v>0</v>
      </c>
      <c r="L148" s="72">
        <v>0</v>
      </c>
      <c r="M148" s="72">
        <v>156480</v>
      </c>
      <c r="N148" s="72">
        <v>0</v>
      </c>
      <c r="O148" s="72">
        <v>0</v>
      </c>
      <c r="P148" s="72">
        <v>0</v>
      </c>
      <c r="Q148" s="72">
        <v>0</v>
      </c>
      <c r="R148" s="72">
        <v>0</v>
      </c>
      <c r="S148" s="72">
        <v>0</v>
      </c>
      <c r="T148" s="72">
        <v>0</v>
      </c>
      <c r="U148" s="72">
        <v>0</v>
      </c>
      <c r="V148" s="72">
        <v>0</v>
      </c>
      <c r="W148" s="72">
        <v>0</v>
      </c>
      <c r="X148" s="72">
        <v>312.95999999999998</v>
      </c>
      <c r="Y148" s="72">
        <v>39295.86</v>
      </c>
      <c r="Z148" s="72">
        <v>3404.08</v>
      </c>
      <c r="AA148" s="72">
        <v>10000</v>
      </c>
    </row>
    <row r="149" spans="1:27" s="111" customFormat="1" ht="23.1" customHeight="1" outlineLevel="1" x14ac:dyDescent="0.3">
      <c r="A149" s="109">
        <v>142</v>
      </c>
      <c r="B149" s="112" t="s">
        <v>202</v>
      </c>
      <c r="C149" s="72">
        <f t="shared" si="2"/>
        <v>681884.07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143</v>
      </c>
      <c r="P149" s="72">
        <v>657807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72">
        <v>0</v>
      </c>
      <c r="Y149" s="72">
        <v>0</v>
      </c>
      <c r="Z149" s="72">
        <v>14077.07</v>
      </c>
      <c r="AA149" s="72">
        <v>10000</v>
      </c>
    </row>
    <row r="150" spans="1:27" s="111" customFormat="1" ht="23.1" customHeight="1" outlineLevel="1" x14ac:dyDescent="0.3">
      <c r="A150" s="109">
        <v>143</v>
      </c>
      <c r="B150" s="112" t="s">
        <v>203</v>
      </c>
      <c r="C150" s="72">
        <f t="shared" si="2"/>
        <v>97665.73</v>
      </c>
      <c r="D150" s="72">
        <v>44740.6</v>
      </c>
      <c r="E150" s="72">
        <v>0</v>
      </c>
      <c r="F150" s="72">
        <v>0</v>
      </c>
      <c r="G150" s="72">
        <v>44740.6</v>
      </c>
      <c r="H150" s="72">
        <v>16242.95</v>
      </c>
      <c r="I150" s="72">
        <v>0</v>
      </c>
      <c r="J150" s="72">
        <v>0</v>
      </c>
      <c r="K150" s="72">
        <v>0</v>
      </c>
      <c r="L150" s="72">
        <v>0</v>
      </c>
      <c r="M150" s="72">
        <v>16242.95</v>
      </c>
      <c r="N150" s="72">
        <v>0</v>
      </c>
      <c r="O150" s="72">
        <v>0</v>
      </c>
      <c r="P150" s="72">
        <v>0</v>
      </c>
      <c r="Q150" s="72">
        <v>0</v>
      </c>
      <c r="R150" s="72">
        <v>0</v>
      </c>
      <c r="S150" s="72">
        <v>0</v>
      </c>
      <c r="T150" s="72">
        <v>0</v>
      </c>
      <c r="U150" s="72">
        <v>0</v>
      </c>
      <c r="V150" s="72">
        <v>0</v>
      </c>
      <c r="W150" s="72">
        <v>0</v>
      </c>
      <c r="X150" s="72">
        <v>32.49</v>
      </c>
      <c r="Y150" s="72">
        <v>25344.639999999999</v>
      </c>
      <c r="Z150" s="72">
        <v>1305.05</v>
      </c>
      <c r="AA150" s="72">
        <v>10000</v>
      </c>
    </row>
    <row r="151" spans="1:27" s="111" customFormat="1" ht="23.1" customHeight="1" outlineLevel="1" x14ac:dyDescent="0.3">
      <c r="A151" s="109">
        <v>144</v>
      </c>
      <c r="B151" s="112" t="s">
        <v>204</v>
      </c>
      <c r="C151" s="72">
        <f t="shared" si="2"/>
        <v>215251.00599999999</v>
      </c>
      <c r="D151" s="72">
        <v>39569.578399999999</v>
      </c>
      <c r="E151" s="72">
        <v>0</v>
      </c>
      <c r="F151" s="72">
        <v>0</v>
      </c>
      <c r="G151" s="72">
        <v>39569.578399999999</v>
      </c>
      <c r="H151" s="72">
        <v>128149.79759999999</v>
      </c>
      <c r="I151" s="72">
        <v>0</v>
      </c>
      <c r="J151" s="72">
        <v>0</v>
      </c>
      <c r="K151" s="72">
        <v>0</v>
      </c>
      <c r="L151" s="72">
        <v>0</v>
      </c>
      <c r="M151" s="72">
        <v>128149.79759999999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72">
        <v>256.3</v>
      </c>
      <c r="Y151" s="72">
        <v>33686.14</v>
      </c>
      <c r="Z151" s="72">
        <v>3589.19</v>
      </c>
      <c r="AA151" s="72">
        <v>10000</v>
      </c>
    </row>
    <row r="152" spans="1:27" s="111" customFormat="1" ht="23.1" customHeight="1" outlineLevel="1" x14ac:dyDescent="0.3">
      <c r="A152" s="109">
        <v>145</v>
      </c>
      <c r="B152" s="112" t="s">
        <v>205</v>
      </c>
      <c r="C152" s="72">
        <f t="shared" si="2"/>
        <v>246016.01319999996</v>
      </c>
      <c r="D152" s="72">
        <v>39569.578399999999</v>
      </c>
      <c r="E152" s="72">
        <v>0</v>
      </c>
      <c r="F152" s="72">
        <v>0</v>
      </c>
      <c r="G152" s="72">
        <v>39569.578399999999</v>
      </c>
      <c r="H152" s="72">
        <v>152729.90479999999</v>
      </c>
      <c r="I152" s="72">
        <v>0</v>
      </c>
      <c r="J152" s="72">
        <v>0</v>
      </c>
      <c r="K152" s="72">
        <v>0</v>
      </c>
      <c r="L152" s="72">
        <v>0</v>
      </c>
      <c r="M152" s="72">
        <v>152729.90479999999</v>
      </c>
      <c r="N152" s="72">
        <v>0</v>
      </c>
      <c r="O152" s="72">
        <v>0</v>
      </c>
      <c r="P152" s="72">
        <v>0</v>
      </c>
      <c r="Q152" s="72">
        <v>0</v>
      </c>
      <c r="R152" s="72">
        <v>0</v>
      </c>
      <c r="S152" s="72">
        <v>0</v>
      </c>
      <c r="T152" s="72">
        <v>0</v>
      </c>
      <c r="U152" s="72">
        <v>0</v>
      </c>
      <c r="V152" s="72">
        <v>0</v>
      </c>
      <c r="W152" s="72">
        <v>0</v>
      </c>
      <c r="X152" s="72">
        <v>305.45999999999998</v>
      </c>
      <c r="Y152" s="72">
        <v>39295.86</v>
      </c>
      <c r="Z152" s="72">
        <v>4115.21</v>
      </c>
      <c r="AA152" s="72">
        <v>10000</v>
      </c>
    </row>
    <row r="153" spans="1:27" s="111" customFormat="1" ht="23.1" customHeight="1" outlineLevel="1" x14ac:dyDescent="0.3">
      <c r="A153" s="109">
        <v>146</v>
      </c>
      <c r="B153" s="112" t="s">
        <v>206</v>
      </c>
      <c r="C153" s="72">
        <f t="shared" si="2"/>
        <v>210374.5716</v>
      </c>
      <c r="D153" s="72">
        <v>39569.578399999999</v>
      </c>
      <c r="E153" s="72">
        <v>0</v>
      </c>
      <c r="F153" s="72">
        <v>0</v>
      </c>
      <c r="G153" s="72">
        <v>39569.578399999999</v>
      </c>
      <c r="H153" s="72">
        <v>117903.40320000002</v>
      </c>
      <c r="I153" s="72">
        <v>0</v>
      </c>
      <c r="J153" s="72">
        <v>0</v>
      </c>
      <c r="K153" s="72">
        <v>0</v>
      </c>
      <c r="L153" s="72">
        <v>0</v>
      </c>
      <c r="M153" s="72">
        <v>117903.40320000002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72">
        <v>235.81</v>
      </c>
      <c r="Y153" s="72">
        <v>39295.86</v>
      </c>
      <c r="Z153" s="72">
        <v>3369.92</v>
      </c>
      <c r="AA153" s="72">
        <v>10000</v>
      </c>
    </row>
    <row r="154" spans="1:27" s="111" customFormat="1" ht="23.1" customHeight="1" outlineLevel="1" x14ac:dyDescent="0.3">
      <c r="A154" s="109">
        <v>147</v>
      </c>
      <c r="B154" s="112" t="s">
        <v>207</v>
      </c>
      <c r="C154" s="72">
        <f t="shared" si="2"/>
        <v>907671.28</v>
      </c>
      <c r="D154" s="72">
        <v>0</v>
      </c>
      <c r="E154" s="72">
        <v>0</v>
      </c>
      <c r="F154" s="72">
        <v>0</v>
      </c>
      <c r="G154" s="72">
        <v>0</v>
      </c>
      <c r="H154" s="72">
        <v>0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  <c r="N154" s="72">
        <v>0</v>
      </c>
      <c r="O154" s="72">
        <v>196</v>
      </c>
      <c r="P154" s="72">
        <v>878863.6</v>
      </c>
      <c r="Q154" s="72">
        <v>0</v>
      </c>
      <c r="R154" s="72">
        <v>0</v>
      </c>
      <c r="S154" s="72">
        <v>0</v>
      </c>
      <c r="T154" s="72">
        <v>0</v>
      </c>
      <c r="U154" s="72">
        <v>0</v>
      </c>
      <c r="V154" s="72">
        <v>0</v>
      </c>
      <c r="W154" s="72">
        <v>0</v>
      </c>
      <c r="X154" s="72">
        <v>0</v>
      </c>
      <c r="Y154" s="72">
        <v>0</v>
      </c>
      <c r="Z154" s="72">
        <v>18807.68</v>
      </c>
      <c r="AA154" s="72">
        <v>10000</v>
      </c>
    </row>
    <row r="155" spans="1:27" s="111" customFormat="1" ht="23.1" customHeight="1" outlineLevel="1" x14ac:dyDescent="0.3">
      <c r="A155" s="109">
        <v>148</v>
      </c>
      <c r="B155" s="112" t="s">
        <v>208</v>
      </c>
      <c r="C155" s="72">
        <f t="shared" si="2"/>
        <v>1376304.31</v>
      </c>
      <c r="D155" s="72">
        <v>0</v>
      </c>
      <c r="E155" s="72">
        <v>0</v>
      </c>
      <c r="F155" s="72">
        <v>0</v>
      </c>
      <c r="G155" s="72">
        <v>0</v>
      </c>
      <c r="H155" s="72">
        <v>0</v>
      </c>
      <c r="I155" s="72">
        <v>0</v>
      </c>
      <c r="J155" s="72">
        <v>0</v>
      </c>
      <c r="K155" s="72">
        <v>0</v>
      </c>
      <c r="L155" s="72">
        <v>0</v>
      </c>
      <c r="M155" s="72">
        <v>0</v>
      </c>
      <c r="N155" s="72">
        <v>0</v>
      </c>
      <c r="O155" s="72">
        <v>300</v>
      </c>
      <c r="P155" s="72">
        <v>1337678</v>
      </c>
      <c r="Q155" s="72">
        <v>0</v>
      </c>
      <c r="R155" s="72">
        <v>0</v>
      </c>
      <c r="S155" s="72">
        <v>0</v>
      </c>
      <c r="T155" s="72">
        <v>0</v>
      </c>
      <c r="U155" s="72">
        <v>0</v>
      </c>
      <c r="V155" s="72">
        <v>0</v>
      </c>
      <c r="W155" s="72">
        <v>0</v>
      </c>
      <c r="X155" s="72">
        <v>0</v>
      </c>
      <c r="Y155" s="72">
        <v>0</v>
      </c>
      <c r="Z155" s="72">
        <v>28626.31</v>
      </c>
      <c r="AA155" s="72">
        <v>10000</v>
      </c>
    </row>
    <row r="156" spans="1:27" s="111" customFormat="1" ht="23.1" customHeight="1" outlineLevel="1" x14ac:dyDescent="0.3">
      <c r="A156" s="109">
        <v>149</v>
      </c>
      <c r="B156" s="112" t="s">
        <v>209</v>
      </c>
      <c r="C156" s="72">
        <f t="shared" si="2"/>
        <v>167353.76</v>
      </c>
      <c r="D156" s="72">
        <v>44965.43</v>
      </c>
      <c r="E156" s="72">
        <v>0</v>
      </c>
      <c r="F156" s="72">
        <v>0</v>
      </c>
      <c r="G156" s="72">
        <v>44965.43</v>
      </c>
      <c r="H156" s="72">
        <v>83988.73000000001</v>
      </c>
      <c r="I156" s="72">
        <v>0</v>
      </c>
      <c r="J156" s="72">
        <v>0</v>
      </c>
      <c r="K156" s="72">
        <v>0</v>
      </c>
      <c r="L156" s="72">
        <v>0</v>
      </c>
      <c r="M156" s="72">
        <v>83988.73000000001</v>
      </c>
      <c r="N156" s="72">
        <v>0</v>
      </c>
      <c r="O156" s="72">
        <v>0</v>
      </c>
      <c r="P156" s="72">
        <v>0</v>
      </c>
      <c r="Q156" s="72">
        <v>0</v>
      </c>
      <c r="R156" s="72">
        <v>0</v>
      </c>
      <c r="S156" s="72">
        <v>0</v>
      </c>
      <c r="T156" s="72">
        <v>0</v>
      </c>
      <c r="U156" s="72">
        <v>0</v>
      </c>
      <c r="V156" s="72">
        <v>0</v>
      </c>
      <c r="W156" s="72">
        <v>0</v>
      </c>
      <c r="X156" s="72">
        <v>167.98</v>
      </c>
      <c r="Y156" s="72">
        <v>25472</v>
      </c>
      <c r="Z156" s="72">
        <v>2759.62</v>
      </c>
      <c r="AA156" s="72">
        <v>10000</v>
      </c>
    </row>
    <row r="157" spans="1:27" s="111" customFormat="1" ht="23.1" customHeight="1" outlineLevel="1" x14ac:dyDescent="0.3">
      <c r="A157" s="109">
        <v>150</v>
      </c>
      <c r="B157" s="112" t="s">
        <v>210</v>
      </c>
      <c r="C157" s="72">
        <f t="shared" si="2"/>
        <v>350643.19</v>
      </c>
      <c r="D157" s="72">
        <v>2544</v>
      </c>
      <c r="E157" s="72">
        <v>0</v>
      </c>
      <c r="F157" s="72">
        <v>0</v>
      </c>
      <c r="G157" s="72">
        <v>2544</v>
      </c>
      <c r="H157" s="72">
        <v>291918</v>
      </c>
      <c r="I157" s="72">
        <v>0</v>
      </c>
      <c r="J157" s="72">
        <v>0</v>
      </c>
      <c r="K157" s="72">
        <v>0</v>
      </c>
      <c r="L157" s="72">
        <v>0</v>
      </c>
      <c r="M157" s="72">
        <v>291918</v>
      </c>
      <c r="N157" s="72">
        <v>0</v>
      </c>
      <c r="O157" s="72">
        <v>0</v>
      </c>
      <c r="P157" s="72">
        <v>0</v>
      </c>
      <c r="Q157" s="72">
        <v>0</v>
      </c>
      <c r="R157" s="72">
        <v>0</v>
      </c>
      <c r="S157" s="72">
        <v>0</v>
      </c>
      <c r="T157" s="72">
        <v>0</v>
      </c>
      <c r="U157" s="72">
        <v>0</v>
      </c>
      <c r="V157" s="72">
        <v>0</v>
      </c>
      <c r="W157" s="72">
        <v>0</v>
      </c>
      <c r="X157" s="72">
        <v>583.84</v>
      </c>
      <c r="Y157" s="72">
        <v>39295.86</v>
      </c>
      <c r="Z157" s="72">
        <v>6301.49</v>
      </c>
      <c r="AA157" s="72">
        <v>10000</v>
      </c>
    </row>
    <row r="158" spans="1:27" s="111" customFormat="1" ht="23.1" customHeight="1" outlineLevel="1" x14ac:dyDescent="0.3">
      <c r="A158" s="109">
        <v>151</v>
      </c>
      <c r="B158" s="112" t="s">
        <v>211</v>
      </c>
      <c r="C158" s="72">
        <f t="shared" si="2"/>
        <v>1693040.14</v>
      </c>
      <c r="D158" s="72">
        <v>0</v>
      </c>
      <c r="E158" s="72">
        <v>0</v>
      </c>
      <c r="F158" s="72">
        <v>0</v>
      </c>
      <c r="G158" s="72">
        <v>0</v>
      </c>
      <c r="H158" s="72">
        <v>0</v>
      </c>
      <c r="I158" s="72">
        <v>0</v>
      </c>
      <c r="J158" s="72">
        <v>0</v>
      </c>
      <c r="K158" s="72">
        <v>0</v>
      </c>
      <c r="L158" s="72">
        <v>0</v>
      </c>
      <c r="M158" s="72">
        <v>0</v>
      </c>
      <c r="N158" s="72">
        <v>0</v>
      </c>
      <c r="O158" s="72">
        <v>268</v>
      </c>
      <c r="P158" s="72">
        <v>1581200</v>
      </c>
      <c r="Q158" s="72">
        <v>0</v>
      </c>
      <c r="R158" s="72">
        <v>0</v>
      </c>
      <c r="S158" s="72">
        <v>0</v>
      </c>
      <c r="T158" s="72">
        <v>0</v>
      </c>
      <c r="U158" s="72">
        <v>0</v>
      </c>
      <c r="V158" s="72">
        <v>0</v>
      </c>
      <c r="W158" s="72">
        <v>0</v>
      </c>
      <c r="X158" s="72">
        <v>3162.4</v>
      </c>
      <c r="Y158" s="72">
        <v>64840.06</v>
      </c>
      <c r="Z158" s="72">
        <v>33837.68</v>
      </c>
      <c r="AA158" s="72">
        <v>10000</v>
      </c>
    </row>
    <row r="159" spans="1:27" s="111" customFormat="1" ht="23.1" customHeight="1" outlineLevel="1" x14ac:dyDescent="0.3">
      <c r="A159" s="109">
        <v>152</v>
      </c>
      <c r="B159" s="112" t="s">
        <v>212</v>
      </c>
      <c r="C159" s="72">
        <f t="shared" si="2"/>
        <v>2549897.3400000003</v>
      </c>
      <c r="D159" s="72">
        <v>44965.43</v>
      </c>
      <c r="E159" s="72">
        <v>0</v>
      </c>
      <c r="F159" s="72">
        <v>0</v>
      </c>
      <c r="G159" s="72">
        <v>44965.43</v>
      </c>
      <c r="H159" s="72">
        <v>35630.920000000006</v>
      </c>
      <c r="I159" s="72">
        <v>0</v>
      </c>
      <c r="J159" s="72">
        <v>0</v>
      </c>
      <c r="K159" s="72">
        <v>0</v>
      </c>
      <c r="L159" s="72">
        <v>0</v>
      </c>
      <c r="M159" s="72">
        <v>35630.920000000006</v>
      </c>
      <c r="N159" s="72">
        <v>0</v>
      </c>
      <c r="O159" s="72">
        <v>0</v>
      </c>
      <c r="P159" s="72">
        <v>0</v>
      </c>
      <c r="Q159" s="72">
        <v>0</v>
      </c>
      <c r="R159" s="72">
        <v>0</v>
      </c>
      <c r="S159" s="72">
        <v>0</v>
      </c>
      <c r="T159" s="72">
        <v>0</v>
      </c>
      <c r="U159" s="72">
        <v>589.20000000000005</v>
      </c>
      <c r="V159" s="72">
        <v>2297880</v>
      </c>
      <c r="W159" s="72">
        <v>0</v>
      </c>
      <c r="X159" s="72">
        <v>4667.0200000000004</v>
      </c>
      <c r="Y159" s="72">
        <v>95854.58</v>
      </c>
      <c r="Z159" s="72">
        <v>50899.39</v>
      </c>
      <c r="AA159" s="72">
        <v>20000</v>
      </c>
    </row>
    <row r="160" spans="1:27" s="111" customFormat="1" ht="23.1" customHeight="1" outlineLevel="1" x14ac:dyDescent="0.3">
      <c r="A160" s="109">
        <v>153</v>
      </c>
      <c r="B160" s="112" t="s">
        <v>213</v>
      </c>
      <c r="C160" s="72">
        <f t="shared" si="2"/>
        <v>1673265.0100000002</v>
      </c>
      <c r="D160" s="72">
        <v>0</v>
      </c>
      <c r="E160" s="72">
        <v>0</v>
      </c>
      <c r="F160" s="72">
        <v>0</v>
      </c>
      <c r="G160" s="72">
        <v>0</v>
      </c>
      <c r="H160" s="72">
        <v>0</v>
      </c>
      <c r="I160" s="72">
        <v>0</v>
      </c>
      <c r="J160" s="72">
        <v>0</v>
      </c>
      <c r="K160" s="72">
        <v>0</v>
      </c>
      <c r="L160" s="72">
        <v>0</v>
      </c>
      <c r="M160" s="72">
        <v>0</v>
      </c>
      <c r="N160" s="72">
        <v>0</v>
      </c>
      <c r="O160" s="72">
        <v>264.60000000000002</v>
      </c>
      <c r="P160" s="72">
        <v>1561140.0000000002</v>
      </c>
      <c r="Q160" s="72">
        <v>0</v>
      </c>
      <c r="R160" s="72">
        <v>0</v>
      </c>
      <c r="S160" s="72">
        <v>0</v>
      </c>
      <c r="T160" s="72">
        <v>0</v>
      </c>
      <c r="U160" s="72">
        <v>0</v>
      </c>
      <c r="V160" s="72">
        <v>0</v>
      </c>
      <c r="W160" s="72">
        <v>0</v>
      </c>
      <c r="X160" s="72">
        <v>3122.28</v>
      </c>
      <c r="Y160" s="72">
        <v>65594.33</v>
      </c>
      <c r="Z160" s="72">
        <v>33408.400000000001</v>
      </c>
      <c r="AA160" s="72">
        <v>10000</v>
      </c>
    </row>
    <row r="161" spans="1:27" s="111" customFormat="1" ht="23.1" customHeight="1" outlineLevel="1" x14ac:dyDescent="0.3">
      <c r="A161" s="109">
        <v>154</v>
      </c>
      <c r="B161" s="112" t="s">
        <v>214</v>
      </c>
      <c r="C161" s="72">
        <f t="shared" si="2"/>
        <v>2388979.3099999996</v>
      </c>
      <c r="D161" s="72">
        <v>0</v>
      </c>
      <c r="E161" s="72">
        <v>0</v>
      </c>
      <c r="F161" s="72">
        <v>0</v>
      </c>
      <c r="G161" s="72">
        <v>0</v>
      </c>
      <c r="H161" s="72">
        <v>0</v>
      </c>
      <c r="I161" s="72">
        <v>0</v>
      </c>
      <c r="J161" s="72">
        <v>0</v>
      </c>
      <c r="K161" s="72">
        <v>0</v>
      </c>
      <c r="L161" s="72">
        <v>0</v>
      </c>
      <c r="M161" s="72">
        <v>0</v>
      </c>
      <c r="N161" s="72">
        <v>0</v>
      </c>
      <c r="O161" s="72">
        <v>480</v>
      </c>
      <c r="P161" s="72">
        <v>2329135.7999999998</v>
      </c>
      <c r="Q161" s="72">
        <v>0</v>
      </c>
      <c r="R161" s="72">
        <v>0</v>
      </c>
      <c r="S161" s="72">
        <v>0</v>
      </c>
      <c r="T161" s="72">
        <v>0</v>
      </c>
      <c r="U161" s="72">
        <v>0</v>
      </c>
      <c r="V161" s="72">
        <v>0</v>
      </c>
      <c r="W161" s="72">
        <v>0</v>
      </c>
      <c r="X161" s="72">
        <v>0</v>
      </c>
      <c r="Y161" s="72">
        <v>0</v>
      </c>
      <c r="Z161" s="72">
        <v>49843.51</v>
      </c>
      <c r="AA161" s="72">
        <v>10000</v>
      </c>
    </row>
    <row r="162" spans="1:27" s="111" customFormat="1" ht="23.1" customHeight="1" outlineLevel="1" x14ac:dyDescent="0.3">
      <c r="A162" s="109">
        <v>155</v>
      </c>
      <c r="B162" s="112" t="s">
        <v>215</v>
      </c>
      <c r="C162" s="72">
        <f t="shared" si="2"/>
        <v>2275733.92</v>
      </c>
      <c r="D162" s="72">
        <v>2331</v>
      </c>
      <c r="E162" s="72">
        <v>0</v>
      </c>
      <c r="F162" s="72">
        <v>0</v>
      </c>
      <c r="G162" s="72">
        <v>2331</v>
      </c>
      <c r="H162" s="72">
        <v>341569</v>
      </c>
      <c r="I162" s="72">
        <v>0</v>
      </c>
      <c r="J162" s="72">
        <v>0</v>
      </c>
      <c r="K162" s="72">
        <v>0</v>
      </c>
      <c r="L162" s="72">
        <v>0</v>
      </c>
      <c r="M162" s="72">
        <v>341569</v>
      </c>
      <c r="N162" s="72">
        <v>0</v>
      </c>
      <c r="O162" s="72">
        <v>470</v>
      </c>
      <c r="P162" s="72">
        <v>1827345.3</v>
      </c>
      <c r="Q162" s="72">
        <v>0</v>
      </c>
      <c r="R162" s="72">
        <v>0</v>
      </c>
      <c r="S162" s="72">
        <v>0</v>
      </c>
      <c r="T162" s="72">
        <v>0</v>
      </c>
      <c r="U162" s="72">
        <v>0</v>
      </c>
      <c r="V162" s="72">
        <v>0</v>
      </c>
      <c r="W162" s="72">
        <v>0</v>
      </c>
      <c r="X162" s="72">
        <v>4337.83</v>
      </c>
      <c r="Y162" s="72">
        <v>33686.14</v>
      </c>
      <c r="Z162" s="72">
        <v>46464.65</v>
      </c>
      <c r="AA162" s="72">
        <v>20000</v>
      </c>
    </row>
    <row r="163" spans="1:27" s="111" customFormat="1" ht="23.1" customHeight="1" outlineLevel="1" x14ac:dyDescent="0.3">
      <c r="A163" s="109">
        <v>156</v>
      </c>
      <c r="B163" s="112" t="s">
        <v>216</v>
      </c>
      <c r="C163" s="72">
        <f t="shared" si="2"/>
        <v>158321.22</v>
      </c>
      <c r="D163" s="72">
        <v>2100</v>
      </c>
      <c r="E163" s="72">
        <v>0</v>
      </c>
      <c r="F163" s="72">
        <v>0</v>
      </c>
      <c r="G163" s="72">
        <v>2100</v>
      </c>
      <c r="H163" s="72">
        <v>118074</v>
      </c>
      <c r="I163" s="72">
        <v>0</v>
      </c>
      <c r="J163" s="72">
        <v>0</v>
      </c>
      <c r="K163" s="72">
        <v>0</v>
      </c>
      <c r="L163" s="72">
        <v>0</v>
      </c>
      <c r="M163" s="72">
        <v>118074</v>
      </c>
      <c r="N163" s="72">
        <v>0</v>
      </c>
      <c r="O163" s="72">
        <v>0</v>
      </c>
      <c r="P163" s="72">
        <v>0</v>
      </c>
      <c r="Q163" s="72">
        <v>0</v>
      </c>
      <c r="R163" s="72">
        <v>0</v>
      </c>
      <c r="S163" s="72">
        <v>0</v>
      </c>
      <c r="T163" s="72">
        <v>0</v>
      </c>
      <c r="U163" s="72">
        <v>0</v>
      </c>
      <c r="V163" s="72">
        <v>0</v>
      </c>
      <c r="W163" s="72">
        <v>0</v>
      </c>
      <c r="X163" s="72">
        <v>103.5</v>
      </c>
      <c r="Y163" s="72">
        <v>25472</v>
      </c>
      <c r="Z163" s="113">
        <f>ROUND((G163+H163)*0.0214,2)</f>
        <v>2571.7199999999998</v>
      </c>
      <c r="AA163" s="72">
        <v>10000</v>
      </c>
    </row>
    <row r="164" spans="1:27" s="111" customFormat="1" ht="23.1" customHeight="1" outlineLevel="1" x14ac:dyDescent="0.3">
      <c r="A164" s="109">
        <v>157</v>
      </c>
      <c r="B164" s="112" t="s">
        <v>217</v>
      </c>
      <c r="C164" s="72">
        <f t="shared" si="2"/>
        <v>102800.25</v>
      </c>
      <c r="D164" s="72">
        <v>2544.8000000000002</v>
      </c>
      <c r="E164" s="72">
        <v>0</v>
      </c>
      <c r="F164" s="72">
        <v>0</v>
      </c>
      <c r="G164" s="72">
        <v>2544.8000000000002</v>
      </c>
      <c r="H164" s="72">
        <v>55222.64</v>
      </c>
      <c r="I164" s="72">
        <v>0</v>
      </c>
      <c r="J164" s="72">
        <v>0</v>
      </c>
      <c r="K164" s="72">
        <v>0</v>
      </c>
      <c r="L164" s="72">
        <v>0</v>
      </c>
      <c r="M164" s="72">
        <v>55222.64</v>
      </c>
      <c r="N164" s="72">
        <v>0</v>
      </c>
      <c r="O164" s="72">
        <v>0</v>
      </c>
      <c r="P164" s="72">
        <v>0</v>
      </c>
      <c r="Q164" s="72">
        <v>0</v>
      </c>
      <c r="R164" s="72">
        <v>0</v>
      </c>
      <c r="S164" s="72">
        <v>0</v>
      </c>
      <c r="T164" s="72">
        <v>0</v>
      </c>
      <c r="U164" s="72">
        <v>0</v>
      </c>
      <c r="V164" s="72">
        <v>0</v>
      </c>
      <c r="W164" s="72">
        <v>0</v>
      </c>
      <c r="X164" s="72">
        <v>110.45</v>
      </c>
      <c r="Y164" s="72">
        <v>33686.14</v>
      </c>
      <c r="Z164" s="72">
        <v>1236.22</v>
      </c>
      <c r="AA164" s="72">
        <v>10000</v>
      </c>
    </row>
    <row r="165" spans="1:27" s="111" customFormat="1" ht="23.1" customHeight="1" outlineLevel="1" x14ac:dyDescent="0.3">
      <c r="A165" s="109">
        <v>158</v>
      </c>
      <c r="B165" s="112" t="s">
        <v>218</v>
      </c>
      <c r="C165" s="72">
        <f t="shared" si="2"/>
        <v>1688847.0599999998</v>
      </c>
      <c r="D165" s="72">
        <v>2544</v>
      </c>
      <c r="E165" s="72">
        <v>0</v>
      </c>
      <c r="F165" s="72">
        <v>0</v>
      </c>
      <c r="G165" s="72">
        <v>2544</v>
      </c>
      <c r="H165" s="72">
        <v>245006</v>
      </c>
      <c r="I165" s="72">
        <v>0</v>
      </c>
      <c r="J165" s="72">
        <v>0</v>
      </c>
      <c r="K165" s="72">
        <v>0</v>
      </c>
      <c r="L165" s="72">
        <v>0</v>
      </c>
      <c r="M165" s="72">
        <v>245006</v>
      </c>
      <c r="N165" s="72">
        <v>0</v>
      </c>
      <c r="O165" s="72">
        <v>300</v>
      </c>
      <c r="P165" s="72">
        <v>1350228</v>
      </c>
      <c r="Q165" s="72">
        <v>0</v>
      </c>
      <c r="R165" s="72">
        <v>0</v>
      </c>
      <c r="S165" s="72">
        <v>0</v>
      </c>
      <c r="T165" s="72">
        <v>0</v>
      </c>
      <c r="U165" s="72">
        <v>0</v>
      </c>
      <c r="V165" s="72">
        <v>0</v>
      </c>
      <c r="W165" s="72">
        <v>0</v>
      </c>
      <c r="X165" s="72">
        <v>3190.47</v>
      </c>
      <c r="Y165" s="72">
        <v>33686.14</v>
      </c>
      <c r="Z165" s="72">
        <v>34192.449999999997</v>
      </c>
      <c r="AA165" s="72">
        <v>20000</v>
      </c>
    </row>
    <row r="166" spans="1:27" s="111" customFormat="1" ht="23.1" customHeight="1" outlineLevel="1" x14ac:dyDescent="0.3">
      <c r="A166" s="109">
        <v>159</v>
      </c>
      <c r="B166" s="112" t="s">
        <v>219</v>
      </c>
      <c r="C166" s="72">
        <f t="shared" si="2"/>
        <v>1364644.9078755623</v>
      </c>
      <c r="D166" s="72">
        <v>43391.64</v>
      </c>
      <c r="E166" s="72">
        <v>0</v>
      </c>
      <c r="F166" s="72">
        <v>0</v>
      </c>
      <c r="G166" s="72">
        <v>43391.64</v>
      </c>
      <c r="H166" s="72">
        <v>49938.93</v>
      </c>
      <c r="I166" s="72">
        <v>0</v>
      </c>
      <c r="J166" s="72">
        <v>0</v>
      </c>
      <c r="K166" s="72">
        <v>0</v>
      </c>
      <c r="L166" s="72">
        <v>0</v>
      </c>
      <c r="M166" s="72">
        <v>49938.93</v>
      </c>
      <c r="N166" s="72">
        <v>0</v>
      </c>
      <c r="O166" s="72">
        <v>0</v>
      </c>
      <c r="P166" s="72">
        <v>0</v>
      </c>
      <c r="Q166" s="72">
        <v>596617.98</v>
      </c>
      <c r="R166" s="72">
        <v>0</v>
      </c>
      <c r="S166" s="72">
        <v>0</v>
      </c>
      <c r="T166" s="72">
        <v>0</v>
      </c>
      <c r="U166" s="72">
        <v>0</v>
      </c>
      <c r="V166" s="72">
        <v>0</v>
      </c>
      <c r="W166" s="72">
        <v>436692.29</v>
      </c>
      <c r="X166" s="72">
        <v>0</v>
      </c>
      <c r="Y166" s="72">
        <v>183893.95787556202</v>
      </c>
      <c r="Z166" s="72">
        <v>24110.11</v>
      </c>
      <c r="AA166" s="72">
        <v>30000</v>
      </c>
    </row>
    <row r="167" spans="1:27" s="111" customFormat="1" ht="23.1" customHeight="1" outlineLevel="1" x14ac:dyDescent="0.3">
      <c r="A167" s="109">
        <v>160</v>
      </c>
      <c r="B167" s="112" t="s">
        <v>220</v>
      </c>
      <c r="C167" s="72">
        <f t="shared" si="2"/>
        <v>141261.22</v>
      </c>
      <c r="D167" s="72">
        <v>2544</v>
      </c>
      <c r="E167" s="72">
        <v>0</v>
      </c>
      <c r="F167" s="72">
        <v>0</v>
      </c>
      <c r="G167" s="72">
        <v>2544</v>
      </c>
      <c r="H167" s="72">
        <v>92805</v>
      </c>
      <c r="I167" s="72">
        <v>0</v>
      </c>
      <c r="J167" s="72">
        <v>0</v>
      </c>
      <c r="K167" s="72">
        <v>0</v>
      </c>
      <c r="L167" s="72">
        <v>0</v>
      </c>
      <c r="M167" s="72">
        <v>92805</v>
      </c>
      <c r="N167" s="72">
        <v>0</v>
      </c>
      <c r="O167" s="72">
        <v>0</v>
      </c>
      <c r="P167" s="72">
        <v>0</v>
      </c>
      <c r="Q167" s="72">
        <v>0</v>
      </c>
      <c r="R167" s="72">
        <v>0</v>
      </c>
      <c r="S167" s="72">
        <v>0</v>
      </c>
      <c r="T167" s="72">
        <v>0</v>
      </c>
      <c r="U167" s="72">
        <v>0</v>
      </c>
      <c r="V167" s="72">
        <v>0</v>
      </c>
      <c r="W167" s="72">
        <v>0</v>
      </c>
      <c r="X167" s="72">
        <v>185.61</v>
      </c>
      <c r="Y167" s="72">
        <v>33686.14</v>
      </c>
      <c r="Z167" s="72">
        <v>2040.47</v>
      </c>
      <c r="AA167" s="72">
        <v>10000</v>
      </c>
    </row>
    <row r="168" spans="1:27" s="111" customFormat="1" ht="23.1" customHeight="1" outlineLevel="1" x14ac:dyDescent="0.3">
      <c r="A168" s="109">
        <v>161</v>
      </c>
      <c r="B168" s="112" t="s">
        <v>221</v>
      </c>
      <c r="C168" s="72">
        <f t="shared" si="2"/>
        <v>165567.9</v>
      </c>
      <c r="D168" s="72">
        <v>44965.43</v>
      </c>
      <c r="E168" s="72">
        <v>0</v>
      </c>
      <c r="F168" s="72">
        <v>0</v>
      </c>
      <c r="G168" s="72">
        <v>44965.43</v>
      </c>
      <c r="H168" s="72">
        <v>83988.73000000001</v>
      </c>
      <c r="I168" s="72">
        <v>0</v>
      </c>
      <c r="J168" s="72">
        <v>0</v>
      </c>
      <c r="K168" s="72">
        <v>0</v>
      </c>
      <c r="L168" s="72">
        <v>0</v>
      </c>
      <c r="M168" s="72">
        <v>83988.73000000001</v>
      </c>
      <c r="N168" s="72">
        <v>0</v>
      </c>
      <c r="O168" s="72">
        <v>0</v>
      </c>
      <c r="P168" s="72">
        <v>0</v>
      </c>
      <c r="Q168" s="72">
        <v>0</v>
      </c>
      <c r="R168" s="72">
        <v>0</v>
      </c>
      <c r="S168" s="72">
        <v>0</v>
      </c>
      <c r="T168" s="72">
        <v>0</v>
      </c>
      <c r="U168" s="72">
        <v>0</v>
      </c>
      <c r="V168" s="72">
        <v>0</v>
      </c>
      <c r="W168" s="72">
        <v>0</v>
      </c>
      <c r="X168" s="72">
        <v>167.98</v>
      </c>
      <c r="Y168" s="72">
        <v>23686.14</v>
      </c>
      <c r="Z168" s="72">
        <v>2759.62</v>
      </c>
      <c r="AA168" s="72">
        <v>10000</v>
      </c>
    </row>
    <row r="169" spans="1:27" s="111" customFormat="1" ht="23.1" customHeight="1" outlineLevel="1" x14ac:dyDescent="0.3">
      <c r="A169" s="109">
        <v>162</v>
      </c>
      <c r="B169" s="112" t="s">
        <v>222</v>
      </c>
      <c r="C169" s="72">
        <f t="shared" si="2"/>
        <v>742057.29</v>
      </c>
      <c r="D169" s="72">
        <v>44965.43</v>
      </c>
      <c r="E169" s="72">
        <v>0</v>
      </c>
      <c r="F169" s="72">
        <v>0</v>
      </c>
      <c r="G169" s="72">
        <v>44965.43</v>
      </c>
      <c r="H169" s="72">
        <v>632043.91</v>
      </c>
      <c r="I169" s="72">
        <v>0</v>
      </c>
      <c r="J169" s="72">
        <v>0</v>
      </c>
      <c r="K169" s="72">
        <v>0</v>
      </c>
      <c r="L169" s="72">
        <v>0</v>
      </c>
      <c r="M169" s="72">
        <v>632043.91</v>
      </c>
      <c r="N169" s="72">
        <v>0</v>
      </c>
      <c r="O169" s="72">
        <v>0</v>
      </c>
      <c r="P169" s="72">
        <v>0</v>
      </c>
      <c r="Q169" s="72">
        <v>0</v>
      </c>
      <c r="R169" s="72">
        <v>0</v>
      </c>
      <c r="S169" s="72">
        <v>0</v>
      </c>
      <c r="T169" s="72">
        <v>0</v>
      </c>
      <c r="U169" s="72">
        <v>0</v>
      </c>
      <c r="V169" s="72">
        <v>0</v>
      </c>
      <c r="W169" s="72">
        <v>0</v>
      </c>
      <c r="X169" s="72">
        <v>1264.0899999999999</v>
      </c>
      <c r="Y169" s="72">
        <v>39295.86</v>
      </c>
      <c r="Z169" s="72">
        <v>14488</v>
      </c>
      <c r="AA169" s="72">
        <v>10000</v>
      </c>
    </row>
    <row r="170" spans="1:27" s="111" customFormat="1" ht="23.1" customHeight="1" outlineLevel="1" x14ac:dyDescent="0.3">
      <c r="A170" s="109">
        <v>163</v>
      </c>
      <c r="B170" s="112" t="s">
        <v>223</v>
      </c>
      <c r="C170" s="72">
        <f t="shared" ref="C170:C233" si="3">D170+H170+P170+Q170+R170+T170+V170+W170+X170+Y170+Z170+AA170</f>
        <v>746254.74</v>
      </c>
      <c r="D170" s="72">
        <v>0</v>
      </c>
      <c r="E170" s="72">
        <v>0</v>
      </c>
      <c r="F170" s="72">
        <v>0</v>
      </c>
      <c r="G170" s="72">
        <v>0</v>
      </c>
      <c r="H170" s="72">
        <v>0</v>
      </c>
      <c r="I170" s="72">
        <v>0</v>
      </c>
      <c r="J170" s="72">
        <v>0</v>
      </c>
      <c r="K170" s="72">
        <v>0</v>
      </c>
      <c r="L170" s="72">
        <v>0</v>
      </c>
      <c r="M170" s="72">
        <v>0</v>
      </c>
      <c r="N170" s="72">
        <v>0</v>
      </c>
      <c r="O170" s="72">
        <v>265</v>
      </c>
      <c r="P170" s="72">
        <v>720829</v>
      </c>
      <c r="Q170" s="72">
        <v>0</v>
      </c>
      <c r="R170" s="72">
        <v>0</v>
      </c>
      <c r="S170" s="72">
        <v>0</v>
      </c>
      <c r="T170" s="72">
        <v>0</v>
      </c>
      <c r="U170" s="72">
        <v>0</v>
      </c>
      <c r="V170" s="72">
        <v>0</v>
      </c>
      <c r="W170" s="72">
        <v>0</v>
      </c>
      <c r="X170" s="72">
        <v>0</v>
      </c>
      <c r="Y170" s="72">
        <v>0</v>
      </c>
      <c r="Z170" s="72">
        <v>15425.74</v>
      </c>
      <c r="AA170" s="72">
        <v>10000</v>
      </c>
    </row>
    <row r="171" spans="1:27" s="111" customFormat="1" ht="23.1" customHeight="1" outlineLevel="1" x14ac:dyDescent="0.3">
      <c r="A171" s="109">
        <v>164</v>
      </c>
      <c r="B171" s="112" t="s">
        <v>224</v>
      </c>
      <c r="C171" s="72">
        <f t="shared" si="3"/>
        <v>985827.17</v>
      </c>
      <c r="D171" s="72">
        <v>0</v>
      </c>
      <c r="E171" s="72">
        <v>0</v>
      </c>
      <c r="F171" s="72">
        <v>0</v>
      </c>
      <c r="G171" s="72">
        <v>0</v>
      </c>
      <c r="H171" s="72">
        <v>0</v>
      </c>
      <c r="I171" s="72">
        <v>0</v>
      </c>
      <c r="J171" s="72">
        <v>0</v>
      </c>
      <c r="K171" s="72">
        <v>0</v>
      </c>
      <c r="L171" s="72">
        <v>0</v>
      </c>
      <c r="M171" s="72">
        <v>0</v>
      </c>
      <c r="N171" s="72">
        <v>0</v>
      </c>
      <c r="O171" s="72">
        <v>246</v>
      </c>
      <c r="P171" s="72">
        <v>955382</v>
      </c>
      <c r="Q171" s="72">
        <v>0</v>
      </c>
      <c r="R171" s="72">
        <v>0</v>
      </c>
      <c r="S171" s="72">
        <v>0</v>
      </c>
      <c r="T171" s="72">
        <v>0</v>
      </c>
      <c r="U171" s="72">
        <v>0</v>
      </c>
      <c r="V171" s="72">
        <v>0</v>
      </c>
      <c r="W171" s="72">
        <v>0</v>
      </c>
      <c r="X171" s="72">
        <v>0</v>
      </c>
      <c r="Y171" s="72">
        <v>0</v>
      </c>
      <c r="Z171" s="72">
        <v>20445.169999999998</v>
      </c>
      <c r="AA171" s="72">
        <v>10000</v>
      </c>
    </row>
    <row r="172" spans="1:27" s="111" customFormat="1" ht="23.1" customHeight="1" outlineLevel="1" x14ac:dyDescent="0.3">
      <c r="A172" s="109">
        <v>165</v>
      </c>
      <c r="B172" s="112" t="s">
        <v>225</v>
      </c>
      <c r="C172" s="72">
        <f t="shared" si="3"/>
        <v>730300.47</v>
      </c>
      <c r="D172" s="72">
        <v>0</v>
      </c>
      <c r="E172" s="72">
        <v>0</v>
      </c>
      <c r="F172" s="72">
        <v>0</v>
      </c>
      <c r="G172" s="72">
        <v>0</v>
      </c>
      <c r="H172" s="72">
        <v>0</v>
      </c>
      <c r="I172" s="72">
        <v>0</v>
      </c>
      <c r="J172" s="72">
        <v>0</v>
      </c>
      <c r="K172" s="72">
        <v>0</v>
      </c>
      <c r="L172" s="72">
        <v>0</v>
      </c>
      <c r="M172" s="72">
        <v>0</v>
      </c>
      <c r="N172" s="72">
        <v>0</v>
      </c>
      <c r="O172" s="72">
        <v>218</v>
      </c>
      <c r="P172" s="72">
        <v>705209</v>
      </c>
      <c r="Q172" s="72">
        <v>0</v>
      </c>
      <c r="R172" s="72">
        <v>0</v>
      </c>
      <c r="S172" s="72">
        <v>0</v>
      </c>
      <c r="T172" s="72">
        <v>0</v>
      </c>
      <c r="U172" s="72">
        <v>0</v>
      </c>
      <c r="V172" s="72">
        <v>0</v>
      </c>
      <c r="W172" s="72">
        <v>0</v>
      </c>
      <c r="X172" s="72">
        <v>0</v>
      </c>
      <c r="Y172" s="72">
        <v>0</v>
      </c>
      <c r="Z172" s="72">
        <v>15091.47</v>
      </c>
      <c r="AA172" s="72">
        <v>10000</v>
      </c>
    </row>
    <row r="173" spans="1:27" s="111" customFormat="1" ht="23.1" customHeight="1" outlineLevel="1" x14ac:dyDescent="0.3">
      <c r="A173" s="109">
        <v>166</v>
      </c>
      <c r="B173" s="112" t="s">
        <v>226</v>
      </c>
      <c r="C173" s="72">
        <f t="shared" si="3"/>
        <v>1216981.54</v>
      </c>
      <c r="D173" s="72">
        <v>0</v>
      </c>
      <c r="E173" s="72">
        <v>0</v>
      </c>
      <c r="F173" s="72">
        <v>0</v>
      </c>
      <c r="G173" s="72">
        <v>0</v>
      </c>
      <c r="H173" s="72">
        <v>0</v>
      </c>
      <c r="I173" s="72">
        <v>0</v>
      </c>
      <c r="J173" s="72">
        <v>0</v>
      </c>
      <c r="K173" s="72">
        <v>0</v>
      </c>
      <c r="L173" s="72">
        <v>0</v>
      </c>
      <c r="M173" s="72">
        <v>0</v>
      </c>
      <c r="N173" s="72">
        <v>0</v>
      </c>
      <c r="O173" s="72">
        <v>272</v>
      </c>
      <c r="P173" s="72">
        <v>1181693.3</v>
      </c>
      <c r="Q173" s="72">
        <v>0</v>
      </c>
      <c r="R173" s="72">
        <v>0</v>
      </c>
      <c r="S173" s="72">
        <v>0</v>
      </c>
      <c r="T173" s="72">
        <v>0</v>
      </c>
      <c r="U173" s="72">
        <v>0</v>
      </c>
      <c r="V173" s="72">
        <v>0</v>
      </c>
      <c r="W173" s="72">
        <v>0</v>
      </c>
      <c r="X173" s="72">
        <v>0</v>
      </c>
      <c r="Y173" s="72">
        <v>0</v>
      </c>
      <c r="Z173" s="72">
        <v>25288.240000000002</v>
      </c>
      <c r="AA173" s="72">
        <v>10000</v>
      </c>
    </row>
    <row r="174" spans="1:27" s="111" customFormat="1" ht="23.1" customHeight="1" outlineLevel="1" x14ac:dyDescent="0.3">
      <c r="A174" s="109">
        <v>167</v>
      </c>
      <c r="B174" s="112" t="s">
        <v>227</v>
      </c>
      <c r="C174" s="72">
        <f t="shared" si="3"/>
        <v>3335511.6199999996</v>
      </c>
      <c r="D174" s="72">
        <v>0</v>
      </c>
      <c r="E174" s="72">
        <v>0</v>
      </c>
      <c r="F174" s="72">
        <v>0</v>
      </c>
      <c r="G174" s="72">
        <v>0</v>
      </c>
      <c r="H174" s="72">
        <v>0</v>
      </c>
      <c r="I174" s="72">
        <v>0</v>
      </c>
      <c r="J174" s="72">
        <v>0</v>
      </c>
      <c r="K174" s="72">
        <v>0</v>
      </c>
      <c r="L174" s="72">
        <v>0</v>
      </c>
      <c r="M174" s="72">
        <v>0</v>
      </c>
      <c r="N174" s="72">
        <v>0</v>
      </c>
      <c r="O174" s="72">
        <v>0</v>
      </c>
      <c r="P174" s="72">
        <v>0</v>
      </c>
      <c r="Q174" s="72">
        <v>0</v>
      </c>
      <c r="R174" s="72">
        <v>0</v>
      </c>
      <c r="S174" s="72">
        <v>0</v>
      </c>
      <c r="T174" s="72">
        <v>0</v>
      </c>
      <c r="U174" s="72">
        <v>736.9</v>
      </c>
      <c r="V174" s="72">
        <v>3203304.3</v>
      </c>
      <c r="W174" s="72">
        <v>0</v>
      </c>
      <c r="X174" s="72">
        <v>6406.61</v>
      </c>
      <c r="Y174" s="72">
        <v>47250</v>
      </c>
      <c r="Z174" s="72">
        <v>68550.710000000006</v>
      </c>
      <c r="AA174" s="72">
        <v>10000</v>
      </c>
    </row>
    <row r="175" spans="1:27" s="111" customFormat="1" ht="23.1" customHeight="1" outlineLevel="1" x14ac:dyDescent="0.3">
      <c r="A175" s="109">
        <v>168</v>
      </c>
      <c r="B175" s="112" t="s">
        <v>228</v>
      </c>
      <c r="C175" s="72">
        <f t="shared" si="3"/>
        <v>3235534.35</v>
      </c>
      <c r="D175" s="72">
        <v>0</v>
      </c>
      <c r="E175" s="72">
        <v>0</v>
      </c>
      <c r="F175" s="72">
        <v>0</v>
      </c>
      <c r="G175" s="72">
        <v>0</v>
      </c>
      <c r="H175" s="72">
        <v>0</v>
      </c>
      <c r="I175" s="72">
        <v>0</v>
      </c>
      <c r="J175" s="72">
        <v>0</v>
      </c>
      <c r="K175" s="72">
        <v>0</v>
      </c>
      <c r="L175" s="72">
        <v>0</v>
      </c>
      <c r="M175" s="72">
        <v>0</v>
      </c>
      <c r="N175" s="72">
        <v>0</v>
      </c>
      <c r="O175" s="72">
        <v>0</v>
      </c>
      <c r="P175" s="72">
        <v>0</v>
      </c>
      <c r="Q175" s="72">
        <v>0</v>
      </c>
      <c r="R175" s="72">
        <v>0</v>
      </c>
      <c r="S175" s="72">
        <v>0</v>
      </c>
      <c r="T175" s="72">
        <v>0</v>
      </c>
      <c r="U175" s="72">
        <v>709</v>
      </c>
      <c r="V175" s="72">
        <v>3105613</v>
      </c>
      <c r="W175" s="72">
        <v>0</v>
      </c>
      <c r="X175" s="72">
        <v>6211.23</v>
      </c>
      <c r="Y175" s="72">
        <v>47250</v>
      </c>
      <c r="Z175" s="72">
        <v>66460.12</v>
      </c>
      <c r="AA175" s="72">
        <v>10000</v>
      </c>
    </row>
    <row r="176" spans="1:27" s="111" customFormat="1" ht="23.1" customHeight="1" outlineLevel="1" x14ac:dyDescent="0.3">
      <c r="A176" s="109">
        <v>169</v>
      </c>
      <c r="B176" s="112" t="s">
        <v>229</v>
      </c>
      <c r="C176" s="72">
        <f t="shared" si="3"/>
        <v>219375.45199999999</v>
      </c>
      <c r="D176" s="72">
        <v>39569.578399999999</v>
      </c>
      <c r="E176" s="72">
        <v>0</v>
      </c>
      <c r="F176" s="72">
        <v>0</v>
      </c>
      <c r="G176" s="72">
        <v>39569.578399999999</v>
      </c>
      <c r="H176" s="72">
        <v>132179.93359999999</v>
      </c>
      <c r="I176" s="72">
        <v>0</v>
      </c>
      <c r="J176" s="72">
        <v>0</v>
      </c>
      <c r="K176" s="72">
        <v>0</v>
      </c>
      <c r="L176" s="72">
        <v>0</v>
      </c>
      <c r="M176" s="72">
        <v>132179.93359999999</v>
      </c>
      <c r="N176" s="72">
        <v>0</v>
      </c>
      <c r="O176" s="72">
        <v>0</v>
      </c>
      <c r="P176" s="72">
        <v>0</v>
      </c>
      <c r="Q176" s="72">
        <v>0</v>
      </c>
      <c r="R176" s="72">
        <v>0</v>
      </c>
      <c r="S176" s="72">
        <v>0</v>
      </c>
      <c r="T176" s="72">
        <v>0</v>
      </c>
      <c r="U176" s="72">
        <v>0</v>
      </c>
      <c r="V176" s="72">
        <v>0</v>
      </c>
      <c r="W176" s="72">
        <v>0</v>
      </c>
      <c r="X176" s="72">
        <v>264.36</v>
      </c>
      <c r="Y176" s="72">
        <v>33686.14</v>
      </c>
      <c r="Z176" s="72">
        <v>3675.44</v>
      </c>
      <c r="AA176" s="72">
        <v>10000</v>
      </c>
    </row>
    <row r="177" spans="1:27" s="111" customFormat="1" ht="23.1" customHeight="1" outlineLevel="1" x14ac:dyDescent="0.3">
      <c r="A177" s="109">
        <v>170</v>
      </c>
      <c r="B177" s="112" t="s">
        <v>230</v>
      </c>
      <c r="C177" s="72">
        <f t="shared" si="3"/>
        <v>267304.58239999996</v>
      </c>
      <c r="D177" s="72">
        <v>39569.578399999999</v>
      </c>
      <c r="E177" s="72">
        <v>0</v>
      </c>
      <c r="F177" s="72">
        <v>0</v>
      </c>
      <c r="G177" s="72">
        <v>39569.578399999999</v>
      </c>
      <c r="H177" s="72">
        <v>179013.16399999999</v>
      </c>
      <c r="I177" s="72">
        <v>0</v>
      </c>
      <c r="J177" s="72">
        <v>0</v>
      </c>
      <c r="K177" s="72">
        <v>0</v>
      </c>
      <c r="L177" s="72">
        <v>0</v>
      </c>
      <c r="M177" s="72">
        <v>179013.16399999999</v>
      </c>
      <c r="N177" s="72">
        <v>0</v>
      </c>
      <c r="O177" s="72">
        <v>0</v>
      </c>
      <c r="P177" s="72">
        <v>0</v>
      </c>
      <c r="Q177" s="72">
        <v>0</v>
      </c>
      <c r="R177" s="72">
        <v>0</v>
      </c>
      <c r="S177" s="72">
        <v>0</v>
      </c>
      <c r="T177" s="72">
        <v>0</v>
      </c>
      <c r="U177" s="72">
        <v>0</v>
      </c>
      <c r="V177" s="72">
        <v>0</v>
      </c>
      <c r="W177" s="72">
        <v>0</v>
      </c>
      <c r="X177" s="72">
        <v>358.03</v>
      </c>
      <c r="Y177" s="72">
        <v>33686.14</v>
      </c>
      <c r="Z177" s="72">
        <v>4677.67</v>
      </c>
      <c r="AA177" s="72">
        <v>10000</v>
      </c>
    </row>
    <row r="178" spans="1:27" s="111" customFormat="1" ht="23.1" customHeight="1" outlineLevel="1" x14ac:dyDescent="0.3">
      <c r="A178" s="109">
        <v>171</v>
      </c>
      <c r="B178" s="112" t="s">
        <v>231</v>
      </c>
      <c r="C178" s="72">
        <f t="shared" si="3"/>
        <v>254688.45639999997</v>
      </c>
      <c r="D178" s="72">
        <v>39569.578399999999</v>
      </c>
      <c r="E178" s="72">
        <v>0</v>
      </c>
      <c r="F178" s="72">
        <v>0</v>
      </c>
      <c r="G178" s="72">
        <v>39569.578399999999</v>
      </c>
      <c r="H178" s="72">
        <v>166685.508</v>
      </c>
      <c r="I178" s="72">
        <v>0</v>
      </c>
      <c r="J178" s="72">
        <v>0</v>
      </c>
      <c r="K178" s="72">
        <v>0</v>
      </c>
      <c r="L178" s="72">
        <v>0</v>
      </c>
      <c r="M178" s="72">
        <v>166685.508</v>
      </c>
      <c r="N178" s="72">
        <v>0</v>
      </c>
      <c r="O178" s="72">
        <v>0</v>
      </c>
      <c r="P178" s="72">
        <v>0</v>
      </c>
      <c r="Q178" s="72">
        <v>0</v>
      </c>
      <c r="R178" s="72">
        <v>0</v>
      </c>
      <c r="S178" s="72">
        <v>0</v>
      </c>
      <c r="T178" s="72">
        <v>0</v>
      </c>
      <c r="U178" s="72">
        <v>0</v>
      </c>
      <c r="V178" s="72">
        <v>0</v>
      </c>
      <c r="W178" s="72">
        <v>0</v>
      </c>
      <c r="X178" s="72">
        <v>333.37</v>
      </c>
      <c r="Y178" s="72">
        <v>33686.14</v>
      </c>
      <c r="Z178" s="72">
        <v>4413.8599999999997</v>
      </c>
      <c r="AA178" s="72">
        <v>10000</v>
      </c>
    </row>
    <row r="179" spans="1:27" s="111" customFormat="1" ht="23.1" customHeight="1" outlineLevel="1" x14ac:dyDescent="0.3">
      <c r="A179" s="109">
        <v>172</v>
      </c>
      <c r="B179" s="112" t="s">
        <v>232</v>
      </c>
      <c r="C179" s="72">
        <f t="shared" si="3"/>
        <v>619236.5</v>
      </c>
      <c r="D179" s="72">
        <v>0</v>
      </c>
      <c r="E179" s="72">
        <v>0</v>
      </c>
      <c r="F179" s="72">
        <v>0</v>
      </c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72">
        <v>0</v>
      </c>
      <c r="N179" s="72">
        <v>0</v>
      </c>
      <c r="O179" s="72">
        <v>189.9</v>
      </c>
      <c r="P179" s="72">
        <v>596472</v>
      </c>
      <c r="Q179" s="72">
        <v>0</v>
      </c>
      <c r="R179" s="72">
        <v>0</v>
      </c>
      <c r="S179" s="72">
        <v>0</v>
      </c>
      <c r="T179" s="72">
        <v>0</v>
      </c>
      <c r="U179" s="72">
        <v>0</v>
      </c>
      <c r="V179" s="72">
        <v>0</v>
      </c>
      <c r="W179" s="72">
        <v>0</v>
      </c>
      <c r="X179" s="72">
        <v>0</v>
      </c>
      <c r="Y179" s="72">
        <v>0</v>
      </c>
      <c r="Z179" s="72">
        <v>12764.5</v>
      </c>
      <c r="AA179" s="72">
        <v>10000</v>
      </c>
    </row>
    <row r="180" spans="1:27" s="111" customFormat="1" ht="23.1" customHeight="1" outlineLevel="1" x14ac:dyDescent="0.3">
      <c r="A180" s="109">
        <v>173</v>
      </c>
      <c r="B180" s="112" t="s">
        <v>233</v>
      </c>
      <c r="C180" s="72">
        <f t="shared" si="3"/>
        <v>2078312.53</v>
      </c>
      <c r="D180" s="72">
        <v>0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  <c r="O180" s="72">
        <v>640.5</v>
      </c>
      <c r="P180" s="72">
        <v>2024978</v>
      </c>
      <c r="Q180" s="72">
        <v>0</v>
      </c>
      <c r="R180" s="72">
        <v>0</v>
      </c>
      <c r="S180" s="72">
        <v>0</v>
      </c>
      <c r="T180" s="72">
        <v>0</v>
      </c>
      <c r="U180" s="72">
        <v>0</v>
      </c>
      <c r="V180" s="72">
        <v>0</v>
      </c>
      <c r="W180" s="72">
        <v>0</v>
      </c>
      <c r="X180" s="72">
        <v>0</v>
      </c>
      <c r="Y180" s="72">
        <v>0</v>
      </c>
      <c r="Z180" s="72">
        <v>43334.53</v>
      </c>
      <c r="AA180" s="72">
        <v>10000</v>
      </c>
    </row>
    <row r="181" spans="1:27" s="111" customFormat="1" ht="23.1" customHeight="1" outlineLevel="1" x14ac:dyDescent="0.3">
      <c r="A181" s="109">
        <v>174</v>
      </c>
      <c r="B181" s="112" t="s">
        <v>234</v>
      </c>
      <c r="C181" s="72">
        <f t="shared" si="3"/>
        <v>2613742.67</v>
      </c>
      <c r="D181" s="72">
        <v>0</v>
      </c>
      <c r="E181" s="72">
        <v>0</v>
      </c>
      <c r="F181" s="7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>
        <v>0</v>
      </c>
      <c r="N181" s="72">
        <v>0</v>
      </c>
      <c r="O181" s="72">
        <v>640.5</v>
      </c>
      <c r="P181" s="72">
        <v>2549190</v>
      </c>
      <c r="Q181" s="72">
        <v>0</v>
      </c>
      <c r="R181" s="72">
        <v>0</v>
      </c>
      <c r="S181" s="72">
        <v>0</v>
      </c>
      <c r="T181" s="72">
        <v>0</v>
      </c>
      <c r="U181" s="72">
        <v>0</v>
      </c>
      <c r="V181" s="72">
        <v>0</v>
      </c>
      <c r="W181" s="72">
        <v>0</v>
      </c>
      <c r="X181" s="72">
        <v>0</v>
      </c>
      <c r="Y181" s="72">
        <v>0</v>
      </c>
      <c r="Z181" s="72">
        <v>54552.67</v>
      </c>
      <c r="AA181" s="72">
        <v>10000</v>
      </c>
    </row>
    <row r="182" spans="1:27" s="111" customFormat="1" ht="23.1" customHeight="1" outlineLevel="1" x14ac:dyDescent="0.3">
      <c r="A182" s="109">
        <v>175</v>
      </c>
      <c r="B182" s="112" t="s">
        <v>235</v>
      </c>
      <c r="C182" s="72">
        <f t="shared" si="3"/>
        <v>1162251.8600000001</v>
      </c>
      <c r="D182" s="72">
        <v>0</v>
      </c>
      <c r="E182" s="72">
        <v>0</v>
      </c>
      <c r="F182" s="7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72">
        <v>0</v>
      </c>
      <c r="O182" s="72">
        <v>290</v>
      </c>
      <c r="P182" s="72">
        <v>1128110.3</v>
      </c>
      <c r="Q182" s="72">
        <v>0</v>
      </c>
      <c r="R182" s="72">
        <v>0</v>
      </c>
      <c r="S182" s="72">
        <v>0</v>
      </c>
      <c r="T182" s="72">
        <v>0</v>
      </c>
      <c r="U182" s="72">
        <v>0</v>
      </c>
      <c r="V182" s="72">
        <v>0</v>
      </c>
      <c r="W182" s="72">
        <v>0</v>
      </c>
      <c r="X182" s="72">
        <v>0</v>
      </c>
      <c r="Y182" s="72">
        <v>0</v>
      </c>
      <c r="Z182" s="72">
        <v>24141.56</v>
      </c>
      <c r="AA182" s="72">
        <v>10000</v>
      </c>
    </row>
    <row r="183" spans="1:27" s="111" customFormat="1" ht="23.1" customHeight="1" outlineLevel="1" x14ac:dyDescent="0.3">
      <c r="A183" s="109">
        <v>176</v>
      </c>
      <c r="B183" s="112" t="s">
        <v>236</v>
      </c>
      <c r="C183" s="72">
        <f t="shared" si="3"/>
        <v>203713.80000000002</v>
      </c>
      <c r="D183" s="72">
        <v>2544</v>
      </c>
      <c r="E183" s="72">
        <v>0</v>
      </c>
      <c r="F183" s="72">
        <v>0</v>
      </c>
      <c r="G183" s="72">
        <v>2544</v>
      </c>
      <c r="H183" s="72">
        <v>153829.6</v>
      </c>
      <c r="I183" s="72">
        <v>0</v>
      </c>
      <c r="J183" s="72">
        <v>0</v>
      </c>
      <c r="K183" s="72">
        <v>0</v>
      </c>
      <c r="L183" s="72">
        <v>0</v>
      </c>
      <c r="M183" s="72">
        <v>153829.6</v>
      </c>
      <c r="N183" s="72">
        <v>0</v>
      </c>
      <c r="O183" s="72">
        <v>0</v>
      </c>
      <c r="P183" s="72">
        <v>0</v>
      </c>
      <c r="Q183" s="72">
        <v>0</v>
      </c>
      <c r="R183" s="72">
        <v>0</v>
      </c>
      <c r="S183" s="72">
        <v>0</v>
      </c>
      <c r="T183" s="72">
        <v>0</v>
      </c>
      <c r="U183" s="72">
        <v>0</v>
      </c>
      <c r="V183" s="72">
        <v>0</v>
      </c>
      <c r="W183" s="72">
        <v>0</v>
      </c>
      <c r="X183" s="72">
        <v>307.66000000000003</v>
      </c>
      <c r="Y183" s="72">
        <v>33686.14</v>
      </c>
      <c r="Z183" s="72">
        <v>3346.4</v>
      </c>
      <c r="AA183" s="72">
        <v>10000</v>
      </c>
    </row>
    <row r="184" spans="1:27" s="111" customFormat="1" ht="23.1" customHeight="1" outlineLevel="1" x14ac:dyDescent="0.3">
      <c r="A184" s="109">
        <v>177</v>
      </c>
      <c r="B184" s="112" t="s">
        <v>237</v>
      </c>
      <c r="C184" s="72">
        <f t="shared" si="3"/>
        <v>198000.75</v>
      </c>
      <c r="D184" s="72">
        <v>2544</v>
      </c>
      <c r="E184" s="72">
        <v>0</v>
      </c>
      <c r="F184" s="72">
        <v>0</v>
      </c>
      <c r="G184" s="72">
        <v>2544</v>
      </c>
      <c r="H184" s="72">
        <v>148247.19</v>
      </c>
      <c r="I184" s="72">
        <v>0</v>
      </c>
      <c r="J184" s="72">
        <v>0</v>
      </c>
      <c r="K184" s="72">
        <v>0</v>
      </c>
      <c r="L184" s="72">
        <v>0</v>
      </c>
      <c r="M184" s="72">
        <v>148247.19</v>
      </c>
      <c r="N184" s="72">
        <v>0</v>
      </c>
      <c r="O184" s="72">
        <v>0</v>
      </c>
      <c r="P184" s="72">
        <v>0</v>
      </c>
      <c r="Q184" s="72">
        <v>0</v>
      </c>
      <c r="R184" s="72">
        <v>0</v>
      </c>
      <c r="S184" s="72">
        <v>0</v>
      </c>
      <c r="T184" s="72">
        <v>0</v>
      </c>
      <c r="U184" s="72">
        <v>0</v>
      </c>
      <c r="V184" s="72">
        <v>0</v>
      </c>
      <c r="W184" s="72">
        <v>0</v>
      </c>
      <c r="X184" s="72">
        <v>296.49</v>
      </c>
      <c r="Y184" s="72">
        <v>33686.14</v>
      </c>
      <c r="Z184" s="72">
        <v>3226.93</v>
      </c>
      <c r="AA184" s="72">
        <v>10000</v>
      </c>
    </row>
    <row r="185" spans="1:27" s="111" customFormat="1" ht="23.1" customHeight="1" outlineLevel="1" x14ac:dyDescent="0.3">
      <c r="A185" s="109">
        <v>178</v>
      </c>
      <c r="B185" s="112" t="s">
        <v>238</v>
      </c>
      <c r="C185" s="72">
        <f t="shared" si="3"/>
        <v>345885.11</v>
      </c>
      <c r="D185" s="72">
        <v>2544.8000000000002</v>
      </c>
      <c r="E185" s="72">
        <v>0</v>
      </c>
      <c r="F185" s="72">
        <v>0</v>
      </c>
      <c r="G185" s="72">
        <v>2544.8000000000002</v>
      </c>
      <c r="H185" s="72">
        <v>292749.37</v>
      </c>
      <c r="I185" s="72">
        <v>0</v>
      </c>
      <c r="J185" s="72">
        <v>0</v>
      </c>
      <c r="K185" s="72">
        <v>0</v>
      </c>
      <c r="L185" s="72">
        <v>0</v>
      </c>
      <c r="M185" s="72">
        <v>292749.37</v>
      </c>
      <c r="N185" s="72">
        <v>0</v>
      </c>
      <c r="O185" s="72">
        <v>0</v>
      </c>
      <c r="P185" s="72">
        <v>0</v>
      </c>
      <c r="Q185" s="72">
        <v>0</v>
      </c>
      <c r="R185" s="72">
        <v>0</v>
      </c>
      <c r="S185" s="72">
        <v>0</v>
      </c>
      <c r="T185" s="72">
        <v>0</v>
      </c>
      <c r="U185" s="72">
        <v>0</v>
      </c>
      <c r="V185" s="72">
        <v>0</v>
      </c>
      <c r="W185" s="72">
        <v>0</v>
      </c>
      <c r="X185" s="72">
        <v>585.5</v>
      </c>
      <c r="Y185" s="72">
        <v>33686.14</v>
      </c>
      <c r="Z185" s="72">
        <v>6319.3</v>
      </c>
      <c r="AA185" s="72">
        <v>10000</v>
      </c>
    </row>
    <row r="186" spans="1:27" s="111" customFormat="1" ht="23.1" customHeight="1" outlineLevel="1" x14ac:dyDescent="0.3">
      <c r="A186" s="109">
        <v>179</v>
      </c>
      <c r="B186" s="112" t="s">
        <v>239</v>
      </c>
      <c r="C186" s="72">
        <f t="shared" si="3"/>
        <v>168046.56</v>
      </c>
      <c r="D186" s="72">
        <v>2544.8000000000002</v>
      </c>
      <c r="E186" s="72">
        <v>0</v>
      </c>
      <c r="F186" s="72">
        <v>0</v>
      </c>
      <c r="G186" s="72">
        <v>2544.8000000000002</v>
      </c>
      <c r="H186" s="72">
        <v>118977.1</v>
      </c>
      <c r="I186" s="72">
        <v>0</v>
      </c>
      <c r="J186" s="72">
        <v>0</v>
      </c>
      <c r="K186" s="72">
        <v>0</v>
      </c>
      <c r="L186" s="72">
        <v>0</v>
      </c>
      <c r="M186" s="72">
        <v>118977.1</v>
      </c>
      <c r="N186" s="72">
        <v>0</v>
      </c>
      <c r="O186" s="72">
        <v>0</v>
      </c>
      <c r="P186" s="72">
        <v>0</v>
      </c>
      <c r="Q186" s="72">
        <v>0</v>
      </c>
      <c r="R186" s="72">
        <v>0</v>
      </c>
      <c r="S186" s="72">
        <v>0</v>
      </c>
      <c r="T186" s="72">
        <v>0</v>
      </c>
      <c r="U186" s="72">
        <v>0</v>
      </c>
      <c r="V186" s="72">
        <v>0</v>
      </c>
      <c r="W186" s="72">
        <v>0</v>
      </c>
      <c r="X186" s="72">
        <v>237.95</v>
      </c>
      <c r="Y186" s="72">
        <v>33686.14</v>
      </c>
      <c r="Z186" s="72">
        <v>2600.5700000000002</v>
      </c>
      <c r="AA186" s="72">
        <v>10000</v>
      </c>
    </row>
    <row r="187" spans="1:27" s="111" customFormat="1" ht="23.1" customHeight="1" outlineLevel="1" x14ac:dyDescent="0.3">
      <c r="A187" s="109">
        <v>180</v>
      </c>
      <c r="B187" s="112" t="s">
        <v>240</v>
      </c>
      <c r="C187" s="72">
        <f t="shared" si="3"/>
        <v>705224.79999999993</v>
      </c>
      <c r="D187" s="72">
        <v>0</v>
      </c>
      <c r="E187" s="72">
        <v>0</v>
      </c>
      <c r="F187" s="72">
        <v>0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150</v>
      </c>
      <c r="P187" s="72">
        <v>680658.7</v>
      </c>
      <c r="Q187" s="72">
        <v>0</v>
      </c>
      <c r="R187" s="72">
        <v>0</v>
      </c>
      <c r="S187" s="72">
        <v>0</v>
      </c>
      <c r="T187" s="72">
        <v>0</v>
      </c>
      <c r="U187" s="72">
        <v>0</v>
      </c>
      <c r="V187" s="72">
        <v>0</v>
      </c>
      <c r="W187" s="72">
        <v>0</v>
      </c>
      <c r="X187" s="72">
        <v>0</v>
      </c>
      <c r="Y187" s="72">
        <v>0</v>
      </c>
      <c r="Z187" s="72">
        <v>14566.1</v>
      </c>
      <c r="AA187" s="72">
        <v>10000</v>
      </c>
    </row>
    <row r="188" spans="1:27" s="111" customFormat="1" ht="23.1" customHeight="1" outlineLevel="1" x14ac:dyDescent="0.3">
      <c r="A188" s="109">
        <v>181</v>
      </c>
      <c r="B188" s="112" t="s">
        <v>241</v>
      </c>
      <c r="C188" s="72">
        <f t="shared" si="3"/>
        <v>11527522.560000001</v>
      </c>
      <c r="D188" s="72">
        <v>0</v>
      </c>
      <c r="E188" s="72">
        <v>0</v>
      </c>
      <c r="F188" s="72">
        <v>0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2794.9</v>
      </c>
      <c r="P188" s="72">
        <v>11123702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2">
        <v>0</v>
      </c>
      <c r="X188" s="72">
        <v>22247.4</v>
      </c>
      <c r="Y188" s="72">
        <v>133525.94</v>
      </c>
      <c r="Z188" s="72">
        <v>238047.22</v>
      </c>
      <c r="AA188" s="72">
        <v>10000</v>
      </c>
    </row>
    <row r="189" spans="1:27" s="111" customFormat="1" ht="23.1" customHeight="1" outlineLevel="1" x14ac:dyDescent="0.3">
      <c r="A189" s="109">
        <v>182</v>
      </c>
      <c r="B189" s="112" t="s">
        <v>242</v>
      </c>
      <c r="C189" s="72">
        <f t="shared" si="3"/>
        <v>712276.00549999997</v>
      </c>
      <c r="D189" s="72">
        <v>0</v>
      </c>
      <c r="E189" s="72">
        <v>0</v>
      </c>
      <c r="F189" s="72">
        <v>0</v>
      </c>
      <c r="G189" s="72">
        <v>0</v>
      </c>
      <c r="H189" s="72">
        <v>0</v>
      </c>
      <c r="I189" s="72">
        <v>0</v>
      </c>
      <c r="J189" s="72">
        <v>0</v>
      </c>
      <c r="K189" s="72">
        <v>0</v>
      </c>
      <c r="L189" s="72">
        <v>0</v>
      </c>
      <c r="M189" s="72">
        <v>0</v>
      </c>
      <c r="N189" s="72">
        <v>0</v>
      </c>
      <c r="O189" s="72">
        <v>0</v>
      </c>
      <c r="P189" s="72">
        <v>0</v>
      </c>
      <c r="Q189" s="72">
        <v>0</v>
      </c>
      <c r="R189" s="72">
        <v>0</v>
      </c>
      <c r="S189" s="72">
        <v>0</v>
      </c>
      <c r="T189" s="72">
        <v>634764.60809999995</v>
      </c>
      <c r="U189" s="72">
        <v>0</v>
      </c>
      <c r="V189" s="72">
        <v>0</v>
      </c>
      <c r="W189" s="72">
        <v>0</v>
      </c>
      <c r="X189" s="72">
        <v>1269.53</v>
      </c>
      <c r="Y189" s="72">
        <v>52657.907399999996</v>
      </c>
      <c r="Z189" s="72">
        <v>13583.96</v>
      </c>
      <c r="AA189" s="72">
        <v>10000</v>
      </c>
    </row>
    <row r="190" spans="1:27" s="111" customFormat="1" ht="23.1" customHeight="1" outlineLevel="1" x14ac:dyDescent="0.3">
      <c r="A190" s="109">
        <v>183</v>
      </c>
      <c r="B190" s="112" t="s">
        <v>243</v>
      </c>
      <c r="C190" s="72">
        <f t="shared" si="3"/>
        <v>2119370.75</v>
      </c>
      <c r="D190" s="72">
        <v>0</v>
      </c>
      <c r="E190" s="72">
        <v>0</v>
      </c>
      <c r="F190" s="72">
        <v>0</v>
      </c>
      <c r="G190" s="72">
        <v>0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  <c r="N190" s="72">
        <v>0</v>
      </c>
      <c r="O190" s="72">
        <v>0</v>
      </c>
      <c r="P190" s="72">
        <v>0</v>
      </c>
      <c r="Q190" s="72">
        <v>0</v>
      </c>
      <c r="R190" s="72">
        <v>0</v>
      </c>
      <c r="S190" s="72">
        <v>0</v>
      </c>
      <c r="T190" s="72">
        <v>0</v>
      </c>
      <c r="U190" s="72">
        <v>406</v>
      </c>
      <c r="V190" s="72">
        <v>2012527.6</v>
      </c>
      <c r="W190" s="72">
        <v>0</v>
      </c>
      <c r="X190" s="72">
        <v>4025.06</v>
      </c>
      <c r="Y190" s="72">
        <v>49750</v>
      </c>
      <c r="Z190" s="72">
        <v>43068.09</v>
      </c>
      <c r="AA190" s="72">
        <v>10000</v>
      </c>
    </row>
    <row r="191" spans="1:27" s="111" customFormat="1" ht="23.1" customHeight="1" outlineLevel="1" x14ac:dyDescent="0.3">
      <c r="A191" s="109">
        <v>184</v>
      </c>
      <c r="B191" s="112" t="s">
        <v>244</v>
      </c>
      <c r="C191" s="72">
        <f t="shared" si="3"/>
        <v>206578.53999999998</v>
      </c>
      <c r="D191" s="72">
        <v>2544.8000000000002</v>
      </c>
      <c r="E191" s="72">
        <v>0</v>
      </c>
      <c r="F191" s="72">
        <v>0</v>
      </c>
      <c r="G191" s="72">
        <v>2544.8000000000002</v>
      </c>
      <c r="H191" s="72">
        <v>156628.04</v>
      </c>
      <c r="I191" s="72">
        <v>0</v>
      </c>
      <c r="J191" s="72">
        <v>0</v>
      </c>
      <c r="K191" s="72">
        <v>0</v>
      </c>
      <c r="L191" s="72">
        <v>0</v>
      </c>
      <c r="M191" s="72">
        <v>156628.04</v>
      </c>
      <c r="N191" s="72">
        <v>0</v>
      </c>
      <c r="O191" s="72">
        <v>0</v>
      </c>
      <c r="P191" s="72">
        <v>0</v>
      </c>
      <c r="Q191" s="72">
        <v>0</v>
      </c>
      <c r="R191" s="72">
        <v>0</v>
      </c>
      <c r="S191" s="72">
        <v>0</v>
      </c>
      <c r="T191" s="72">
        <v>0</v>
      </c>
      <c r="U191" s="72">
        <v>0</v>
      </c>
      <c r="V191" s="72">
        <v>0</v>
      </c>
      <c r="W191" s="72">
        <v>0</v>
      </c>
      <c r="X191" s="72">
        <v>313.26</v>
      </c>
      <c r="Y191" s="72">
        <v>33686.14</v>
      </c>
      <c r="Z191" s="72">
        <v>3406.3</v>
      </c>
      <c r="AA191" s="72">
        <v>10000</v>
      </c>
    </row>
    <row r="192" spans="1:27" s="111" customFormat="1" ht="23.1" customHeight="1" outlineLevel="1" x14ac:dyDescent="0.3">
      <c r="A192" s="109">
        <v>185</v>
      </c>
      <c r="B192" s="112" t="s">
        <v>245</v>
      </c>
      <c r="C192" s="72">
        <f t="shared" si="3"/>
        <v>206205.15999999997</v>
      </c>
      <c r="D192" s="72">
        <v>2544</v>
      </c>
      <c r="E192" s="72">
        <v>0</v>
      </c>
      <c r="F192" s="72">
        <v>0</v>
      </c>
      <c r="G192" s="72">
        <v>2544</v>
      </c>
      <c r="H192" s="72">
        <v>156264</v>
      </c>
      <c r="I192" s="72">
        <v>0</v>
      </c>
      <c r="J192" s="72">
        <v>0</v>
      </c>
      <c r="K192" s="72">
        <v>0</v>
      </c>
      <c r="L192" s="72">
        <v>0</v>
      </c>
      <c r="M192" s="72">
        <v>156264</v>
      </c>
      <c r="N192" s="72">
        <v>0</v>
      </c>
      <c r="O192" s="72">
        <v>0</v>
      </c>
      <c r="P192" s="72">
        <v>0</v>
      </c>
      <c r="Q192" s="72">
        <v>0</v>
      </c>
      <c r="R192" s="72">
        <v>0</v>
      </c>
      <c r="S192" s="72">
        <v>0</v>
      </c>
      <c r="T192" s="72">
        <v>0</v>
      </c>
      <c r="U192" s="72">
        <v>0</v>
      </c>
      <c r="V192" s="72">
        <v>0</v>
      </c>
      <c r="W192" s="72">
        <v>0</v>
      </c>
      <c r="X192" s="72">
        <v>312.52999999999997</v>
      </c>
      <c r="Y192" s="72">
        <v>33686.14</v>
      </c>
      <c r="Z192" s="72">
        <v>3398.49</v>
      </c>
      <c r="AA192" s="72">
        <v>10000</v>
      </c>
    </row>
    <row r="193" spans="1:27" s="111" customFormat="1" ht="23.1" customHeight="1" outlineLevel="1" x14ac:dyDescent="0.3">
      <c r="A193" s="109">
        <v>186</v>
      </c>
      <c r="B193" s="112" t="s">
        <v>246</v>
      </c>
      <c r="C193" s="72">
        <f t="shared" si="3"/>
        <v>383941.08999999997</v>
      </c>
      <c r="D193" s="72">
        <v>155296.78</v>
      </c>
      <c r="E193" s="72">
        <v>0</v>
      </c>
      <c r="F193" s="72">
        <v>0</v>
      </c>
      <c r="G193" s="72">
        <v>0</v>
      </c>
      <c r="H193" s="72">
        <v>112904.79999999999</v>
      </c>
      <c r="I193" s="72">
        <v>0</v>
      </c>
      <c r="J193" s="72">
        <v>0</v>
      </c>
      <c r="K193" s="72">
        <v>0</v>
      </c>
      <c r="L193" s="72">
        <v>112904.79999999999</v>
      </c>
      <c r="M193" s="72">
        <v>0</v>
      </c>
      <c r="N193" s="72">
        <v>0</v>
      </c>
      <c r="O193" s="72">
        <v>0</v>
      </c>
      <c r="P193" s="72">
        <v>0</v>
      </c>
      <c r="Q193" s="72">
        <v>0</v>
      </c>
      <c r="R193" s="72">
        <v>0</v>
      </c>
      <c r="S193" s="72">
        <v>0</v>
      </c>
      <c r="T193" s="72">
        <v>0</v>
      </c>
      <c r="U193" s="72">
        <v>0</v>
      </c>
      <c r="V193" s="72">
        <v>0</v>
      </c>
      <c r="W193" s="72">
        <v>0</v>
      </c>
      <c r="X193" s="72">
        <v>0</v>
      </c>
      <c r="Y193" s="72">
        <v>100000</v>
      </c>
      <c r="Z193" s="72">
        <v>5739.51</v>
      </c>
      <c r="AA193" s="72">
        <v>10000</v>
      </c>
    </row>
    <row r="194" spans="1:27" s="111" customFormat="1" ht="72.75" customHeight="1" outlineLevel="1" x14ac:dyDescent="0.3">
      <c r="A194" s="109">
        <v>187</v>
      </c>
      <c r="B194" s="112" t="s">
        <v>572</v>
      </c>
      <c r="C194" s="72">
        <f t="shared" si="3"/>
        <v>8485512.3200000003</v>
      </c>
      <c r="D194" s="72">
        <v>0</v>
      </c>
      <c r="E194" s="72">
        <v>0</v>
      </c>
      <c r="F194" s="72">
        <v>0</v>
      </c>
      <c r="G194" s="72">
        <v>0</v>
      </c>
      <c r="H194" s="72">
        <v>0</v>
      </c>
      <c r="I194" s="72">
        <v>0</v>
      </c>
      <c r="J194" s="72">
        <v>0</v>
      </c>
      <c r="K194" s="72">
        <v>0</v>
      </c>
      <c r="L194" s="72">
        <v>0</v>
      </c>
      <c r="M194" s="72">
        <v>0</v>
      </c>
      <c r="N194" s="72">
        <v>0</v>
      </c>
      <c r="O194" s="72">
        <v>0</v>
      </c>
      <c r="P194" s="72">
        <v>0</v>
      </c>
      <c r="Q194" s="72">
        <v>0</v>
      </c>
      <c r="R194" s="72">
        <v>0</v>
      </c>
      <c r="S194" s="72">
        <v>0</v>
      </c>
      <c r="T194" s="72">
        <v>0</v>
      </c>
      <c r="U194" s="72">
        <v>1897.32</v>
      </c>
      <c r="V194" s="72">
        <v>8233107.5999999996</v>
      </c>
      <c r="W194" s="72">
        <v>0</v>
      </c>
      <c r="X194" s="72">
        <v>16466.22</v>
      </c>
      <c r="Y194" s="72">
        <v>49750</v>
      </c>
      <c r="Z194" s="72">
        <v>176188.5</v>
      </c>
      <c r="AA194" s="72">
        <v>10000</v>
      </c>
    </row>
    <row r="195" spans="1:27" s="111" customFormat="1" ht="23.1" customHeight="1" outlineLevel="1" x14ac:dyDescent="0.3">
      <c r="A195" s="109">
        <v>188</v>
      </c>
      <c r="B195" s="112" t="s">
        <v>247</v>
      </c>
      <c r="C195" s="72">
        <f t="shared" si="3"/>
        <v>271099.12</v>
      </c>
      <c r="D195" s="72">
        <v>0</v>
      </c>
      <c r="E195" s="72">
        <v>0</v>
      </c>
      <c r="F195" s="72">
        <v>0</v>
      </c>
      <c r="G195" s="72">
        <v>0</v>
      </c>
      <c r="H195" s="72">
        <v>226503.08</v>
      </c>
      <c r="I195" s="72">
        <v>0</v>
      </c>
      <c r="J195" s="72">
        <v>0</v>
      </c>
      <c r="K195" s="72">
        <v>0</v>
      </c>
      <c r="L195" s="72">
        <v>0</v>
      </c>
      <c r="M195" s="72">
        <v>226503.08</v>
      </c>
      <c r="N195" s="72">
        <v>0</v>
      </c>
      <c r="O195" s="72">
        <v>0</v>
      </c>
      <c r="P195" s="72">
        <v>0</v>
      </c>
      <c r="Q195" s="72">
        <v>0</v>
      </c>
      <c r="R195" s="72">
        <v>0</v>
      </c>
      <c r="S195" s="72">
        <v>0</v>
      </c>
      <c r="T195" s="72">
        <v>0</v>
      </c>
      <c r="U195" s="72">
        <v>0</v>
      </c>
      <c r="V195" s="72">
        <v>0</v>
      </c>
      <c r="W195" s="72">
        <v>0</v>
      </c>
      <c r="X195" s="72">
        <v>453.01</v>
      </c>
      <c r="Y195" s="72">
        <v>29295.86</v>
      </c>
      <c r="Z195" s="72">
        <v>4847.17</v>
      </c>
      <c r="AA195" s="72">
        <v>10000</v>
      </c>
    </row>
    <row r="196" spans="1:27" s="111" customFormat="1" ht="23.1" customHeight="1" outlineLevel="1" x14ac:dyDescent="0.3">
      <c r="A196" s="109">
        <v>189</v>
      </c>
      <c r="B196" s="112" t="s">
        <v>248</v>
      </c>
      <c r="C196" s="72">
        <f t="shared" si="3"/>
        <v>171177.62</v>
      </c>
      <c r="D196" s="72">
        <v>44965.43</v>
      </c>
      <c r="E196" s="72">
        <v>0</v>
      </c>
      <c r="F196" s="72">
        <v>0</v>
      </c>
      <c r="G196" s="72">
        <v>44965.43</v>
      </c>
      <c r="H196" s="72">
        <v>83988.73000000001</v>
      </c>
      <c r="I196" s="72">
        <v>0</v>
      </c>
      <c r="J196" s="72">
        <v>0</v>
      </c>
      <c r="K196" s="72">
        <v>0</v>
      </c>
      <c r="L196" s="72">
        <v>0</v>
      </c>
      <c r="M196" s="72">
        <v>83988.73000000001</v>
      </c>
      <c r="N196" s="72">
        <v>0</v>
      </c>
      <c r="O196" s="72">
        <v>0</v>
      </c>
      <c r="P196" s="72">
        <v>0</v>
      </c>
      <c r="Q196" s="72">
        <v>0</v>
      </c>
      <c r="R196" s="72">
        <v>0</v>
      </c>
      <c r="S196" s="72">
        <v>0</v>
      </c>
      <c r="T196" s="72">
        <v>0</v>
      </c>
      <c r="U196" s="72">
        <v>0</v>
      </c>
      <c r="V196" s="72">
        <v>0</v>
      </c>
      <c r="W196" s="72">
        <v>0</v>
      </c>
      <c r="X196" s="72">
        <v>167.98</v>
      </c>
      <c r="Y196" s="72">
        <v>29295.86</v>
      </c>
      <c r="Z196" s="72">
        <v>2759.62</v>
      </c>
      <c r="AA196" s="72">
        <v>10000</v>
      </c>
    </row>
    <row r="197" spans="1:27" s="111" customFormat="1" ht="23.1" customHeight="1" outlineLevel="1" x14ac:dyDescent="0.3">
      <c r="A197" s="109">
        <v>190</v>
      </c>
      <c r="B197" s="112" t="s">
        <v>249</v>
      </c>
      <c r="C197" s="72">
        <f t="shared" si="3"/>
        <v>225378.49</v>
      </c>
      <c r="D197" s="72">
        <v>0</v>
      </c>
      <c r="E197" s="72">
        <v>0</v>
      </c>
      <c r="F197" s="72">
        <v>0</v>
      </c>
      <c r="G197" s="72">
        <v>0</v>
      </c>
      <c r="H197" s="72">
        <v>181827.85</v>
      </c>
      <c r="I197" s="72">
        <v>0</v>
      </c>
      <c r="J197" s="72">
        <v>0</v>
      </c>
      <c r="K197" s="72">
        <v>0</v>
      </c>
      <c r="L197" s="72">
        <v>0</v>
      </c>
      <c r="M197" s="72">
        <v>181827.85</v>
      </c>
      <c r="N197" s="72">
        <v>0</v>
      </c>
      <c r="O197" s="72">
        <v>0</v>
      </c>
      <c r="P197" s="72">
        <v>0</v>
      </c>
      <c r="Q197" s="72">
        <v>0</v>
      </c>
      <c r="R197" s="72">
        <v>0</v>
      </c>
      <c r="S197" s="72">
        <v>0</v>
      </c>
      <c r="T197" s="72">
        <v>0</v>
      </c>
      <c r="U197" s="72">
        <v>0</v>
      </c>
      <c r="V197" s="72">
        <v>0</v>
      </c>
      <c r="W197" s="72">
        <v>0</v>
      </c>
      <c r="X197" s="72">
        <v>363.66</v>
      </c>
      <c r="Y197" s="72">
        <v>29295.86</v>
      </c>
      <c r="Z197" s="72">
        <v>3891.12</v>
      </c>
      <c r="AA197" s="72">
        <v>10000</v>
      </c>
    </row>
    <row r="198" spans="1:27" s="111" customFormat="1" ht="23.1" customHeight="1" outlineLevel="1" x14ac:dyDescent="0.3">
      <c r="A198" s="109">
        <v>191</v>
      </c>
      <c r="B198" s="112" t="s">
        <v>250</v>
      </c>
      <c r="C198" s="72">
        <f t="shared" si="3"/>
        <v>926007.81</v>
      </c>
      <c r="D198" s="72">
        <v>134896.29</v>
      </c>
      <c r="E198" s="72">
        <v>0</v>
      </c>
      <c r="F198" s="72">
        <v>0</v>
      </c>
      <c r="G198" s="72">
        <v>134896.29</v>
      </c>
      <c r="H198" s="72">
        <v>728759.53</v>
      </c>
      <c r="I198" s="72">
        <v>0</v>
      </c>
      <c r="J198" s="72">
        <v>0</v>
      </c>
      <c r="K198" s="72">
        <v>0</v>
      </c>
      <c r="L198" s="72">
        <v>0</v>
      </c>
      <c r="M198" s="72">
        <v>728759.53</v>
      </c>
      <c r="N198" s="72">
        <v>0</v>
      </c>
      <c r="O198" s="72">
        <v>0</v>
      </c>
      <c r="P198" s="72">
        <v>0</v>
      </c>
      <c r="Q198" s="72">
        <v>0</v>
      </c>
      <c r="R198" s="72">
        <v>0</v>
      </c>
      <c r="S198" s="72">
        <v>0</v>
      </c>
      <c r="T198" s="72">
        <v>0</v>
      </c>
      <c r="U198" s="72">
        <v>0</v>
      </c>
      <c r="V198" s="72">
        <v>0</v>
      </c>
      <c r="W198" s="72">
        <v>0</v>
      </c>
      <c r="X198" s="72">
        <v>1457.52</v>
      </c>
      <c r="Y198" s="72">
        <v>32412.240000000002</v>
      </c>
      <c r="Z198" s="72">
        <v>18482.23</v>
      </c>
      <c r="AA198" s="72">
        <v>10000</v>
      </c>
    </row>
    <row r="199" spans="1:27" s="111" customFormat="1" ht="23.1" customHeight="1" outlineLevel="1" x14ac:dyDescent="0.3">
      <c r="A199" s="109">
        <v>192</v>
      </c>
      <c r="B199" s="112" t="s">
        <v>251</v>
      </c>
      <c r="C199" s="72">
        <f t="shared" si="3"/>
        <v>362736.23</v>
      </c>
      <c r="D199" s="72">
        <v>0</v>
      </c>
      <c r="E199" s="72">
        <v>0</v>
      </c>
      <c r="F199" s="72">
        <v>0</v>
      </c>
      <c r="G199" s="72">
        <v>0</v>
      </c>
      <c r="H199" s="72">
        <v>312999.78999999998</v>
      </c>
      <c r="I199" s="72">
        <v>0</v>
      </c>
      <c r="J199" s="72">
        <v>0</v>
      </c>
      <c r="K199" s="72">
        <v>0</v>
      </c>
      <c r="L199" s="72">
        <v>0</v>
      </c>
      <c r="M199" s="72">
        <v>312999.78999999998</v>
      </c>
      <c r="N199" s="72">
        <v>0</v>
      </c>
      <c r="O199" s="72">
        <v>0</v>
      </c>
      <c r="P199" s="72">
        <v>0</v>
      </c>
      <c r="Q199" s="72">
        <v>0</v>
      </c>
      <c r="R199" s="72">
        <v>0</v>
      </c>
      <c r="S199" s="72">
        <v>0</v>
      </c>
      <c r="T199" s="72">
        <v>0</v>
      </c>
      <c r="U199" s="72">
        <v>0</v>
      </c>
      <c r="V199" s="72">
        <v>0</v>
      </c>
      <c r="W199" s="72">
        <v>0</v>
      </c>
      <c r="X199" s="72">
        <v>626</v>
      </c>
      <c r="Y199" s="72">
        <v>32412.240000000002</v>
      </c>
      <c r="Z199" s="72">
        <v>6698.2</v>
      </c>
      <c r="AA199" s="72">
        <v>10000</v>
      </c>
    </row>
    <row r="200" spans="1:27" s="111" customFormat="1" ht="23.1" customHeight="1" outlineLevel="1" x14ac:dyDescent="0.3">
      <c r="A200" s="109">
        <v>193</v>
      </c>
      <c r="B200" s="112" t="s">
        <v>252</v>
      </c>
      <c r="C200" s="72">
        <f t="shared" si="3"/>
        <v>273464.11</v>
      </c>
      <c r="D200" s="72">
        <v>0</v>
      </c>
      <c r="E200" s="72">
        <v>0</v>
      </c>
      <c r="F200" s="72">
        <v>0</v>
      </c>
      <c r="G200" s="72">
        <v>0</v>
      </c>
      <c r="H200" s="72">
        <v>225768.88</v>
      </c>
      <c r="I200" s="72">
        <v>0</v>
      </c>
      <c r="J200" s="72">
        <v>0</v>
      </c>
      <c r="K200" s="72">
        <v>0</v>
      </c>
      <c r="L200" s="72">
        <v>0</v>
      </c>
      <c r="M200" s="72">
        <v>225768.88</v>
      </c>
      <c r="N200" s="72">
        <v>0</v>
      </c>
      <c r="O200" s="72">
        <v>0</v>
      </c>
      <c r="P200" s="72">
        <v>0</v>
      </c>
      <c r="Q200" s="72">
        <v>0</v>
      </c>
      <c r="R200" s="72">
        <v>0</v>
      </c>
      <c r="S200" s="72">
        <v>0</v>
      </c>
      <c r="T200" s="72">
        <v>0</v>
      </c>
      <c r="U200" s="72">
        <v>0</v>
      </c>
      <c r="V200" s="72">
        <v>0</v>
      </c>
      <c r="W200" s="72">
        <v>0</v>
      </c>
      <c r="X200" s="72">
        <v>451.54</v>
      </c>
      <c r="Y200" s="72">
        <v>32412.240000000002</v>
      </c>
      <c r="Z200" s="72">
        <v>4831.45</v>
      </c>
      <c r="AA200" s="72">
        <v>10000</v>
      </c>
    </row>
    <row r="201" spans="1:27" s="111" customFormat="1" ht="23.1" customHeight="1" outlineLevel="1" x14ac:dyDescent="0.3">
      <c r="A201" s="109">
        <v>194</v>
      </c>
      <c r="B201" s="112" t="s">
        <v>253</v>
      </c>
      <c r="C201" s="72">
        <f t="shared" si="3"/>
        <v>237163.46000000002</v>
      </c>
      <c r="D201" s="72">
        <v>44965.43</v>
      </c>
      <c r="E201" s="72">
        <v>0</v>
      </c>
      <c r="F201" s="72">
        <v>0</v>
      </c>
      <c r="G201" s="72">
        <v>44965.43</v>
      </c>
      <c r="H201" s="72">
        <v>148465.81000000003</v>
      </c>
      <c r="I201" s="72">
        <v>0</v>
      </c>
      <c r="J201" s="72">
        <v>0</v>
      </c>
      <c r="K201" s="72">
        <v>0</v>
      </c>
      <c r="L201" s="72">
        <v>0</v>
      </c>
      <c r="M201" s="72">
        <v>148465.81000000003</v>
      </c>
      <c r="N201" s="72">
        <v>0</v>
      </c>
      <c r="O201" s="72">
        <v>0</v>
      </c>
      <c r="P201" s="72">
        <v>0</v>
      </c>
      <c r="Q201" s="72">
        <v>0</v>
      </c>
      <c r="R201" s="72">
        <v>0</v>
      </c>
      <c r="S201" s="72">
        <v>0</v>
      </c>
      <c r="T201" s="72">
        <v>0</v>
      </c>
      <c r="U201" s="72">
        <v>0</v>
      </c>
      <c r="V201" s="72">
        <v>0</v>
      </c>
      <c r="W201" s="72">
        <v>0</v>
      </c>
      <c r="X201" s="72">
        <v>296.93</v>
      </c>
      <c r="Y201" s="72">
        <v>29295.86</v>
      </c>
      <c r="Z201" s="72">
        <v>4139.43</v>
      </c>
      <c r="AA201" s="72">
        <v>10000</v>
      </c>
    </row>
    <row r="202" spans="1:27" s="111" customFormat="1" ht="23.1" customHeight="1" outlineLevel="1" x14ac:dyDescent="0.3">
      <c r="A202" s="109">
        <v>195</v>
      </c>
      <c r="B202" s="112" t="s">
        <v>254</v>
      </c>
      <c r="C202" s="72">
        <f t="shared" si="3"/>
        <v>240279.84</v>
      </c>
      <c r="D202" s="72">
        <v>44965.43</v>
      </c>
      <c r="E202" s="72">
        <v>0</v>
      </c>
      <c r="F202" s="72">
        <v>0</v>
      </c>
      <c r="G202" s="72">
        <v>44965.43</v>
      </c>
      <c r="H202" s="72">
        <v>148465.81000000003</v>
      </c>
      <c r="I202" s="72">
        <v>0</v>
      </c>
      <c r="J202" s="72">
        <v>0</v>
      </c>
      <c r="K202" s="72">
        <v>0</v>
      </c>
      <c r="L202" s="72">
        <v>0</v>
      </c>
      <c r="M202" s="72">
        <v>148465.81000000003</v>
      </c>
      <c r="N202" s="72">
        <v>0</v>
      </c>
      <c r="O202" s="72">
        <v>0</v>
      </c>
      <c r="P202" s="72">
        <v>0</v>
      </c>
      <c r="Q202" s="72">
        <v>0</v>
      </c>
      <c r="R202" s="72">
        <v>0</v>
      </c>
      <c r="S202" s="72">
        <v>0</v>
      </c>
      <c r="T202" s="72">
        <v>0</v>
      </c>
      <c r="U202" s="72">
        <v>0</v>
      </c>
      <c r="V202" s="72">
        <v>0</v>
      </c>
      <c r="W202" s="72">
        <v>0</v>
      </c>
      <c r="X202" s="72">
        <v>296.93</v>
      </c>
      <c r="Y202" s="72">
        <v>32412.240000000002</v>
      </c>
      <c r="Z202" s="72">
        <v>4139.43</v>
      </c>
      <c r="AA202" s="72">
        <v>10000</v>
      </c>
    </row>
    <row r="203" spans="1:27" s="111" customFormat="1" ht="23.1" customHeight="1" outlineLevel="1" x14ac:dyDescent="0.3">
      <c r="A203" s="109">
        <v>196</v>
      </c>
      <c r="B203" s="112" t="s">
        <v>255</v>
      </c>
      <c r="C203" s="72">
        <f t="shared" si="3"/>
        <v>2961650.7175999996</v>
      </c>
      <c r="D203" s="72">
        <v>44740.602850000003</v>
      </c>
      <c r="E203" s="72">
        <v>0</v>
      </c>
      <c r="F203" s="72">
        <v>0</v>
      </c>
      <c r="G203" s="72">
        <v>44740.602850000003</v>
      </c>
      <c r="H203" s="72">
        <v>340187.56474999996</v>
      </c>
      <c r="I203" s="72">
        <v>0</v>
      </c>
      <c r="J203" s="72">
        <v>0</v>
      </c>
      <c r="K203" s="72">
        <v>0</v>
      </c>
      <c r="L203" s="72">
        <v>0</v>
      </c>
      <c r="M203" s="72">
        <v>340187.56474999996</v>
      </c>
      <c r="N203" s="72">
        <v>0</v>
      </c>
      <c r="O203" s="72">
        <v>640.29999999999995</v>
      </c>
      <c r="P203" s="72">
        <v>2451151.9</v>
      </c>
      <c r="Q203" s="72">
        <v>0</v>
      </c>
      <c r="R203" s="72">
        <v>0</v>
      </c>
      <c r="S203" s="72">
        <v>0</v>
      </c>
      <c r="T203" s="72">
        <v>0</v>
      </c>
      <c r="U203" s="72">
        <v>0</v>
      </c>
      <c r="V203" s="72">
        <v>0</v>
      </c>
      <c r="W203" s="72">
        <v>0</v>
      </c>
      <c r="X203" s="72">
        <v>5582.68</v>
      </c>
      <c r="Y203" s="72">
        <v>39295.86</v>
      </c>
      <c r="Z203" s="72">
        <v>60692.11</v>
      </c>
      <c r="AA203" s="72">
        <v>20000</v>
      </c>
    </row>
    <row r="204" spans="1:27" s="111" customFormat="1" ht="23.1" customHeight="1" outlineLevel="1" x14ac:dyDescent="0.3">
      <c r="A204" s="109">
        <v>197</v>
      </c>
      <c r="B204" s="112" t="s">
        <v>256</v>
      </c>
      <c r="C204" s="72">
        <f t="shared" si="3"/>
        <v>2256782.3456999999</v>
      </c>
      <c r="D204" s="72">
        <v>44740.602850000003</v>
      </c>
      <c r="E204" s="72">
        <v>0</v>
      </c>
      <c r="F204" s="72">
        <v>0</v>
      </c>
      <c r="G204" s="72">
        <v>44740.602850000003</v>
      </c>
      <c r="H204" s="72">
        <v>243955.52284999998</v>
      </c>
      <c r="I204" s="72">
        <v>0</v>
      </c>
      <c r="J204" s="72">
        <v>0</v>
      </c>
      <c r="K204" s="72">
        <v>0</v>
      </c>
      <c r="L204" s="72">
        <v>0</v>
      </c>
      <c r="M204" s="72">
        <v>243955.52284999998</v>
      </c>
      <c r="N204" s="72">
        <v>0</v>
      </c>
      <c r="O204" s="72">
        <v>447.4</v>
      </c>
      <c r="P204" s="72">
        <v>1868403.7</v>
      </c>
      <c r="Q204" s="72">
        <v>0</v>
      </c>
      <c r="R204" s="72">
        <v>0</v>
      </c>
      <c r="S204" s="72">
        <v>0</v>
      </c>
      <c r="T204" s="72">
        <v>0</v>
      </c>
      <c r="U204" s="72">
        <v>0</v>
      </c>
      <c r="V204" s="72">
        <v>0</v>
      </c>
      <c r="W204" s="72">
        <v>0</v>
      </c>
      <c r="X204" s="72">
        <v>4224.72</v>
      </c>
      <c r="Y204" s="72">
        <v>29295.86</v>
      </c>
      <c r="Z204" s="72">
        <v>46161.94</v>
      </c>
      <c r="AA204" s="72">
        <v>20000</v>
      </c>
    </row>
    <row r="205" spans="1:27" s="111" customFormat="1" ht="23.1" customHeight="1" outlineLevel="1" x14ac:dyDescent="0.3">
      <c r="A205" s="109">
        <v>198</v>
      </c>
      <c r="B205" s="112" t="s">
        <v>257</v>
      </c>
      <c r="C205" s="72">
        <f t="shared" si="3"/>
        <v>435120.99</v>
      </c>
      <c r="D205" s="72">
        <v>44965.43</v>
      </c>
      <c r="E205" s="72">
        <v>0</v>
      </c>
      <c r="F205" s="72">
        <v>0</v>
      </c>
      <c r="G205" s="72">
        <v>44965.43</v>
      </c>
      <c r="H205" s="72">
        <v>341897.05000000005</v>
      </c>
      <c r="I205" s="72">
        <v>0</v>
      </c>
      <c r="J205" s="72">
        <v>0</v>
      </c>
      <c r="K205" s="72">
        <v>0</v>
      </c>
      <c r="L205" s="72">
        <v>0</v>
      </c>
      <c r="M205" s="72">
        <v>341897.05000000005</v>
      </c>
      <c r="N205" s="72">
        <v>0</v>
      </c>
      <c r="O205" s="72">
        <v>0</v>
      </c>
      <c r="P205" s="72">
        <v>0</v>
      </c>
      <c r="Q205" s="72">
        <v>0</v>
      </c>
      <c r="R205" s="72">
        <v>0</v>
      </c>
      <c r="S205" s="72">
        <v>0</v>
      </c>
      <c r="T205" s="72">
        <v>0</v>
      </c>
      <c r="U205" s="72">
        <v>0</v>
      </c>
      <c r="V205" s="72">
        <v>0</v>
      </c>
      <c r="W205" s="72">
        <v>0</v>
      </c>
      <c r="X205" s="72">
        <v>683.79</v>
      </c>
      <c r="Y205" s="72">
        <v>29295.86</v>
      </c>
      <c r="Z205" s="72">
        <v>8278.86</v>
      </c>
      <c r="AA205" s="72">
        <v>10000</v>
      </c>
    </row>
    <row r="206" spans="1:27" s="111" customFormat="1" ht="23.1" customHeight="1" outlineLevel="1" x14ac:dyDescent="0.3">
      <c r="A206" s="109">
        <v>199</v>
      </c>
      <c r="B206" s="112" t="s">
        <v>258</v>
      </c>
      <c r="C206" s="72">
        <f t="shared" si="3"/>
        <v>1108095.81</v>
      </c>
      <c r="D206" s="72">
        <v>44965.43</v>
      </c>
      <c r="E206" s="72">
        <v>0</v>
      </c>
      <c r="F206" s="72">
        <v>0</v>
      </c>
      <c r="G206" s="72">
        <v>44965.43</v>
      </c>
      <c r="H206" s="72">
        <v>986667.85</v>
      </c>
      <c r="I206" s="72">
        <v>0</v>
      </c>
      <c r="J206" s="72">
        <v>0</v>
      </c>
      <c r="K206" s="72">
        <v>0</v>
      </c>
      <c r="L206" s="72">
        <v>0</v>
      </c>
      <c r="M206" s="72">
        <v>986667.85</v>
      </c>
      <c r="N206" s="72">
        <v>0</v>
      </c>
      <c r="O206" s="72">
        <v>0</v>
      </c>
      <c r="P206" s="72">
        <v>0</v>
      </c>
      <c r="Q206" s="72">
        <v>0</v>
      </c>
      <c r="R206" s="72">
        <v>0</v>
      </c>
      <c r="S206" s="72">
        <v>0</v>
      </c>
      <c r="T206" s="72">
        <v>0</v>
      </c>
      <c r="U206" s="72">
        <v>0</v>
      </c>
      <c r="V206" s="72">
        <v>0</v>
      </c>
      <c r="W206" s="72">
        <v>0</v>
      </c>
      <c r="X206" s="72">
        <v>1973.34</v>
      </c>
      <c r="Y206" s="72">
        <v>42412.24</v>
      </c>
      <c r="Z206" s="72">
        <v>22076.95</v>
      </c>
      <c r="AA206" s="72">
        <v>10000</v>
      </c>
    </row>
    <row r="207" spans="1:27" s="111" customFormat="1" ht="23.1" customHeight="1" outlineLevel="1" x14ac:dyDescent="0.3">
      <c r="A207" s="109">
        <v>200</v>
      </c>
      <c r="B207" s="112" t="s">
        <v>259</v>
      </c>
      <c r="C207" s="72">
        <f t="shared" si="3"/>
        <v>1404998.88</v>
      </c>
      <c r="D207" s="72">
        <v>3489.24</v>
      </c>
      <c r="E207" s="72">
        <v>0</v>
      </c>
      <c r="F207" s="72">
        <v>0</v>
      </c>
      <c r="G207" s="72">
        <v>3489.24</v>
      </c>
      <c r="H207" s="72">
        <v>1327948.73</v>
      </c>
      <c r="I207" s="72">
        <v>0</v>
      </c>
      <c r="J207" s="72">
        <v>0</v>
      </c>
      <c r="K207" s="72">
        <v>0</v>
      </c>
      <c r="L207" s="72">
        <v>0</v>
      </c>
      <c r="M207" s="72">
        <v>1327948.73</v>
      </c>
      <c r="N207" s="72">
        <v>0</v>
      </c>
      <c r="O207" s="72">
        <v>0</v>
      </c>
      <c r="P207" s="72">
        <v>0</v>
      </c>
      <c r="Q207" s="72">
        <v>0</v>
      </c>
      <c r="R207" s="72">
        <v>0</v>
      </c>
      <c r="S207" s="72">
        <v>0</v>
      </c>
      <c r="T207" s="72">
        <v>0</v>
      </c>
      <c r="U207" s="72">
        <v>0</v>
      </c>
      <c r="V207" s="72">
        <v>0</v>
      </c>
      <c r="W207" s="72">
        <v>0</v>
      </c>
      <c r="X207" s="72">
        <v>2655.9</v>
      </c>
      <c r="Y207" s="72">
        <v>32412.240000000002</v>
      </c>
      <c r="Z207" s="72">
        <v>28492.77</v>
      </c>
      <c r="AA207" s="72">
        <v>10000</v>
      </c>
    </row>
    <row r="208" spans="1:27" s="111" customFormat="1" ht="23.1" customHeight="1" outlineLevel="1" x14ac:dyDescent="0.3">
      <c r="A208" s="109">
        <v>201</v>
      </c>
      <c r="B208" s="112" t="s">
        <v>260</v>
      </c>
      <c r="C208" s="72">
        <f t="shared" si="3"/>
        <v>1271547.0855</v>
      </c>
      <c r="D208" s="72">
        <v>44740.602850000003</v>
      </c>
      <c r="E208" s="72">
        <v>0</v>
      </c>
      <c r="F208" s="72">
        <v>0</v>
      </c>
      <c r="G208" s="72">
        <v>44740.602850000003</v>
      </c>
      <c r="H208" s="72">
        <v>16852.782650000001</v>
      </c>
      <c r="I208" s="72">
        <v>0</v>
      </c>
      <c r="J208" s="72">
        <v>0</v>
      </c>
      <c r="K208" s="72">
        <v>0</v>
      </c>
      <c r="L208" s="72">
        <v>0</v>
      </c>
      <c r="M208" s="72">
        <v>16852.782650000001</v>
      </c>
      <c r="N208" s="72">
        <v>0</v>
      </c>
      <c r="O208" s="72">
        <v>286</v>
      </c>
      <c r="P208" s="72">
        <v>1138280</v>
      </c>
      <c r="Q208" s="72">
        <v>0</v>
      </c>
      <c r="R208" s="72">
        <v>0</v>
      </c>
      <c r="S208" s="72">
        <v>0</v>
      </c>
      <c r="T208" s="72">
        <v>0</v>
      </c>
      <c r="U208" s="72">
        <v>0</v>
      </c>
      <c r="V208" s="72">
        <v>0</v>
      </c>
      <c r="W208" s="72">
        <v>0</v>
      </c>
      <c r="X208" s="72">
        <v>2310.27</v>
      </c>
      <c r="Y208" s="72">
        <v>23686.14</v>
      </c>
      <c r="Z208" s="72">
        <v>25677.29</v>
      </c>
      <c r="AA208" s="72">
        <v>20000</v>
      </c>
    </row>
    <row r="209" spans="1:27" s="111" customFormat="1" ht="23.1" customHeight="1" outlineLevel="1" x14ac:dyDescent="0.3">
      <c r="A209" s="109">
        <v>202</v>
      </c>
      <c r="B209" s="112" t="s">
        <v>261</v>
      </c>
      <c r="C209" s="72">
        <f t="shared" si="3"/>
        <v>307311.8</v>
      </c>
      <c r="D209" s="72">
        <v>44965.43</v>
      </c>
      <c r="E209" s="72">
        <v>0</v>
      </c>
      <c r="F209" s="72">
        <v>0</v>
      </c>
      <c r="G209" s="72">
        <v>44965.43</v>
      </c>
      <c r="H209" s="72">
        <v>246117.2</v>
      </c>
      <c r="I209" s="72">
        <v>0</v>
      </c>
      <c r="J209" s="72">
        <v>0</v>
      </c>
      <c r="K209" s="72">
        <v>0</v>
      </c>
      <c r="L209" s="72">
        <v>0</v>
      </c>
      <c r="M209" s="72">
        <v>246117.2</v>
      </c>
      <c r="N209" s="72">
        <v>0</v>
      </c>
      <c r="O209" s="72">
        <v>0</v>
      </c>
      <c r="P209" s="72">
        <v>0</v>
      </c>
      <c r="Q209" s="72">
        <v>0</v>
      </c>
      <c r="R209" s="72">
        <v>0</v>
      </c>
      <c r="S209" s="72">
        <v>0</v>
      </c>
      <c r="T209" s="72">
        <v>0</v>
      </c>
      <c r="U209" s="72">
        <v>0</v>
      </c>
      <c r="V209" s="72">
        <v>0</v>
      </c>
      <c r="W209" s="72">
        <v>0</v>
      </c>
      <c r="X209" s="72">
        <v>0</v>
      </c>
      <c r="Y209" s="72">
        <v>0</v>
      </c>
      <c r="Z209" s="72">
        <v>6229.17</v>
      </c>
      <c r="AA209" s="72">
        <v>10000</v>
      </c>
    </row>
    <row r="210" spans="1:27" s="111" customFormat="1" ht="23.1" customHeight="1" outlineLevel="1" x14ac:dyDescent="0.3">
      <c r="A210" s="109">
        <v>203</v>
      </c>
      <c r="B210" s="112" t="s">
        <v>262</v>
      </c>
      <c r="C210" s="72">
        <f t="shared" si="3"/>
        <v>821387.9</v>
      </c>
      <c r="D210" s="72">
        <v>0</v>
      </c>
      <c r="E210" s="72">
        <v>0</v>
      </c>
      <c r="F210" s="72">
        <v>0</v>
      </c>
      <c r="G210" s="72">
        <v>0</v>
      </c>
      <c r="H210" s="72">
        <v>0</v>
      </c>
      <c r="I210" s="72">
        <v>0</v>
      </c>
      <c r="J210" s="72">
        <v>0</v>
      </c>
      <c r="K210" s="72">
        <v>0</v>
      </c>
      <c r="L210" s="72">
        <v>0</v>
      </c>
      <c r="M210" s="72">
        <v>0</v>
      </c>
      <c r="N210" s="72">
        <v>0</v>
      </c>
      <c r="O210" s="72">
        <v>225</v>
      </c>
      <c r="P210" s="72">
        <v>794388</v>
      </c>
      <c r="Q210" s="72">
        <v>0</v>
      </c>
      <c r="R210" s="72">
        <v>0</v>
      </c>
      <c r="S210" s="72">
        <v>0</v>
      </c>
      <c r="T210" s="72">
        <v>0</v>
      </c>
      <c r="U210" s="72">
        <v>0</v>
      </c>
      <c r="V210" s="72">
        <v>0</v>
      </c>
      <c r="W210" s="72">
        <v>0</v>
      </c>
      <c r="X210" s="72">
        <v>0</v>
      </c>
      <c r="Y210" s="72">
        <v>0</v>
      </c>
      <c r="Z210" s="72">
        <v>16999.900000000001</v>
      </c>
      <c r="AA210" s="72">
        <v>10000</v>
      </c>
    </row>
    <row r="211" spans="1:27" s="111" customFormat="1" ht="23.1" customHeight="1" outlineLevel="1" x14ac:dyDescent="0.3">
      <c r="A211" s="109">
        <v>204</v>
      </c>
      <c r="B211" s="112" t="s">
        <v>263</v>
      </c>
      <c r="C211" s="72">
        <f t="shared" si="3"/>
        <v>2143604.5</v>
      </c>
      <c r="D211" s="72">
        <v>0</v>
      </c>
      <c r="E211" s="72">
        <v>0</v>
      </c>
      <c r="F211" s="72">
        <v>0</v>
      </c>
      <c r="G211" s="72">
        <v>0</v>
      </c>
      <c r="H211" s="72">
        <v>0</v>
      </c>
      <c r="I211" s="72">
        <v>0</v>
      </c>
      <c r="J211" s="72">
        <v>0</v>
      </c>
      <c r="K211" s="72">
        <v>0</v>
      </c>
      <c r="L211" s="72">
        <v>0</v>
      </c>
      <c r="M211" s="72">
        <v>0</v>
      </c>
      <c r="N211" s="72">
        <v>0</v>
      </c>
      <c r="O211" s="72">
        <v>535</v>
      </c>
      <c r="P211" s="72">
        <v>2088902</v>
      </c>
      <c r="Q211" s="72">
        <v>0</v>
      </c>
      <c r="R211" s="72">
        <v>0</v>
      </c>
      <c r="S211" s="72">
        <v>0</v>
      </c>
      <c r="T211" s="72">
        <v>0</v>
      </c>
      <c r="U211" s="72">
        <v>0</v>
      </c>
      <c r="V211" s="72">
        <v>0</v>
      </c>
      <c r="W211" s="72">
        <v>0</v>
      </c>
      <c r="X211" s="72">
        <v>0</v>
      </c>
      <c r="Y211" s="72">
        <v>0</v>
      </c>
      <c r="Z211" s="72">
        <v>44702.5</v>
      </c>
      <c r="AA211" s="72">
        <v>10000</v>
      </c>
    </row>
    <row r="212" spans="1:27" s="111" customFormat="1" ht="23.1" customHeight="1" outlineLevel="1" x14ac:dyDescent="0.3">
      <c r="A212" s="109">
        <v>205</v>
      </c>
      <c r="B212" s="112" t="s">
        <v>264</v>
      </c>
      <c r="C212" s="72">
        <f t="shared" si="3"/>
        <v>237291.4</v>
      </c>
      <c r="D212" s="72">
        <v>2544</v>
      </c>
      <c r="E212" s="72">
        <v>0</v>
      </c>
      <c r="F212" s="72">
        <v>0</v>
      </c>
      <c r="G212" s="72">
        <v>2544</v>
      </c>
      <c r="H212" s="72">
        <v>181158</v>
      </c>
      <c r="I212" s="72">
        <v>0</v>
      </c>
      <c r="J212" s="72">
        <v>0</v>
      </c>
      <c r="K212" s="72">
        <v>0</v>
      </c>
      <c r="L212" s="72">
        <v>0</v>
      </c>
      <c r="M212" s="72">
        <v>181158</v>
      </c>
      <c r="N212" s="72">
        <v>0</v>
      </c>
      <c r="O212" s="72">
        <v>0</v>
      </c>
      <c r="P212" s="72">
        <v>0</v>
      </c>
      <c r="Q212" s="72">
        <v>0</v>
      </c>
      <c r="R212" s="72">
        <v>0</v>
      </c>
      <c r="S212" s="72">
        <v>0</v>
      </c>
      <c r="T212" s="72">
        <v>0</v>
      </c>
      <c r="U212" s="72">
        <v>0</v>
      </c>
      <c r="V212" s="72">
        <v>0</v>
      </c>
      <c r="W212" s="72">
        <v>0</v>
      </c>
      <c r="X212" s="72">
        <v>362.32</v>
      </c>
      <c r="Y212" s="72">
        <v>39295.86</v>
      </c>
      <c r="Z212" s="72">
        <v>3931.22</v>
      </c>
      <c r="AA212" s="72">
        <v>10000</v>
      </c>
    </row>
    <row r="213" spans="1:27" s="111" customFormat="1" ht="23.1" customHeight="1" outlineLevel="1" x14ac:dyDescent="0.3">
      <c r="A213" s="109">
        <v>206</v>
      </c>
      <c r="B213" s="112" t="s">
        <v>265</v>
      </c>
      <c r="C213" s="72">
        <f t="shared" si="3"/>
        <v>266247.84999999998</v>
      </c>
      <c r="D213" s="72">
        <v>2544.8000000000002</v>
      </c>
      <c r="E213" s="72">
        <v>0</v>
      </c>
      <c r="F213" s="72">
        <v>0</v>
      </c>
      <c r="G213" s="72">
        <v>2544.8000000000002</v>
      </c>
      <c r="H213" s="72">
        <v>209451.57</v>
      </c>
      <c r="I213" s="72">
        <v>0</v>
      </c>
      <c r="J213" s="72">
        <v>0</v>
      </c>
      <c r="K213" s="72">
        <v>0</v>
      </c>
      <c r="L213" s="72">
        <v>0</v>
      </c>
      <c r="M213" s="72">
        <v>209451.57</v>
      </c>
      <c r="N213" s="72">
        <v>0</v>
      </c>
      <c r="O213" s="72">
        <v>0</v>
      </c>
      <c r="P213" s="72">
        <v>0</v>
      </c>
      <c r="Q213" s="72">
        <v>0</v>
      </c>
      <c r="R213" s="72">
        <v>0</v>
      </c>
      <c r="S213" s="72">
        <v>0</v>
      </c>
      <c r="T213" s="72">
        <v>0</v>
      </c>
      <c r="U213" s="72">
        <v>0</v>
      </c>
      <c r="V213" s="72">
        <v>0</v>
      </c>
      <c r="W213" s="72">
        <v>0</v>
      </c>
      <c r="X213" s="72">
        <v>418.9</v>
      </c>
      <c r="Y213" s="72">
        <v>39295.86</v>
      </c>
      <c r="Z213" s="72">
        <v>4536.72</v>
      </c>
      <c r="AA213" s="72">
        <v>10000</v>
      </c>
    </row>
    <row r="214" spans="1:27" s="111" customFormat="1" ht="23.1" customHeight="1" outlineLevel="1" x14ac:dyDescent="0.3">
      <c r="A214" s="109">
        <v>207</v>
      </c>
      <c r="B214" s="112" t="s">
        <v>266</v>
      </c>
      <c r="C214" s="72">
        <f t="shared" si="3"/>
        <v>259907.22000000003</v>
      </c>
      <c r="D214" s="72">
        <v>2544.8000000000002</v>
      </c>
      <c r="E214" s="72">
        <v>0</v>
      </c>
      <c r="F214" s="72">
        <v>0</v>
      </c>
      <c r="G214" s="72">
        <v>2544.8000000000002</v>
      </c>
      <c r="H214" s="72">
        <v>203255.91</v>
      </c>
      <c r="I214" s="72">
        <v>0</v>
      </c>
      <c r="J214" s="72">
        <v>0</v>
      </c>
      <c r="K214" s="72">
        <v>0</v>
      </c>
      <c r="L214" s="72">
        <v>0</v>
      </c>
      <c r="M214" s="72">
        <v>203255.91</v>
      </c>
      <c r="N214" s="72">
        <v>0</v>
      </c>
      <c r="O214" s="72">
        <v>0</v>
      </c>
      <c r="P214" s="72">
        <v>0</v>
      </c>
      <c r="Q214" s="72">
        <v>0</v>
      </c>
      <c r="R214" s="72">
        <v>0</v>
      </c>
      <c r="S214" s="72">
        <v>0</v>
      </c>
      <c r="T214" s="72">
        <v>0</v>
      </c>
      <c r="U214" s="72">
        <v>0</v>
      </c>
      <c r="V214" s="72">
        <v>0</v>
      </c>
      <c r="W214" s="72">
        <v>0</v>
      </c>
      <c r="X214" s="72">
        <v>406.51</v>
      </c>
      <c r="Y214" s="72">
        <v>39295.86</v>
      </c>
      <c r="Z214" s="72">
        <v>4404.1400000000003</v>
      </c>
      <c r="AA214" s="72">
        <v>10000</v>
      </c>
    </row>
    <row r="215" spans="1:27" s="111" customFormat="1" ht="23.1" customHeight="1" outlineLevel="1" x14ac:dyDescent="0.3">
      <c r="A215" s="109">
        <v>208</v>
      </c>
      <c r="B215" s="112" t="s">
        <v>267</v>
      </c>
      <c r="C215" s="72">
        <f t="shared" si="3"/>
        <v>620973.24</v>
      </c>
      <c r="D215" s="72">
        <v>0</v>
      </c>
      <c r="E215" s="72">
        <v>0</v>
      </c>
      <c r="F215" s="72">
        <v>0</v>
      </c>
      <c r="G215" s="72">
        <v>0</v>
      </c>
      <c r="H215" s="72">
        <v>558606</v>
      </c>
      <c r="I215" s="72">
        <v>0</v>
      </c>
      <c r="J215" s="72">
        <v>0</v>
      </c>
      <c r="K215" s="72">
        <v>0</v>
      </c>
      <c r="L215" s="72">
        <v>0</v>
      </c>
      <c r="M215" s="72">
        <v>558606</v>
      </c>
      <c r="N215" s="72">
        <v>0</v>
      </c>
      <c r="O215" s="72">
        <v>0</v>
      </c>
      <c r="P215" s="72">
        <v>0</v>
      </c>
      <c r="Q215" s="72">
        <v>0</v>
      </c>
      <c r="R215" s="72">
        <v>0</v>
      </c>
      <c r="S215" s="72">
        <v>0</v>
      </c>
      <c r="T215" s="72">
        <v>0</v>
      </c>
      <c r="U215" s="72">
        <v>0</v>
      </c>
      <c r="V215" s="72">
        <v>0</v>
      </c>
      <c r="W215" s="72">
        <v>0</v>
      </c>
      <c r="X215" s="72">
        <v>1117.21</v>
      </c>
      <c r="Y215" s="72">
        <v>39295.86</v>
      </c>
      <c r="Z215" s="72">
        <v>11954.17</v>
      </c>
      <c r="AA215" s="72">
        <v>10000</v>
      </c>
    </row>
    <row r="216" spans="1:27" s="111" customFormat="1" ht="23.1" customHeight="1" outlineLevel="1" x14ac:dyDescent="0.3">
      <c r="A216" s="109">
        <v>209</v>
      </c>
      <c r="B216" s="112" t="s">
        <v>268</v>
      </c>
      <c r="C216" s="72">
        <f t="shared" si="3"/>
        <v>2166105.94</v>
      </c>
      <c r="D216" s="72">
        <v>0</v>
      </c>
      <c r="E216" s="72">
        <v>0</v>
      </c>
      <c r="F216" s="72">
        <v>0</v>
      </c>
      <c r="G216" s="72">
        <v>0</v>
      </c>
      <c r="H216" s="72">
        <v>0</v>
      </c>
      <c r="I216" s="72">
        <v>0</v>
      </c>
      <c r="J216" s="72">
        <v>0</v>
      </c>
      <c r="K216" s="72">
        <v>0</v>
      </c>
      <c r="L216" s="72">
        <v>0</v>
      </c>
      <c r="M216" s="72">
        <v>0</v>
      </c>
      <c r="N216" s="72">
        <v>0</v>
      </c>
      <c r="O216" s="72">
        <v>525</v>
      </c>
      <c r="P216" s="72">
        <v>2110932</v>
      </c>
      <c r="Q216" s="72">
        <v>0</v>
      </c>
      <c r="R216" s="72">
        <v>0</v>
      </c>
      <c r="S216" s="72">
        <v>0</v>
      </c>
      <c r="T216" s="72">
        <v>0</v>
      </c>
      <c r="U216" s="72">
        <v>0</v>
      </c>
      <c r="V216" s="72">
        <v>0</v>
      </c>
      <c r="W216" s="72">
        <v>0</v>
      </c>
      <c r="X216" s="72">
        <v>0</v>
      </c>
      <c r="Y216" s="72">
        <v>0</v>
      </c>
      <c r="Z216" s="72">
        <v>45173.94</v>
      </c>
      <c r="AA216" s="72">
        <v>10000</v>
      </c>
    </row>
    <row r="217" spans="1:27" s="111" customFormat="1" ht="23.1" customHeight="1" outlineLevel="1" x14ac:dyDescent="0.3">
      <c r="A217" s="109">
        <v>210</v>
      </c>
      <c r="B217" s="112" t="s">
        <v>269</v>
      </c>
      <c r="C217" s="72">
        <f t="shared" si="3"/>
        <v>1464112.02</v>
      </c>
      <c r="D217" s="72">
        <v>0</v>
      </c>
      <c r="E217" s="72">
        <v>0</v>
      </c>
      <c r="F217" s="72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>
        <v>0</v>
      </c>
      <c r="N217" s="72">
        <v>0</v>
      </c>
      <c r="O217" s="72">
        <v>281</v>
      </c>
      <c r="P217" s="72">
        <v>1423646</v>
      </c>
      <c r="Q217" s="72">
        <v>0</v>
      </c>
      <c r="R217" s="72">
        <v>0</v>
      </c>
      <c r="S217" s="72">
        <v>0</v>
      </c>
      <c r="T217" s="72">
        <v>0</v>
      </c>
      <c r="U217" s="72">
        <v>0</v>
      </c>
      <c r="V217" s="72">
        <v>0</v>
      </c>
      <c r="W217" s="72">
        <v>0</v>
      </c>
      <c r="X217" s="72">
        <v>0</v>
      </c>
      <c r="Y217" s="72">
        <v>0</v>
      </c>
      <c r="Z217" s="72">
        <v>30466.02</v>
      </c>
      <c r="AA217" s="72">
        <v>10000</v>
      </c>
    </row>
    <row r="218" spans="1:27" s="111" customFormat="1" ht="23.1" customHeight="1" outlineLevel="1" x14ac:dyDescent="0.3">
      <c r="A218" s="109">
        <v>211</v>
      </c>
      <c r="B218" s="112" t="s">
        <v>270</v>
      </c>
      <c r="C218" s="72">
        <f t="shared" si="3"/>
        <v>1034423.34</v>
      </c>
      <c r="D218" s="72">
        <v>0</v>
      </c>
      <c r="E218" s="72">
        <v>0</v>
      </c>
      <c r="F218" s="72">
        <v>0</v>
      </c>
      <c r="G218" s="72">
        <v>0</v>
      </c>
      <c r="H218" s="72">
        <v>0</v>
      </c>
      <c r="I218" s="72">
        <v>0</v>
      </c>
      <c r="J218" s="72">
        <v>0</v>
      </c>
      <c r="K218" s="72">
        <v>0</v>
      </c>
      <c r="L218" s="72">
        <v>0</v>
      </c>
      <c r="M218" s="72">
        <v>0</v>
      </c>
      <c r="N218" s="72">
        <v>0</v>
      </c>
      <c r="O218" s="72">
        <v>220</v>
      </c>
      <c r="P218" s="72">
        <v>1002960</v>
      </c>
      <c r="Q218" s="72">
        <v>0</v>
      </c>
      <c r="R218" s="72">
        <v>0</v>
      </c>
      <c r="S218" s="72">
        <v>0</v>
      </c>
      <c r="T218" s="72">
        <v>0</v>
      </c>
      <c r="U218" s="72">
        <v>0</v>
      </c>
      <c r="V218" s="72">
        <v>0</v>
      </c>
      <c r="W218" s="72">
        <v>0</v>
      </c>
      <c r="X218" s="72">
        <v>0</v>
      </c>
      <c r="Y218" s="72">
        <v>0</v>
      </c>
      <c r="Z218" s="72">
        <v>21463.34</v>
      </c>
      <c r="AA218" s="72">
        <v>10000</v>
      </c>
    </row>
    <row r="219" spans="1:27" s="111" customFormat="1" ht="23.1" customHeight="1" outlineLevel="1" x14ac:dyDescent="0.3">
      <c r="A219" s="109">
        <v>212</v>
      </c>
      <c r="B219" s="112" t="s">
        <v>271</v>
      </c>
      <c r="C219" s="72">
        <f t="shared" si="3"/>
        <v>1733074.22</v>
      </c>
      <c r="D219" s="72">
        <v>0</v>
      </c>
      <c r="E219" s="72">
        <v>0</v>
      </c>
      <c r="F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  <c r="O219" s="72">
        <v>455.65</v>
      </c>
      <c r="P219" s="72">
        <v>1686973</v>
      </c>
      <c r="Q219" s="72">
        <v>0</v>
      </c>
      <c r="R219" s="72">
        <v>0</v>
      </c>
      <c r="S219" s="72">
        <v>0</v>
      </c>
      <c r="T219" s="72">
        <v>0</v>
      </c>
      <c r="U219" s="72">
        <v>0</v>
      </c>
      <c r="V219" s="72">
        <v>0</v>
      </c>
      <c r="W219" s="72">
        <v>0</v>
      </c>
      <c r="X219" s="72">
        <v>0</v>
      </c>
      <c r="Y219" s="72">
        <v>0</v>
      </c>
      <c r="Z219" s="72">
        <v>36101.22</v>
      </c>
      <c r="AA219" s="72">
        <v>10000</v>
      </c>
    </row>
    <row r="220" spans="1:27" s="111" customFormat="1" ht="23.1" customHeight="1" outlineLevel="1" x14ac:dyDescent="0.3">
      <c r="A220" s="109">
        <v>213</v>
      </c>
      <c r="B220" s="112" t="s">
        <v>272</v>
      </c>
      <c r="C220" s="72">
        <f t="shared" si="3"/>
        <v>5392506.6899999995</v>
      </c>
      <c r="D220" s="72">
        <v>0</v>
      </c>
      <c r="E220" s="72">
        <v>0</v>
      </c>
      <c r="F220" s="72">
        <v>0</v>
      </c>
      <c r="G220" s="72">
        <v>0</v>
      </c>
      <c r="H220" s="72">
        <v>0</v>
      </c>
      <c r="I220" s="72">
        <v>0</v>
      </c>
      <c r="J220" s="72">
        <v>0</v>
      </c>
      <c r="K220" s="72">
        <v>0</v>
      </c>
      <c r="L220" s="72">
        <v>0</v>
      </c>
      <c r="M220" s="72">
        <v>0</v>
      </c>
      <c r="N220" s="72">
        <v>0</v>
      </c>
      <c r="O220" s="72">
        <v>1287.8</v>
      </c>
      <c r="P220" s="72">
        <v>5125444</v>
      </c>
      <c r="Q220" s="72">
        <v>0</v>
      </c>
      <c r="R220" s="72">
        <v>0</v>
      </c>
      <c r="S220" s="72">
        <v>0</v>
      </c>
      <c r="T220" s="72">
        <v>0</v>
      </c>
      <c r="U220" s="72">
        <v>0</v>
      </c>
      <c r="V220" s="72">
        <v>0</v>
      </c>
      <c r="W220" s="72">
        <v>0</v>
      </c>
      <c r="X220" s="72">
        <v>10250.89</v>
      </c>
      <c r="Y220" s="72">
        <v>137127.29999999999</v>
      </c>
      <c r="Z220" s="72">
        <v>109684.5</v>
      </c>
      <c r="AA220" s="72">
        <v>10000</v>
      </c>
    </row>
    <row r="221" spans="1:27" s="111" customFormat="1" ht="23.1" customHeight="1" outlineLevel="1" x14ac:dyDescent="0.3">
      <c r="A221" s="109">
        <v>214</v>
      </c>
      <c r="B221" s="112" t="s">
        <v>273</v>
      </c>
      <c r="C221" s="72">
        <f t="shared" si="3"/>
        <v>180371.94</v>
      </c>
      <c r="D221" s="72">
        <v>2544</v>
      </c>
      <c r="E221" s="72">
        <v>0</v>
      </c>
      <c r="F221" s="72">
        <v>0</v>
      </c>
      <c r="G221" s="72">
        <v>2544</v>
      </c>
      <c r="H221" s="72">
        <v>125540</v>
      </c>
      <c r="I221" s="72">
        <v>0</v>
      </c>
      <c r="J221" s="72">
        <v>0</v>
      </c>
      <c r="K221" s="72">
        <v>0</v>
      </c>
      <c r="L221" s="72">
        <v>0</v>
      </c>
      <c r="M221" s="72">
        <v>125540</v>
      </c>
      <c r="N221" s="72">
        <v>0</v>
      </c>
      <c r="O221" s="72">
        <v>0</v>
      </c>
      <c r="P221" s="72">
        <v>0</v>
      </c>
      <c r="Q221" s="72">
        <v>0</v>
      </c>
      <c r="R221" s="72">
        <v>0</v>
      </c>
      <c r="S221" s="72">
        <v>0</v>
      </c>
      <c r="T221" s="72">
        <v>0</v>
      </c>
      <c r="U221" s="72">
        <v>0</v>
      </c>
      <c r="V221" s="72">
        <v>0</v>
      </c>
      <c r="W221" s="72">
        <v>0</v>
      </c>
      <c r="X221" s="72">
        <v>251.08</v>
      </c>
      <c r="Y221" s="72">
        <v>39295.86</v>
      </c>
      <c r="Z221" s="72">
        <v>2741</v>
      </c>
      <c r="AA221" s="72">
        <v>10000</v>
      </c>
    </row>
    <row r="222" spans="1:27" s="111" customFormat="1" ht="23.1" customHeight="1" outlineLevel="1" x14ac:dyDescent="0.3">
      <c r="A222" s="109">
        <v>215</v>
      </c>
      <c r="B222" s="112" t="s">
        <v>274</v>
      </c>
      <c r="C222" s="72">
        <f t="shared" si="3"/>
        <v>330794.69</v>
      </c>
      <c r="D222" s="72">
        <v>2544</v>
      </c>
      <c r="E222" s="72">
        <v>0</v>
      </c>
      <c r="F222" s="72">
        <v>0</v>
      </c>
      <c r="G222" s="72">
        <v>2544</v>
      </c>
      <c r="H222" s="72">
        <v>159235</v>
      </c>
      <c r="I222" s="72">
        <v>0</v>
      </c>
      <c r="J222" s="72">
        <v>0</v>
      </c>
      <c r="K222" s="72">
        <v>0</v>
      </c>
      <c r="L222" s="72">
        <v>0</v>
      </c>
      <c r="M222" s="72">
        <v>159235</v>
      </c>
      <c r="N222" s="72">
        <v>0</v>
      </c>
      <c r="O222" s="72">
        <v>0</v>
      </c>
      <c r="P222" s="72">
        <v>0</v>
      </c>
      <c r="Q222" s="72">
        <v>0</v>
      </c>
      <c r="R222" s="72">
        <v>0</v>
      </c>
      <c r="S222" s="72">
        <v>0</v>
      </c>
      <c r="T222" s="72">
        <v>0</v>
      </c>
      <c r="U222" s="72">
        <v>0</v>
      </c>
      <c r="V222" s="72">
        <v>0</v>
      </c>
      <c r="W222" s="72">
        <v>103517</v>
      </c>
      <c r="X222" s="72">
        <v>525.5</v>
      </c>
      <c r="Y222" s="72">
        <v>39295.86</v>
      </c>
      <c r="Z222" s="72">
        <v>5677.33</v>
      </c>
      <c r="AA222" s="72">
        <v>20000</v>
      </c>
    </row>
    <row r="223" spans="1:27" s="111" customFormat="1" ht="23.1" customHeight="1" outlineLevel="1" x14ac:dyDescent="0.3">
      <c r="A223" s="109">
        <v>216</v>
      </c>
      <c r="B223" s="112" t="s">
        <v>275</v>
      </c>
      <c r="C223" s="72">
        <f t="shared" si="3"/>
        <v>209790.59</v>
      </c>
      <c r="D223" s="72">
        <v>2544</v>
      </c>
      <c r="E223" s="72">
        <v>0</v>
      </c>
      <c r="F223" s="72">
        <v>0</v>
      </c>
      <c r="G223" s="72">
        <v>2544</v>
      </c>
      <c r="H223" s="72">
        <v>154286</v>
      </c>
      <c r="I223" s="72">
        <v>0</v>
      </c>
      <c r="J223" s="72">
        <v>0</v>
      </c>
      <c r="K223" s="72">
        <v>0</v>
      </c>
      <c r="L223" s="72">
        <v>0</v>
      </c>
      <c r="M223" s="72">
        <v>154286</v>
      </c>
      <c r="N223" s="72">
        <v>0</v>
      </c>
      <c r="O223" s="72">
        <v>0</v>
      </c>
      <c r="P223" s="72">
        <v>0</v>
      </c>
      <c r="Q223" s="72">
        <v>0</v>
      </c>
      <c r="R223" s="72">
        <v>0</v>
      </c>
      <c r="S223" s="72">
        <v>0</v>
      </c>
      <c r="T223" s="72">
        <v>0</v>
      </c>
      <c r="U223" s="72">
        <v>0</v>
      </c>
      <c r="V223" s="72">
        <v>0</v>
      </c>
      <c r="W223" s="72">
        <v>0</v>
      </c>
      <c r="X223" s="72">
        <v>308.57</v>
      </c>
      <c r="Y223" s="72">
        <v>39295.86</v>
      </c>
      <c r="Z223" s="72">
        <v>3356.16</v>
      </c>
      <c r="AA223" s="72">
        <v>10000</v>
      </c>
    </row>
    <row r="224" spans="1:27" s="111" customFormat="1" ht="23.1" customHeight="1" outlineLevel="1" x14ac:dyDescent="0.3">
      <c r="A224" s="109">
        <v>217</v>
      </c>
      <c r="B224" s="112" t="s">
        <v>276</v>
      </c>
      <c r="C224" s="72">
        <f t="shared" si="3"/>
        <v>299769.23</v>
      </c>
      <c r="D224" s="72">
        <v>44965.43</v>
      </c>
      <c r="E224" s="72">
        <v>0</v>
      </c>
      <c r="F224" s="72">
        <v>0</v>
      </c>
      <c r="G224" s="72">
        <v>44965.43</v>
      </c>
      <c r="H224" s="72">
        <v>196823.62000000002</v>
      </c>
      <c r="I224" s="72">
        <v>0</v>
      </c>
      <c r="J224" s="72">
        <v>0</v>
      </c>
      <c r="K224" s="72">
        <v>0</v>
      </c>
      <c r="L224" s="72">
        <v>0</v>
      </c>
      <c r="M224" s="72">
        <v>196823.62000000002</v>
      </c>
      <c r="N224" s="72">
        <v>0</v>
      </c>
      <c r="O224" s="72">
        <v>0</v>
      </c>
      <c r="P224" s="72">
        <v>0</v>
      </c>
      <c r="Q224" s="72">
        <v>0</v>
      </c>
      <c r="R224" s="72">
        <v>0</v>
      </c>
      <c r="S224" s="72">
        <v>0</v>
      </c>
      <c r="T224" s="72">
        <v>0</v>
      </c>
      <c r="U224" s="72">
        <v>0</v>
      </c>
      <c r="V224" s="72">
        <v>0</v>
      </c>
      <c r="W224" s="72">
        <v>0</v>
      </c>
      <c r="X224" s="72">
        <v>393.65</v>
      </c>
      <c r="Y224" s="72">
        <v>42412.24</v>
      </c>
      <c r="Z224" s="72">
        <v>5174.29</v>
      </c>
      <c r="AA224" s="72">
        <v>10000</v>
      </c>
    </row>
    <row r="225" spans="1:27" s="111" customFormat="1" ht="23.1" customHeight="1" outlineLevel="1" x14ac:dyDescent="0.3">
      <c r="A225" s="109">
        <v>218</v>
      </c>
      <c r="B225" s="112" t="s">
        <v>277</v>
      </c>
      <c r="C225" s="72">
        <f t="shared" si="3"/>
        <v>250320.21639999998</v>
      </c>
      <c r="D225" s="72">
        <v>79139.156799999997</v>
      </c>
      <c r="E225" s="72">
        <v>0</v>
      </c>
      <c r="F225" s="72">
        <v>0</v>
      </c>
      <c r="G225" s="72">
        <v>79139.156799999997</v>
      </c>
      <c r="H225" s="72">
        <v>130649.91280000001</v>
      </c>
      <c r="I225" s="72">
        <v>0</v>
      </c>
      <c r="J225" s="72">
        <v>0</v>
      </c>
      <c r="K225" s="72">
        <v>0</v>
      </c>
      <c r="L225" s="72">
        <v>0</v>
      </c>
      <c r="M225" s="72">
        <v>130649.91280000001</v>
      </c>
      <c r="N225" s="72">
        <v>0</v>
      </c>
      <c r="O225" s="72">
        <v>0</v>
      </c>
      <c r="P225" s="72">
        <v>0</v>
      </c>
      <c r="Q225" s="72">
        <v>0</v>
      </c>
      <c r="R225" s="72">
        <v>0</v>
      </c>
      <c r="S225" s="72">
        <v>0</v>
      </c>
      <c r="T225" s="72">
        <v>0</v>
      </c>
      <c r="U225" s="72">
        <v>0</v>
      </c>
      <c r="V225" s="72">
        <v>0</v>
      </c>
      <c r="W225" s="72">
        <v>0</v>
      </c>
      <c r="X225" s="72">
        <v>261.3</v>
      </c>
      <c r="Y225" s="72">
        <v>25780.356800000001</v>
      </c>
      <c r="Z225" s="72">
        <v>4489.49</v>
      </c>
      <c r="AA225" s="72">
        <v>10000</v>
      </c>
    </row>
    <row r="226" spans="1:27" s="111" customFormat="1" ht="23.1" customHeight="1" outlineLevel="1" x14ac:dyDescent="0.3">
      <c r="A226" s="109">
        <v>219</v>
      </c>
      <c r="B226" s="112" t="s">
        <v>278</v>
      </c>
      <c r="C226" s="72">
        <f t="shared" si="3"/>
        <v>205397.77000000002</v>
      </c>
      <c r="D226" s="72">
        <v>44740.6</v>
      </c>
      <c r="E226" s="72">
        <v>0</v>
      </c>
      <c r="F226" s="72">
        <v>0</v>
      </c>
      <c r="G226" s="72">
        <v>44740.6</v>
      </c>
      <c r="H226" s="72">
        <v>115646.13</v>
      </c>
      <c r="I226" s="72">
        <v>0</v>
      </c>
      <c r="J226" s="72">
        <v>0</v>
      </c>
      <c r="K226" s="72">
        <v>0</v>
      </c>
      <c r="L226" s="72">
        <v>0</v>
      </c>
      <c r="M226" s="72">
        <v>115646.13</v>
      </c>
      <c r="N226" s="72">
        <v>0</v>
      </c>
      <c r="O226" s="72">
        <v>0</v>
      </c>
      <c r="P226" s="72">
        <v>0</v>
      </c>
      <c r="Q226" s="72">
        <v>0</v>
      </c>
      <c r="R226" s="72">
        <v>0</v>
      </c>
      <c r="S226" s="72">
        <v>0</v>
      </c>
      <c r="T226" s="72">
        <v>0</v>
      </c>
      <c r="U226" s="72">
        <v>0</v>
      </c>
      <c r="V226" s="72">
        <v>0</v>
      </c>
      <c r="W226" s="72">
        <v>0</v>
      </c>
      <c r="X226" s="72">
        <v>231.29</v>
      </c>
      <c r="Y226" s="72">
        <v>31347.47</v>
      </c>
      <c r="Z226" s="72">
        <v>3432.28</v>
      </c>
      <c r="AA226" s="72">
        <v>10000</v>
      </c>
    </row>
    <row r="227" spans="1:27" s="111" customFormat="1" ht="23.1" customHeight="1" outlineLevel="1" x14ac:dyDescent="0.3">
      <c r="A227" s="109">
        <v>220</v>
      </c>
      <c r="B227" s="112" t="s">
        <v>279</v>
      </c>
      <c r="C227" s="72">
        <f t="shared" si="3"/>
        <v>772928.1</v>
      </c>
      <c r="D227" s="72">
        <v>79139.156799999997</v>
      </c>
      <c r="E227" s="72">
        <v>0</v>
      </c>
      <c r="F227" s="72">
        <v>0</v>
      </c>
      <c r="G227" s="72">
        <v>79139.156799999997</v>
      </c>
      <c r="H227" s="72">
        <v>641308.38640000008</v>
      </c>
      <c r="I227" s="72">
        <v>0</v>
      </c>
      <c r="J227" s="72">
        <v>0</v>
      </c>
      <c r="K227" s="72">
        <v>0</v>
      </c>
      <c r="L227" s="72">
        <v>0</v>
      </c>
      <c r="M227" s="72">
        <v>641308.38640000008</v>
      </c>
      <c r="N227" s="72">
        <v>0</v>
      </c>
      <c r="O227" s="72">
        <v>0</v>
      </c>
      <c r="P227" s="72">
        <v>0</v>
      </c>
      <c r="Q227" s="72">
        <v>0</v>
      </c>
      <c r="R227" s="72">
        <v>0</v>
      </c>
      <c r="S227" s="72">
        <v>0</v>
      </c>
      <c r="T227" s="72">
        <v>0</v>
      </c>
      <c r="U227" s="72">
        <v>0</v>
      </c>
      <c r="V227" s="72">
        <v>0</v>
      </c>
      <c r="W227" s="72">
        <v>0</v>
      </c>
      <c r="X227" s="72">
        <v>1282.6199999999999</v>
      </c>
      <c r="Y227" s="72">
        <v>25780.356800000001</v>
      </c>
      <c r="Z227" s="72">
        <v>15417.58</v>
      </c>
      <c r="AA227" s="72">
        <v>10000</v>
      </c>
    </row>
    <row r="228" spans="1:27" s="111" customFormat="1" ht="23.1" customHeight="1" outlineLevel="1" x14ac:dyDescent="0.3">
      <c r="A228" s="109">
        <v>221</v>
      </c>
      <c r="B228" s="112" t="s">
        <v>280</v>
      </c>
      <c r="C228" s="72">
        <f t="shared" si="3"/>
        <v>172569.82</v>
      </c>
      <c r="D228" s="72">
        <v>44740.6</v>
      </c>
      <c r="E228" s="72">
        <v>0</v>
      </c>
      <c r="F228" s="72">
        <v>0</v>
      </c>
      <c r="G228" s="72">
        <v>44740.6</v>
      </c>
      <c r="H228" s="72">
        <v>83568.789999999994</v>
      </c>
      <c r="I228" s="72">
        <v>0</v>
      </c>
      <c r="J228" s="72">
        <v>0</v>
      </c>
      <c r="K228" s="72">
        <v>0</v>
      </c>
      <c r="L228" s="72">
        <v>0</v>
      </c>
      <c r="M228" s="72">
        <v>83568.789999999994</v>
      </c>
      <c r="N228" s="72">
        <v>0</v>
      </c>
      <c r="O228" s="72">
        <v>0</v>
      </c>
      <c r="P228" s="72">
        <v>0</v>
      </c>
      <c r="Q228" s="72">
        <v>0</v>
      </c>
      <c r="R228" s="72">
        <v>0</v>
      </c>
      <c r="S228" s="72">
        <v>0</v>
      </c>
      <c r="T228" s="72">
        <v>0</v>
      </c>
      <c r="U228" s="72">
        <v>0</v>
      </c>
      <c r="V228" s="72">
        <v>0</v>
      </c>
      <c r="W228" s="72">
        <v>0</v>
      </c>
      <c r="X228" s="72">
        <v>167.14</v>
      </c>
      <c r="Y228" s="72">
        <v>31347.47</v>
      </c>
      <c r="Z228" s="72">
        <v>2745.82</v>
      </c>
      <c r="AA228" s="72">
        <v>10000</v>
      </c>
    </row>
    <row r="229" spans="1:27" s="111" customFormat="1" ht="23.1" customHeight="1" outlineLevel="1" x14ac:dyDescent="0.3">
      <c r="A229" s="109">
        <v>222</v>
      </c>
      <c r="B229" s="112" t="s">
        <v>281</v>
      </c>
      <c r="C229" s="72">
        <f t="shared" si="3"/>
        <v>7058200.3499999996</v>
      </c>
      <c r="D229" s="72">
        <v>0</v>
      </c>
      <c r="E229" s="72">
        <v>0</v>
      </c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  <c r="Q229" s="72">
        <v>0</v>
      </c>
      <c r="R229" s="72">
        <v>0</v>
      </c>
      <c r="S229" s="72">
        <v>0</v>
      </c>
      <c r="T229" s="72">
        <v>0</v>
      </c>
      <c r="U229" s="72">
        <v>1573.7</v>
      </c>
      <c r="V229" s="72">
        <v>6840873.8999999994</v>
      </c>
      <c r="W229" s="72">
        <v>0</v>
      </c>
      <c r="X229" s="72">
        <v>13681.75</v>
      </c>
      <c r="Y229" s="72">
        <v>47250</v>
      </c>
      <c r="Z229" s="72">
        <v>146394.70000000001</v>
      </c>
      <c r="AA229" s="72">
        <v>10000</v>
      </c>
    </row>
    <row r="230" spans="1:27" s="111" customFormat="1" ht="23.1" customHeight="1" outlineLevel="1" x14ac:dyDescent="0.3">
      <c r="A230" s="109">
        <v>223</v>
      </c>
      <c r="B230" s="112" t="s">
        <v>282</v>
      </c>
      <c r="C230" s="72">
        <f t="shared" si="3"/>
        <v>88832.203599999993</v>
      </c>
      <c r="D230" s="72">
        <v>39569.578399999999</v>
      </c>
      <c r="E230" s="72">
        <v>0</v>
      </c>
      <c r="F230" s="72">
        <v>0</v>
      </c>
      <c r="G230" s="72">
        <v>39569.578399999999</v>
      </c>
      <c r="H230" s="72">
        <v>17170.252</v>
      </c>
      <c r="I230" s="72">
        <v>0</v>
      </c>
      <c r="J230" s="72">
        <v>0</v>
      </c>
      <c r="K230" s="72">
        <v>0</v>
      </c>
      <c r="L230" s="72">
        <v>0</v>
      </c>
      <c r="M230" s="72">
        <v>17170.252</v>
      </c>
      <c r="N230" s="72">
        <v>0</v>
      </c>
      <c r="O230" s="72">
        <v>0</v>
      </c>
      <c r="P230" s="72">
        <v>0</v>
      </c>
      <c r="Q230" s="72">
        <v>0</v>
      </c>
      <c r="R230" s="72">
        <v>0</v>
      </c>
      <c r="S230" s="72">
        <v>0</v>
      </c>
      <c r="T230" s="72">
        <v>0</v>
      </c>
      <c r="U230" s="72">
        <v>0</v>
      </c>
      <c r="V230" s="72">
        <v>0</v>
      </c>
      <c r="W230" s="72">
        <v>0</v>
      </c>
      <c r="X230" s="72">
        <v>34.340000000000003</v>
      </c>
      <c r="Y230" s="72">
        <v>20843.803199999998</v>
      </c>
      <c r="Z230" s="72">
        <v>1214.23</v>
      </c>
      <c r="AA230" s="72">
        <v>10000</v>
      </c>
    </row>
    <row r="231" spans="1:27" s="111" customFormat="1" ht="23.1" customHeight="1" outlineLevel="1" x14ac:dyDescent="0.3">
      <c r="A231" s="109">
        <v>224</v>
      </c>
      <c r="B231" s="112" t="s">
        <v>283</v>
      </c>
      <c r="C231" s="72">
        <f t="shared" si="3"/>
        <v>195386.96040000004</v>
      </c>
      <c r="D231" s="72">
        <v>39569.578399999999</v>
      </c>
      <c r="E231" s="72">
        <v>0</v>
      </c>
      <c r="F231" s="72">
        <v>0</v>
      </c>
      <c r="G231" s="72">
        <v>39569.578399999999</v>
      </c>
      <c r="H231" s="72">
        <v>116464.95520000001</v>
      </c>
      <c r="I231" s="72">
        <v>0</v>
      </c>
      <c r="J231" s="72">
        <v>0</v>
      </c>
      <c r="K231" s="72">
        <v>0</v>
      </c>
      <c r="L231" s="72">
        <v>0</v>
      </c>
      <c r="M231" s="72">
        <v>116464.95520000001</v>
      </c>
      <c r="N231" s="72">
        <v>0</v>
      </c>
      <c r="O231" s="72">
        <v>0</v>
      </c>
      <c r="P231" s="72">
        <v>0</v>
      </c>
      <c r="Q231" s="72">
        <v>0</v>
      </c>
      <c r="R231" s="72">
        <v>0</v>
      </c>
      <c r="S231" s="72">
        <v>0</v>
      </c>
      <c r="T231" s="72">
        <v>0</v>
      </c>
      <c r="U231" s="72">
        <v>0</v>
      </c>
      <c r="V231" s="72">
        <v>0</v>
      </c>
      <c r="W231" s="72">
        <v>0</v>
      </c>
      <c r="X231" s="72">
        <v>232.93</v>
      </c>
      <c r="Y231" s="72">
        <v>25780.356800000001</v>
      </c>
      <c r="Z231" s="72">
        <v>3339.14</v>
      </c>
      <c r="AA231" s="72">
        <v>10000</v>
      </c>
    </row>
    <row r="232" spans="1:27" s="111" customFormat="1" ht="23.1" customHeight="1" outlineLevel="1" x14ac:dyDescent="0.3">
      <c r="A232" s="109">
        <v>225</v>
      </c>
      <c r="B232" s="112" t="s">
        <v>284</v>
      </c>
      <c r="C232" s="72">
        <f t="shared" si="3"/>
        <v>151836.29759999999</v>
      </c>
      <c r="D232" s="72">
        <v>39569.578399999999</v>
      </c>
      <c r="E232" s="72">
        <v>0</v>
      </c>
      <c r="F232" s="72">
        <v>0</v>
      </c>
      <c r="G232" s="72">
        <v>39569.578399999999</v>
      </c>
      <c r="H232" s="72">
        <v>73910.082399999999</v>
      </c>
      <c r="I232" s="72">
        <v>0</v>
      </c>
      <c r="J232" s="72">
        <v>0</v>
      </c>
      <c r="K232" s="72">
        <v>0</v>
      </c>
      <c r="L232" s="72">
        <v>0</v>
      </c>
      <c r="M232" s="72">
        <v>73910.082399999999</v>
      </c>
      <c r="N232" s="72">
        <v>0</v>
      </c>
      <c r="O232" s="72">
        <v>0</v>
      </c>
      <c r="P232" s="72">
        <v>0</v>
      </c>
      <c r="Q232" s="72">
        <v>0</v>
      </c>
      <c r="R232" s="72">
        <v>0</v>
      </c>
      <c r="S232" s="72">
        <v>0</v>
      </c>
      <c r="T232" s="72">
        <v>0</v>
      </c>
      <c r="U232" s="72">
        <v>0</v>
      </c>
      <c r="V232" s="72">
        <v>0</v>
      </c>
      <c r="W232" s="72">
        <v>0</v>
      </c>
      <c r="X232" s="72">
        <v>147.82</v>
      </c>
      <c r="Y232" s="72">
        <v>25780.356800000001</v>
      </c>
      <c r="Z232" s="72">
        <v>2428.46</v>
      </c>
      <c r="AA232" s="72">
        <v>10000</v>
      </c>
    </row>
    <row r="233" spans="1:27" s="111" customFormat="1" ht="23.1" customHeight="1" outlineLevel="1" x14ac:dyDescent="0.3">
      <c r="A233" s="109">
        <v>226</v>
      </c>
      <c r="B233" s="112" t="s">
        <v>285</v>
      </c>
      <c r="C233" s="72">
        <f t="shared" si="3"/>
        <v>1272041.8400000001</v>
      </c>
      <c r="D233" s="72">
        <v>0</v>
      </c>
      <c r="E233" s="72">
        <v>0</v>
      </c>
      <c r="F233" s="72">
        <v>0</v>
      </c>
      <c r="G233" s="72">
        <v>0</v>
      </c>
      <c r="H233" s="72">
        <v>0</v>
      </c>
      <c r="I233" s="72">
        <v>0</v>
      </c>
      <c r="J233" s="72">
        <v>0</v>
      </c>
      <c r="K233" s="72">
        <v>0</v>
      </c>
      <c r="L233" s="72">
        <v>0</v>
      </c>
      <c r="M233" s="72">
        <v>0</v>
      </c>
      <c r="N233" s="72">
        <v>0</v>
      </c>
      <c r="O233" s="72">
        <v>310</v>
      </c>
      <c r="P233" s="72">
        <v>1235600</v>
      </c>
      <c r="Q233" s="72">
        <v>0</v>
      </c>
      <c r="R233" s="72">
        <v>0</v>
      </c>
      <c r="S233" s="72">
        <v>0</v>
      </c>
      <c r="T233" s="72">
        <v>0</v>
      </c>
      <c r="U233" s="72">
        <v>0</v>
      </c>
      <c r="V233" s="72">
        <v>0</v>
      </c>
      <c r="W233" s="72">
        <v>0</v>
      </c>
      <c r="X233" s="72">
        <v>0</v>
      </c>
      <c r="Y233" s="72">
        <v>0</v>
      </c>
      <c r="Z233" s="72">
        <v>26441.84</v>
      </c>
      <c r="AA233" s="72">
        <v>10000</v>
      </c>
    </row>
    <row r="234" spans="1:27" s="111" customFormat="1" ht="44.25" customHeight="1" outlineLevel="1" x14ac:dyDescent="0.3">
      <c r="A234" s="109">
        <v>227</v>
      </c>
      <c r="B234" s="112" t="s">
        <v>552</v>
      </c>
      <c r="C234" s="72">
        <f t="shared" ref="C234:C297" si="4">D234+H234+P234+Q234+R234+T234+V234+W234+X234+Y234+Z234+AA234</f>
        <v>5517860.1299999999</v>
      </c>
      <c r="D234" s="72">
        <v>0</v>
      </c>
      <c r="E234" s="72">
        <v>0</v>
      </c>
      <c r="F234" s="72">
        <v>0</v>
      </c>
      <c r="G234" s="72">
        <v>0</v>
      </c>
      <c r="H234" s="72">
        <v>0</v>
      </c>
      <c r="I234" s="72">
        <v>0</v>
      </c>
      <c r="J234" s="72">
        <v>0</v>
      </c>
      <c r="K234" s="72">
        <v>0</v>
      </c>
      <c r="L234" s="72">
        <v>0</v>
      </c>
      <c r="M234" s="72">
        <v>0</v>
      </c>
      <c r="N234" s="72">
        <v>0</v>
      </c>
      <c r="O234" s="72">
        <v>0</v>
      </c>
      <c r="P234" s="72">
        <v>0</v>
      </c>
      <c r="Q234" s="72">
        <v>0</v>
      </c>
      <c r="R234" s="72">
        <v>0</v>
      </c>
      <c r="S234" s="72">
        <v>0</v>
      </c>
      <c r="T234" s="72">
        <v>0</v>
      </c>
      <c r="U234" s="72">
        <v>1711</v>
      </c>
      <c r="V234" s="72">
        <v>5335753.5</v>
      </c>
      <c r="W234" s="72">
        <v>0</v>
      </c>
      <c r="X234" s="72">
        <v>10671.51</v>
      </c>
      <c r="Y234" s="72">
        <v>47250</v>
      </c>
      <c r="Z234" s="72">
        <v>114185.12</v>
      </c>
      <c r="AA234" s="72">
        <v>10000</v>
      </c>
    </row>
    <row r="235" spans="1:27" s="111" customFormat="1" ht="23.1" customHeight="1" outlineLevel="1" x14ac:dyDescent="0.3">
      <c r="A235" s="109">
        <v>228</v>
      </c>
      <c r="B235" s="112" t="s">
        <v>286</v>
      </c>
      <c r="C235" s="72">
        <f t="shared" si="4"/>
        <v>265207.67000000004</v>
      </c>
      <c r="D235" s="72">
        <v>2331</v>
      </c>
      <c r="E235" s="72">
        <v>0</v>
      </c>
      <c r="F235" s="72">
        <v>0</v>
      </c>
      <c r="G235" s="72">
        <v>2331</v>
      </c>
      <c r="H235" s="72">
        <v>214130</v>
      </c>
      <c r="I235" s="72">
        <v>0</v>
      </c>
      <c r="J235" s="72">
        <v>0</v>
      </c>
      <c r="K235" s="72">
        <v>0</v>
      </c>
      <c r="L235" s="72">
        <v>0</v>
      </c>
      <c r="M235" s="72">
        <v>214130</v>
      </c>
      <c r="N235" s="72">
        <v>0</v>
      </c>
      <c r="O235" s="72">
        <v>0</v>
      </c>
      <c r="P235" s="72">
        <v>0</v>
      </c>
      <c r="Q235" s="72">
        <v>0</v>
      </c>
      <c r="R235" s="72">
        <v>0</v>
      </c>
      <c r="S235" s="72">
        <v>0</v>
      </c>
      <c r="T235" s="72">
        <v>0</v>
      </c>
      <c r="U235" s="72">
        <v>0</v>
      </c>
      <c r="V235" s="72">
        <v>0</v>
      </c>
      <c r="W235" s="72">
        <v>0</v>
      </c>
      <c r="X235" s="72">
        <v>428.26</v>
      </c>
      <c r="Y235" s="72">
        <v>33686.14</v>
      </c>
      <c r="Z235" s="72">
        <v>4632.2700000000004</v>
      </c>
      <c r="AA235" s="72">
        <v>10000</v>
      </c>
    </row>
    <row r="236" spans="1:27" s="111" customFormat="1" ht="23.1" customHeight="1" outlineLevel="1" x14ac:dyDescent="0.3">
      <c r="A236" s="109">
        <v>229</v>
      </c>
      <c r="B236" s="112" t="s">
        <v>287</v>
      </c>
      <c r="C236" s="72">
        <f t="shared" si="4"/>
        <v>217672.36000000002</v>
      </c>
      <c r="D236" s="72">
        <v>2544</v>
      </c>
      <c r="E236" s="72">
        <v>0</v>
      </c>
      <c r="F236" s="72">
        <v>0</v>
      </c>
      <c r="G236" s="72">
        <v>2544</v>
      </c>
      <c r="H236" s="72">
        <v>167469</v>
      </c>
      <c r="I236" s="72">
        <v>0</v>
      </c>
      <c r="J236" s="72">
        <v>0</v>
      </c>
      <c r="K236" s="72">
        <v>0</v>
      </c>
      <c r="L236" s="72">
        <v>0</v>
      </c>
      <c r="M236" s="72">
        <v>167469</v>
      </c>
      <c r="N236" s="72">
        <v>0</v>
      </c>
      <c r="O236" s="72">
        <v>0</v>
      </c>
      <c r="P236" s="72">
        <v>0</v>
      </c>
      <c r="Q236" s="72">
        <v>0</v>
      </c>
      <c r="R236" s="72">
        <v>0</v>
      </c>
      <c r="S236" s="72">
        <v>0</v>
      </c>
      <c r="T236" s="72">
        <v>0</v>
      </c>
      <c r="U236" s="72">
        <v>0</v>
      </c>
      <c r="V236" s="72">
        <v>0</v>
      </c>
      <c r="W236" s="72">
        <v>0</v>
      </c>
      <c r="X236" s="72">
        <v>334.94</v>
      </c>
      <c r="Y236" s="72">
        <v>33686.14</v>
      </c>
      <c r="Z236" s="72">
        <v>3638.28</v>
      </c>
      <c r="AA236" s="72">
        <v>10000</v>
      </c>
    </row>
    <row r="237" spans="1:27" s="111" customFormat="1" ht="23.1" customHeight="1" outlineLevel="1" x14ac:dyDescent="0.3">
      <c r="A237" s="109">
        <v>230</v>
      </c>
      <c r="B237" s="112" t="s">
        <v>288</v>
      </c>
      <c r="C237" s="72">
        <f t="shared" si="4"/>
        <v>167764.19999999998</v>
      </c>
      <c r="D237" s="72">
        <v>2544</v>
      </c>
      <c r="E237" s="72">
        <v>0</v>
      </c>
      <c r="F237" s="72">
        <v>0</v>
      </c>
      <c r="G237" s="72">
        <v>2544</v>
      </c>
      <c r="H237" s="72">
        <v>118702</v>
      </c>
      <c r="I237" s="72">
        <v>0</v>
      </c>
      <c r="J237" s="72">
        <v>0</v>
      </c>
      <c r="K237" s="72">
        <v>0</v>
      </c>
      <c r="L237" s="72">
        <v>0</v>
      </c>
      <c r="M237" s="72">
        <v>118702</v>
      </c>
      <c r="N237" s="72">
        <v>0</v>
      </c>
      <c r="O237" s="72">
        <v>0</v>
      </c>
      <c r="P237" s="72">
        <v>0</v>
      </c>
      <c r="Q237" s="72">
        <v>0</v>
      </c>
      <c r="R237" s="72">
        <v>0</v>
      </c>
      <c r="S237" s="72">
        <v>0</v>
      </c>
      <c r="T237" s="72">
        <v>0</v>
      </c>
      <c r="U237" s="72">
        <v>0</v>
      </c>
      <c r="V237" s="72">
        <v>0</v>
      </c>
      <c r="W237" s="72">
        <v>0</v>
      </c>
      <c r="X237" s="72">
        <v>237.4</v>
      </c>
      <c r="Y237" s="72">
        <v>33686.14</v>
      </c>
      <c r="Z237" s="72">
        <v>2594.66</v>
      </c>
      <c r="AA237" s="72">
        <v>10000</v>
      </c>
    </row>
    <row r="238" spans="1:27" s="111" customFormat="1" ht="23.1" customHeight="1" outlineLevel="1" x14ac:dyDescent="0.3">
      <c r="A238" s="109">
        <v>231</v>
      </c>
      <c r="B238" s="112" t="s">
        <v>289</v>
      </c>
      <c r="C238" s="72">
        <f t="shared" si="4"/>
        <v>178952.01999999996</v>
      </c>
      <c r="D238" s="72">
        <v>2544</v>
      </c>
      <c r="E238" s="72">
        <v>0</v>
      </c>
      <c r="F238" s="72">
        <v>0</v>
      </c>
      <c r="G238" s="72">
        <v>2544</v>
      </c>
      <c r="H238" s="72">
        <v>129634</v>
      </c>
      <c r="I238" s="72">
        <v>0</v>
      </c>
      <c r="J238" s="72">
        <v>0</v>
      </c>
      <c r="K238" s="72">
        <v>0</v>
      </c>
      <c r="L238" s="72">
        <v>0</v>
      </c>
      <c r="M238" s="72">
        <v>129634</v>
      </c>
      <c r="N238" s="72">
        <v>0</v>
      </c>
      <c r="O238" s="72">
        <v>0</v>
      </c>
      <c r="P238" s="72">
        <v>0</v>
      </c>
      <c r="Q238" s="72">
        <v>0</v>
      </c>
      <c r="R238" s="72">
        <v>0</v>
      </c>
      <c r="S238" s="72">
        <v>0</v>
      </c>
      <c r="T238" s="72">
        <v>0</v>
      </c>
      <c r="U238" s="72">
        <v>0</v>
      </c>
      <c r="V238" s="72">
        <v>0</v>
      </c>
      <c r="W238" s="72">
        <v>0</v>
      </c>
      <c r="X238" s="72">
        <v>259.27</v>
      </c>
      <c r="Y238" s="72">
        <v>33686.14</v>
      </c>
      <c r="Z238" s="72">
        <v>2828.61</v>
      </c>
      <c r="AA238" s="72">
        <v>10000</v>
      </c>
    </row>
    <row r="239" spans="1:27" s="111" customFormat="1" ht="23.1" customHeight="1" outlineLevel="1" x14ac:dyDescent="0.3">
      <c r="A239" s="109">
        <v>232</v>
      </c>
      <c r="B239" s="112" t="s">
        <v>290</v>
      </c>
      <c r="C239" s="72">
        <f t="shared" si="4"/>
        <v>2357198.9</v>
      </c>
      <c r="D239" s="72">
        <v>2544</v>
      </c>
      <c r="E239" s="72">
        <v>0</v>
      </c>
      <c r="F239" s="72">
        <v>0</v>
      </c>
      <c r="G239" s="72">
        <v>2544</v>
      </c>
      <c r="H239" s="72">
        <v>182304</v>
      </c>
      <c r="I239" s="72">
        <v>0</v>
      </c>
      <c r="J239" s="72">
        <v>0</v>
      </c>
      <c r="K239" s="72">
        <v>0</v>
      </c>
      <c r="L239" s="72">
        <v>0</v>
      </c>
      <c r="M239" s="72">
        <v>182304</v>
      </c>
      <c r="N239" s="72">
        <v>0</v>
      </c>
      <c r="O239" s="72">
        <v>210</v>
      </c>
      <c r="P239" s="72">
        <v>2066000</v>
      </c>
      <c r="Q239" s="72">
        <v>0</v>
      </c>
      <c r="R239" s="72">
        <v>0</v>
      </c>
      <c r="S239" s="72">
        <v>0</v>
      </c>
      <c r="T239" s="72">
        <v>0</v>
      </c>
      <c r="U239" s="72">
        <v>0</v>
      </c>
      <c r="V239" s="72">
        <v>0</v>
      </c>
      <c r="W239" s="72">
        <v>0</v>
      </c>
      <c r="X239" s="72">
        <v>4496.6099999999997</v>
      </c>
      <c r="Y239" s="72">
        <v>33686.14</v>
      </c>
      <c r="Z239" s="72">
        <v>48168.15</v>
      </c>
      <c r="AA239" s="72">
        <v>20000</v>
      </c>
    </row>
    <row r="240" spans="1:27" s="111" customFormat="1" ht="23.1" customHeight="1" outlineLevel="1" x14ac:dyDescent="0.3">
      <c r="A240" s="109">
        <v>233</v>
      </c>
      <c r="B240" s="112" t="s">
        <v>291</v>
      </c>
      <c r="C240" s="72">
        <f t="shared" si="4"/>
        <v>610085.60000000009</v>
      </c>
      <c r="D240" s="72">
        <v>44965.43</v>
      </c>
      <c r="E240" s="72">
        <v>0</v>
      </c>
      <c r="F240" s="72">
        <v>0</v>
      </c>
      <c r="G240" s="72">
        <v>44965.43</v>
      </c>
      <c r="H240" s="72">
        <v>503089.75000000006</v>
      </c>
      <c r="I240" s="72">
        <v>0</v>
      </c>
      <c r="J240" s="72">
        <v>0</v>
      </c>
      <c r="K240" s="72">
        <v>0</v>
      </c>
      <c r="L240" s="72">
        <v>0</v>
      </c>
      <c r="M240" s="72">
        <v>503089.75000000006</v>
      </c>
      <c r="N240" s="72">
        <v>0</v>
      </c>
      <c r="O240" s="72">
        <v>0</v>
      </c>
      <c r="P240" s="72">
        <v>0</v>
      </c>
      <c r="Q240" s="72">
        <v>0</v>
      </c>
      <c r="R240" s="72">
        <v>0</v>
      </c>
      <c r="S240" s="72">
        <v>0</v>
      </c>
      <c r="T240" s="72">
        <v>0</v>
      </c>
      <c r="U240" s="72">
        <v>0</v>
      </c>
      <c r="V240" s="72">
        <v>0</v>
      </c>
      <c r="W240" s="72">
        <v>0</v>
      </c>
      <c r="X240" s="72">
        <v>1006.18</v>
      </c>
      <c r="Y240" s="72">
        <v>39295.86</v>
      </c>
      <c r="Z240" s="72">
        <v>11728.38</v>
      </c>
      <c r="AA240" s="72">
        <v>10000</v>
      </c>
    </row>
    <row r="241" spans="1:27" s="111" customFormat="1" ht="23.1" customHeight="1" outlineLevel="1" x14ac:dyDescent="0.3">
      <c r="A241" s="109">
        <v>234</v>
      </c>
      <c r="B241" s="112" t="s">
        <v>292</v>
      </c>
      <c r="C241" s="72">
        <f t="shared" si="4"/>
        <v>1924560.4100000001</v>
      </c>
      <c r="D241" s="72">
        <v>0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72">
        <v>354.2</v>
      </c>
      <c r="P241" s="72">
        <v>1794900</v>
      </c>
      <c r="Q241" s="72">
        <v>0</v>
      </c>
      <c r="R241" s="72">
        <v>0</v>
      </c>
      <c r="S241" s="72">
        <v>0</v>
      </c>
      <c r="T241" s="72">
        <v>0</v>
      </c>
      <c r="U241" s="72">
        <v>0</v>
      </c>
      <c r="V241" s="72">
        <v>0</v>
      </c>
      <c r="W241" s="72">
        <v>0</v>
      </c>
      <c r="X241" s="72">
        <v>3589.8</v>
      </c>
      <c r="Y241" s="72">
        <v>77659.75</v>
      </c>
      <c r="Z241" s="72">
        <v>38410.86</v>
      </c>
      <c r="AA241" s="72">
        <v>10000</v>
      </c>
    </row>
    <row r="242" spans="1:27" s="111" customFormat="1" ht="23.1" customHeight="1" outlineLevel="1" x14ac:dyDescent="0.3">
      <c r="A242" s="109">
        <v>235</v>
      </c>
      <c r="B242" s="112" t="s">
        <v>293</v>
      </c>
      <c r="C242" s="72">
        <f t="shared" si="4"/>
        <v>744205.81</v>
      </c>
      <c r="D242" s="72">
        <v>0</v>
      </c>
      <c r="E242" s="72">
        <v>0</v>
      </c>
      <c r="F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  <c r="O242" s="72">
        <v>233.81</v>
      </c>
      <c r="P242" s="72">
        <v>718823</v>
      </c>
      <c r="Q242" s="72">
        <v>0</v>
      </c>
      <c r="R242" s="72">
        <v>0</v>
      </c>
      <c r="S242" s="72">
        <v>0</v>
      </c>
      <c r="T242" s="72">
        <v>0</v>
      </c>
      <c r="U242" s="72">
        <v>0</v>
      </c>
      <c r="V242" s="72">
        <v>0</v>
      </c>
      <c r="W242" s="72">
        <v>0</v>
      </c>
      <c r="X242" s="72">
        <v>0</v>
      </c>
      <c r="Y242" s="72">
        <v>0</v>
      </c>
      <c r="Z242" s="72">
        <v>15382.81</v>
      </c>
      <c r="AA242" s="72">
        <v>10000</v>
      </c>
    </row>
    <row r="243" spans="1:27" s="111" customFormat="1" ht="63.75" customHeight="1" outlineLevel="1" x14ac:dyDescent="0.3">
      <c r="A243" s="109">
        <v>236</v>
      </c>
      <c r="B243" s="112" t="s">
        <v>571</v>
      </c>
      <c r="C243" s="72">
        <f t="shared" si="4"/>
        <v>5858237.7199999997</v>
      </c>
      <c r="D243" s="72">
        <v>0</v>
      </c>
      <c r="E243" s="72">
        <v>0</v>
      </c>
      <c r="F243" s="72">
        <v>0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2">
        <v>0</v>
      </c>
      <c r="N243" s="72">
        <v>0</v>
      </c>
      <c r="O243" s="72">
        <v>431</v>
      </c>
      <c r="P243" s="72">
        <v>1404943.02</v>
      </c>
      <c r="Q243" s="72">
        <v>0</v>
      </c>
      <c r="R243" s="72">
        <v>0</v>
      </c>
      <c r="S243" s="72">
        <v>0</v>
      </c>
      <c r="T243" s="72">
        <v>0</v>
      </c>
      <c r="U243" s="72">
        <v>1364</v>
      </c>
      <c r="V243" s="72">
        <v>4253634</v>
      </c>
      <c r="W243" s="72">
        <v>0</v>
      </c>
      <c r="X243" s="72">
        <v>11317.15</v>
      </c>
      <c r="Y243" s="72">
        <v>47250</v>
      </c>
      <c r="Z243" s="72">
        <v>121093.55</v>
      </c>
      <c r="AA243" s="72">
        <v>20000</v>
      </c>
    </row>
    <row r="244" spans="1:27" s="111" customFormat="1" ht="23.1" customHeight="1" outlineLevel="1" x14ac:dyDescent="0.3">
      <c r="A244" s="109">
        <v>237</v>
      </c>
      <c r="B244" s="112" t="s">
        <v>294</v>
      </c>
      <c r="C244" s="72">
        <f t="shared" si="4"/>
        <v>689006.22000000009</v>
      </c>
      <c r="D244" s="72">
        <v>89930.86</v>
      </c>
      <c r="E244" s="72">
        <v>0</v>
      </c>
      <c r="F244" s="72">
        <v>0</v>
      </c>
      <c r="G244" s="72">
        <v>89930.86</v>
      </c>
      <c r="H244" s="72">
        <v>535328.29</v>
      </c>
      <c r="I244" s="72">
        <v>0</v>
      </c>
      <c r="J244" s="72">
        <v>0</v>
      </c>
      <c r="K244" s="72">
        <v>0</v>
      </c>
      <c r="L244" s="72">
        <v>0</v>
      </c>
      <c r="M244" s="72">
        <v>535328.29</v>
      </c>
      <c r="N244" s="72">
        <v>0</v>
      </c>
      <c r="O244" s="72">
        <v>0</v>
      </c>
      <c r="P244" s="72">
        <v>0</v>
      </c>
      <c r="Q244" s="72">
        <v>0</v>
      </c>
      <c r="R244" s="72">
        <v>0</v>
      </c>
      <c r="S244" s="72">
        <v>0</v>
      </c>
      <c r="T244" s="72">
        <v>0</v>
      </c>
      <c r="U244" s="72">
        <v>0</v>
      </c>
      <c r="V244" s="72">
        <v>0</v>
      </c>
      <c r="W244" s="72">
        <v>0</v>
      </c>
      <c r="X244" s="72">
        <v>1070.6600000000001</v>
      </c>
      <c r="Y244" s="72">
        <v>39295.86</v>
      </c>
      <c r="Z244" s="72">
        <v>13380.55</v>
      </c>
      <c r="AA244" s="72">
        <v>10000</v>
      </c>
    </row>
    <row r="245" spans="1:27" s="111" customFormat="1" ht="23.1" customHeight="1" outlineLevel="1" x14ac:dyDescent="0.3">
      <c r="A245" s="109">
        <v>238</v>
      </c>
      <c r="B245" s="112" t="s">
        <v>295</v>
      </c>
      <c r="C245" s="72">
        <f t="shared" si="4"/>
        <v>652879.52</v>
      </c>
      <c r="D245" s="72">
        <v>0</v>
      </c>
      <c r="E245" s="72">
        <v>0</v>
      </c>
      <c r="F245" s="72">
        <v>0</v>
      </c>
      <c r="G245" s="72">
        <v>0</v>
      </c>
      <c r="H245" s="72">
        <v>596508.97</v>
      </c>
      <c r="I245" s="72">
        <v>0</v>
      </c>
      <c r="J245" s="72">
        <v>0</v>
      </c>
      <c r="K245" s="72">
        <v>0</v>
      </c>
      <c r="L245" s="72">
        <v>0</v>
      </c>
      <c r="M245" s="72">
        <v>596508.97</v>
      </c>
      <c r="N245" s="72">
        <v>0</v>
      </c>
      <c r="O245" s="72">
        <v>0</v>
      </c>
      <c r="P245" s="72">
        <v>0</v>
      </c>
      <c r="Q245" s="72">
        <v>0</v>
      </c>
      <c r="R245" s="72">
        <v>0</v>
      </c>
      <c r="S245" s="72">
        <v>0</v>
      </c>
      <c r="T245" s="72">
        <v>0</v>
      </c>
      <c r="U245" s="72">
        <v>0</v>
      </c>
      <c r="V245" s="72">
        <v>0</v>
      </c>
      <c r="W245" s="72">
        <v>0</v>
      </c>
      <c r="X245" s="72">
        <v>1193.02</v>
      </c>
      <c r="Y245" s="72">
        <v>32412.240000000002</v>
      </c>
      <c r="Z245" s="72">
        <v>12765.29</v>
      </c>
      <c r="AA245" s="72">
        <v>10000</v>
      </c>
    </row>
    <row r="246" spans="1:27" s="111" customFormat="1" ht="48" customHeight="1" outlineLevel="1" x14ac:dyDescent="0.3">
      <c r="A246" s="109">
        <v>239</v>
      </c>
      <c r="B246" s="112" t="s">
        <v>553</v>
      </c>
      <c r="C246" s="72">
        <f t="shared" si="4"/>
        <v>247163.46000000002</v>
      </c>
      <c r="D246" s="72">
        <v>44965.43</v>
      </c>
      <c r="E246" s="72">
        <v>0</v>
      </c>
      <c r="F246" s="72">
        <v>0</v>
      </c>
      <c r="G246" s="72">
        <v>44965.43</v>
      </c>
      <c r="H246" s="72">
        <v>148465.81000000003</v>
      </c>
      <c r="I246" s="72">
        <v>0</v>
      </c>
      <c r="J246" s="72">
        <v>0</v>
      </c>
      <c r="K246" s="72">
        <v>0</v>
      </c>
      <c r="L246" s="72">
        <v>0</v>
      </c>
      <c r="M246" s="72">
        <v>148465.81000000003</v>
      </c>
      <c r="N246" s="72">
        <v>0</v>
      </c>
      <c r="O246" s="72">
        <v>0</v>
      </c>
      <c r="P246" s="72">
        <v>0</v>
      </c>
      <c r="Q246" s="72">
        <v>0</v>
      </c>
      <c r="R246" s="72">
        <v>0</v>
      </c>
      <c r="S246" s="72">
        <v>0</v>
      </c>
      <c r="T246" s="72">
        <v>0</v>
      </c>
      <c r="U246" s="72">
        <v>0</v>
      </c>
      <c r="V246" s="72">
        <v>0</v>
      </c>
      <c r="W246" s="72">
        <v>0</v>
      </c>
      <c r="X246" s="72">
        <v>296.93</v>
      </c>
      <c r="Y246" s="72">
        <v>39295.86</v>
      </c>
      <c r="Z246" s="72">
        <v>4139.43</v>
      </c>
      <c r="AA246" s="72">
        <v>10000</v>
      </c>
    </row>
    <row r="247" spans="1:27" s="111" customFormat="1" ht="45.75" customHeight="1" outlineLevel="1" x14ac:dyDescent="0.3">
      <c r="A247" s="109">
        <v>240</v>
      </c>
      <c r="B247" s="112" t="s">
        <v>554</v>
      </c>
      <c r="C247" s="72">
        <f t="shared" si="4"/>
        <v>758553.75</v>
      </c>
      <c r="D247" s="72">
        <v>44965.43</v>
      </c>
      <c r="E247" s="72">
        <v>0</v>
      </c>
      <c r="F247" s="72">
        <v>0</v>
      </c>
      <c r="G247" s="72">
        <v>44965.43</v>
      </c>
      <c r="H247" s="72">
        <v>648163.18000000005</v>
      </c>
      <c r="I247" s="72">
        <v>0</v>
      </c>
      <c r="J247" s="72">
        <v>0</v>
      </c>
      <c r="K247" s="72">
        <v>0</v>
      </c>
      <c r="L247" s="72">
        <v>0</v>
      </c>
      <c r="M247" s="72">
        <v>648163.18000000005</v>
      </c>
      <c r="N247" s="72">
        <v>0</v>
      </c>
      <c r="O247" s="72">
        <v>0</v>
      </c>
      <c r="P247" s="72">
        <v>0</v>
      </c>
      <c r="Q247" s="72">
        <v>0</v>
      </c>
      <c r="R247" s="72">
        <v>0</v>
      </c>
      <c r="S247" s="72">
        <v>0</v>
      </c>
      <c r="T247" s="72">
        <v>0</v>
      </c>
      <c r="U247" s="72">
        <v>0</v>
      </c>
      <c r="V247" s="72">
        <v>0</v>
      </c>
      <c r="W247" s="72">
        <v>0</v>
      </c>
      <c r="X247" s="72">
        <v>1296.33</v>
      </c>
      <c r="Y247" s="72">
        <v>39295.86</v>
      </c>
      <c r="Z247" s="72">
        <v>14832.95</v>
      </c>
      <c r="AA247" s="72">
        <v>10000</v>
      </c>
    </row>
    <row r="248" spans="1:27" s="111" customFormat="1" ht="23.1" customHeight="1" outlineLevel="1" x14ac:dyDescent="0.3">
      <c r="A248" s="109">
        <v>241</v>
      </c>
      <c r="B248" s="112" t="s">
        <v>296</v>
      </c>
      <c r="C248" s="72">
        <f t="shared" si="4"/>
        <v>99582.049999999988</v>
      </c>
      <c r="D248" s="72">
        <v>44965.43</v>
      </c>
      <c r="E248" s="72">
        <v>0</v>
      </c>
      <c r="F248" s="72">
        <v>0</v>
      </c>
      <c r="G248" s="72">
        <v>44965.43</v>
      </c>
      <c r="H248" s="72">
        <v>19511.650000000001</v>
      </c>
      <c r="I248" s="72">
        <v>0</v>
      </c>
      <c r="J248" s="72">
        <v>0</v>
      </c>
      <c r="K248" s="72">
        <v>0</v>
      </c>
      <c r="L248" s="72">
        <v>0</v>
      </c>
      <c r="M248" s="72">
        <v>19511.650000000001</v>
      </c>
      <c r="N248" s="72">
        <v>0</v>
      </c>
      <c r="O248" s="72">
        <v>0</v>
      </c>
      <c r="P248" s="72">
        <v>0</v>
      </c>
      <c r="Q248" s="72">
        <v>0</v>
      </c>
      <c r="R248" s="72">
        <v>0</v>
      </c>
      <c r="S248" s="72">
        <v>0</v>
      </c>
      <c r="T248" s="72">
        <v>0</v>
      </c>
      <c r="U248" s="72">
        <v>0</v>
      </c>
      <c r="V248" s="72">
        <v>0</v>
      </c>
      <c r="W248" s="72">
        <v>0</v>
      </c>
      <c r="X248" s="72">
        <v>39.020000000000003</v>
      </c>
      <c r="Y248" s="72">
        <v>23686.14</v>
      </c>
      <c r="Z248" s="72">
        <v>1379.81</v>
      </c>
      <c r="AA248" s="72">
        <v>10000</v>
      </c>
    </row>
    <row r="249" spans="1:27" s="111" customFormat="1" ht="23.1" customHeight="1" outlineLevel="1" x14ac:dyDescent="0.3">
      <c r="A249" s="109">
        <v>242</v>
      </c>
      <c r="B249" s="112" t="s">
        <v>297</v>
      </c>
      <c r="C249" s="72">
        <f t="shared" si="4"/>
        <v>511285.89000000007</v>
      </c>
      <c r="D249" s="72">
        <v>3489.24</v>
      </c>
      <c r="E249" s="72">
        <v>0</v>
      </c>
      <c r="F249" s="72">
        <v>0</v>
      </c>
      <c r="G249" s="72">
        <v>3489.24</v>
      </c>
      <c r="H249" s="72">
        <v>463197.03</v>
      </c>
      <c r="I249" s="72">
        <v>0</v>
      </c>
      <c r="J249" s="72">
        <v>0</v>
      </c>
      <c r="K249" s="72">
        <v>0</v>
      </c>
      <c r="L249" s="72">
        <v>0</v>
      </c>
      <c r="M249" s="72">
        <v>463197.03</v>
      </c>
      <c r="N249" s="72">
        <v>0</v>
      </c>
      <c r="O249" s="72">
        <v>0</v>
      </c>
      <c r="P249" s="72">
        <v>0</v>
      </c>
      <c r="Q249" s="72">
        <v>0</v>
      </c>
      <c r="R249" s="72">
        <v>0</v>
      </c>
      <c r="S249" s="72">
        <v>0</v>
      </c>
      <c r="T249" s="72">
        <v>0</v>
      </c>
      <c r="U249" s="72">
        <v>0</v>
      </c>
      <c r="V249" s="72">
        <v>0</v>
      </c>
      <c r="W249" s="72">
        <v>0</v>
      </c>
      <c r="X249" s="72">
        <v>926.39</v>
      </c>
      <c r="Y249" s="72">
        <v>23686.14</v>
      </c>
      <c r="Z249" s="72">
        <v>9987.09</v>
      </c>
      <c r="AA249" s="72">
        <v>10000</v>
      </c>
    </row>
    <row r="250" spans="1:27" s="111" customFormat="1" ht="23.1" customHeight="1" outlineLevel="1" x14ac:dyDescent="0.3">
      <c r="A250" s="109">
        <v>243</v>
      </c>
      <c r="B250" s="112" t="s">
        <v>298</v>
      </c>
      <c r="C250" s="72">
        <f t="shared" si="4"/>
        <v>214170.53</v>
      </c>
      <c r="D250" s="72">
        <v>44965.43</v>
      </c>
      <c r="E250" s="72">
        <v>0</v>
      </c>
      <c r="F250" s="72">
        <v>0</v>
      </c>
      <c r="G250" s="72">
        <v>44965.43</v>
      </c>
      <c r="H250" s="72">
        <v>116227.27000000002</v>
      </c>
      <c r="I250" s="72">
        <v>0</v>
      </c>
      <c r="J250" s="72">
        <v>0</v>
      </c>
      <c r="K250" s="72">
        <v>0</v>
      </c>
      <c r="L250" s="72">
        <v>0</v>
      </c>
      <c r="M250" s="72">
        <v>116227.27000000002</v>
      </c>
      <c r="N250" s="72">
        <v>0</v>
      </c>
      <c r="O250" s="72">
        <v>0</v>
      </c>
      <c r="P250" s="72">
        <v>0</v>
      </c>
      <c r="Q250" s="72">
        <v>0</v>
      </c>
      <c r="R250" s="72">
        <v>0</v>
      </c>
      <c r="S250" s="72">
        <v>0</v>
      </c>
      <c r="T250" s="72">
        <v>0</v>
      </c>
      <c r="U250" s="72">
        <v>0</v>
      </c>
      <c r="V250" s="72">
        <v>0</v>
      </c>
      <c r="W250" s="72">
        <v>0</v>
      </c>
      <c r="X250" s="72">
        <v>232.45</v>
      </c>
      <c r="Y250" s="72">
        <v>39295.86</v>
      </c>
      <c r="Z250" s="72">
        <v>3449.52</v>
      </c>
      <c r="AA250" s="72">
        <v>10000</v>
      </c>
    </row>
    <row r="251" spans="1:27" s="111" customFormat="1" ht="23.1" customHeight="1" outlineLevel="1" x14ac:dyDescent="0.3">
      <c r="A251" s="109">
        <v>244</v>
      </c>
      <c r="B251" s="112" t="s">
        <v>299</v>
      </c>
      <c r="C251" s="72">
        <f t="shared" si="4"/>
        <v>2437144.3664999995</v>
      </c>
      <c r="D251" s="72">
        <v>44740.602850000003</v>
      </c>
      <c r="E251" s="72">
        <v>0</v>
      </c>
      <c r="F251" s="72">
        <v>0</v>
      </c>
      <c r="G251" s="72">
        <v>44740.602850000003</v>
      </c>
      <c r="H251" s="72">
        <v>115646.13365</v>
      </c>
      <c r="I251" s="72">
        <v>0</v>
      </c>
      <c r="J251" s="72">
        <v>0</v>
      </c>
      <c r="K251" s="72">
        <v>0</v>
      </c>
      <c r="L251" s="72">
        <v>0</v>
      </c>
      <c r="M251" s="72">
        <v>115646.13365</v>
      </c>
      <c r="N251" s="72">
        <v>0</v>
      </c>
      <c r="O251" s="72">
        <v>1345.3</v>
      </c>
      <c r="P251" s="72">
        <v>2163179.7999999998</v>
      </c>
      <c r="Q251" s="72">
        <v>0</v>
      </c>
      <c r="R251" s="72">
        <v>0</v>
      </c>
      <c r="S251" s="72">
        <v>0</v>
      </c>
      <c r="T251" s="72">
        <v>0</v>
      </c>
      <c r="U251" s="72">
        <v>0</v>
      </c>
      <c r="V251" s="72">
        <v>0</v>
      </c>
      <c r="W251" s="72">
        <v>0</v>
      </c>
      <c r="X251" s="72">
        <v>4557.6499999999996</v>
      </c>
      <c r="Y251" s="72">
        <v>39295.86</v>
      </c>
      <c r="Z251" s="72">
        <v>49724.32</v>
      </c>
      <c r="AA251" s="72">
        <v>20000</v>
      </c>
    </row>
    <row r="252" spans="1:27" s="111" customFormat="1" ht="23.1" customHeight="1" outlineLevel="1" x14ac:dyDescent="0.3">
      <c r="A252" s="109">
        <v>245</v>
      </c>
      <c r="B252" s="112" t="s">
        <v>300</v>
      </c>
      <c r="C252" s="72">
        <f t="shared" si="4"/>
        <v>343255.03999999998</v>
      </c>
      <c r="D252" s="72">
        <v>3489.24</v>
      </c>
      <c r="E252" s="72">
        <v>0</v>
      </c>
      <c r="F252" s="72">
        <v>0</v>
      </c>
      <c r="G252" s="72">
        <v>3489.24</v>
      </c>
      <c r="H252" s="72">
        <v>293526.75</v>
      </c>
      <c r="I252" s="72">
        <v>0</v>
      </c>
      <c r="J252" s="72">
        <v>0</v>
      </c>
      <c r="K252" s="72">
        <v>0</v>
      </c>
      <c r="L252" s="72">
        <v>0</v>
      </c>
      <c r="M252" s="72">
        <v>293526.75</v>
      </c>
      <c r="N252" s="72">
        <v>0</v>
      </c>
      <c r="O252" s="72">
        <v>0</v>
      </c>
      <c r="P252" s="72">
        <v>0</v>
      </c>
      <c r="Q252" s="72">
        <v>0</v>
      </c>
      <c r="R252" s="72">
        <v>0</v>
      </c>
      <c r="S252" s="72">
        <v>0</v>
      </c>
      <c r="T252" s="72">
        <v>0</v>
      </c>
      <c r="U252" s="72">
        <v>0</v>
      </c>
      <c r="V252" s="72">
        <v>0</v>
      </c>
      <c r="W252" s="72">
        <v>0</v>
      </c>
      <c r="X252" s="72">
        <v>587.04999999999995</v>
      </c>
      <c r="Y252" s="72">
        <v>29295.86</v>
      </c>
      <c r="Z252" s="72">
        <v>6356.14</v>
      </c>
      <c r="AA252" s="72">
        <v>10000</v>
      </c>
    </row>
    <row r="253" spans="1:27" s="111" customFormat="1" ht="23.1" customHeight="1" outlineLevel="1" x14ac:dyDescent="0.3">
      <c r="A253" s="109">
        <v>246</v>
      </c>
      <c r="B253" s="112" t="s">
        <v>301</v>
      </c>
      <c r="C253" s="72">
        <f t="shared" si="4"/>
        <v>1185986.8500000001</v>
      </c>
      <c r="D253" s="72">
        <v>0</v>
      </c>
      <c r="E253" s="72">
        <v>0</v>
      </c>
      <c r="F253" s="72">
        <v>0</v>
      </c>
      <c r="G253" s="72">
        <v>0</v>
      </c>
      <c r="H253" s="72">
        <v>0</v>
      </c>
      <c r="I253" s="72">
        <v>0</v>
      </c>
      <c r="J253" s="72">
        <v>0</v>
      </c>
      <c r="K253" s="72">
        <v>0</v>
      </c>
      <c r="L253" s="72">
        <v>0</v>
      </c>
      <c r="M253" s="72">
        <v>0</v>
      </c>
      <c r="N253" s="72">
        <v>0</v>
      </c>
      <c r="O253" s="72">
        <v>270</v>
      </c>
      <c r="P253" s="72">
        <v>1151348</v>
      </c>
      <c r="Q253" s="72">
        <v>0</v>
      </c>
      <c r="R253" s="72">
        <v>0</v>
      </c>
      <c r="S253" s="72">
        <v>0</v>
      </c>
      <c r="T253" s="72">
        <v>0</v>
      </c>
      <c r="U253" s="72">
        <v>0</v>
      </c>
      <c r="V253" s="72">
        <v>0</v>
      </c>
      <c r="W253" s="72">
        <v>0</v>
      </c>
      <c r="X253" s="72">
        <v>0</v>
      </c>
      <c r="Y253" s="72">
        <v>0</v>
      </c>
      <c r="Z253" s="72">
        <v>24638.85</v>
      </c>
      <c r="AA253" s="72">
        <v>10000</v>
      </c>
    </row>
    <row r="254" spans="1:27" s="111" customFormat="1" ht="23.1" customHeight="1" outlineLevel="1" x14ac:dyDescent="0.3">
      <c r="A254" s="109">
        <v>247</v>
      </c>
      <c r="B254" s="112" t="s">
        <v>302</v>
      </c>
      <c r="C254" s="72">
        <f t="shared" si="4"/>
        <v>1561057.69</v>
      </c>
      <c r="D254" s="72">
        <v>0</v>
      </c>
      <c r="E254" s="72">
        <v>0</v>
      </c>
      <c r="F254" s="72">
        <v>0</v>
      </c>
      <c r="G254" s="72">
        <v>0</v>
      </c>
      <c r="H254" s="72">
        <v>0</v>
      </c>
      <c r="I254" s="72">
        <v>0</v>
      </c>
      <c r="J254" s="72">
        <v>0</v>
      </c>
      <c r="K254" s="72">
        <v>0</v>
      </c>
      <c r="L254" s="72">
        <v>0</v>
      </c>
      <c r="M254" s="72">
        <v>0</v>
      </c>
      <c r="N254" s="72">
        <v>0</v>
      </c>
      <c r="O254" s="72">
        <v>270</v>
      </c>
      <c r="P254" s="72">
        <v>1518560.5</v>
      </c>
      <c r="Q254" s="72">
        <v>0</v>
      </c>
      <c r="R254" s="72">
        <v>0</v>
      </c>
      <c r="S254" s="72">
        <v>0</v>
      </c>
      <c r="T254" s="72">
        <v>0</v>
      </c>
      <c r="U254" s="72">
        <v>0</v>
      </c>
      <c r="V254" s="72">
        <v>0</v>
      </c>
      <c r="W254" s="72">
        <v>0</v>
      </c>
      <c r="X254" s="72">
        <v>0</v>
      </c>
      <c r="Y254" s="72">
        <v>0</v>
      </c>
      <c r="Z254" s="72">
        <v>32497.19</v>
      </c>
      <c r="AA254" s="72">
        <v>10000</v>
      </c>
    </row>
    <row r="255" spans="1:27" s="111" customFormat="1" ht="23.1" customHeight="1" outlineLevel="1" x14ac:dyDescent="0.3">
      <c r="A255" s="109">
        <v>248</v>
      </c>
      <c r="B255" s="112" t="s">
        <v>303</v>
      </c>
      <c r="C255" s="72">
        <f t="shared" si="4"/>
        <v>1393908.14</v>
      </c>
      <c r="D255" s="72">
        <v>0</v>
      </c>
      <c r="E255" s="72">
        <v>0</v>
      </c>
      <c r="F255" s="72">
        <v>0</v>
      </c>
      <c r="G255" s="72">
        <v>0</v>
      </c>
      <c r="H255" s="72">
        <v>0</v>
      </c>
      <c r="I255" s="72">
        <v>0</v>
      </c>
      <c r="J255" s="72">
        <v>0</v>
      </c>
      <c r="K255" s="72">
        <v>0</v>
      </c>
      <c r="L255" s="72">
        <v>0</v>
      </c>
      <c r="M255" s="72">
        <v>0</v>
      </c>
      <c r="N255" s="72">
        <v>0</v>
      </c>
      <c r="O255" s="72">
        <v>270</v>
      </c>
      <c r="P255" s="72">
        <v>1354913</v>
      </c>
      <c r="Q255" s="72">
        <v>0</v>
      </c>
      <c r="R255" s="72">
        <v>0</v>
      </c>
      <c r="S255" s="72">
        <v>0</v>
      </c>
      <c r="T255" s="72">
        <v>0</v>
      </c>
      <c r="U255" s="72">
        <v>0</v>
      </c>
      <c r="V255" s="72">
        <v>0</v>
      </c>
      <c r="W255" s="72">
        <v>0</v>
      </c>
      <c r="X255" s="72">
        <v>0</v>
      </c>
      <c r="Y255" s="72">
        <v>0</v>
      </c>
      <c r="Z255" s="72">
        <v>28995.14</v>
      </c>
      <c r="AA255" s="72">
        <v>10000</v>
      </c>
    </row>
    <row r="256" spans="1:27" s="111" customFormat="1" ht="23.1" customHeight="1" outlineLevel="1" x14ac:dyDescent="0.3">
      <c r="A256" s="109">
        <v>249</v>
      </c>
      <c r="B256" s="112" t="s">
        <v>304</v>
      </c>
      <c r="C256" s="72">
        <f t="shared" si="4"/>
        <v>1693862.21</v>
      </c>
      <c r="D256" s="72">
        <v>0</v>
      </c>
      <c r="E256" s="72">
        <v>0</v>
      </c>
      <c r="F256" s="72">
        <v>0</v>
      </c>
      <c r="G256" s="72">
        <v>0</v>
      </c>
      <c r="H256" s="72">
        <v>0</v>
      </c>
      <c r="I256" s="72">
        <v>0</v>
      </c>
      <c r="J256" s="72">
        <v>0</v>
      </c>
      <c r="K256" s="72">
        <v>0</v>
      </c>
      <c r="L256" s="72">
        <v>0</v>
      </c>
      <c r="M256" s="72">
        <v>0</v>
      </c>
      <c r="N256" s="72">
        <v>0</v>
      </c>
      <c r="O256" s="72">
        <v>370</v>
      </c>
      <c r="P256" s="72">
        <v>1648582.54</v>
      </c>
      <c r="Q256" s="72">
        <v>0</v>
      </c>
      <c r="R256" s="72">
        <v>0</v>
      </c>
      <c r="S256" s="72">
        <v>0</v>
      </c>
      <c r="T256" s="72">
        <v>0</v>
      </c>
      <c r="U256" s="72">
        <v>0</v>
      </c>
      <c r="V256" s="72">
        <v>0</v>
      </c>
      <c r="W256" s="72">
        <v>0</v>
      </c>
      <c r="X256" s="72">
        <v>0</v>
      </c>
      <c r="Y256" s="72">
        <v>0</v>
      </c>
      <c r="Z256" s="72">
        <v>35279.67</v>
      </c>
      <c r="AA256" s="72">
        <v>10000</v>
      </c>
    </row>
    <row r="257" spans="1:27" s="111" customFormat="1" ht="23.1" customHeight="1" outlineLevel="1" x14ac:dyDescent="0.3">
      <c r="A257" s="109">
        <v>250</v>
      </c>
      <c r="B257" s="112" t="s">
        <v>305</v>
      </c>
      <c r="C257" s="72">
        <f t="shared" si="4"/>
        <v>1806903.26</v>
      </c>
      <c r="D257" s="72">
        <v>0</v>
      </c>
      <c r="E257" s="72">
        <v>0</v>
      </c>
      <c r="F257" s="72">
        <v>0</v>
      </c>
      <c r="G257" s="72">
        <v>0</v>
      </c>
      <c r="H257" s="72">
        <v>0</v>
      </c>
      <c r="I257" s="72">
        <v>0</v>
      </c>
      <c r="J257" s="72">
        <v>0</v>
      </c>
      <c r="K257" s="72">
        <v>0</v>
      </c>
      <c r="L257" s="72">
        <v>0</v>
      </c>
      <c r="M257" s="72">
        <v>0</v>
      </c>
      <c r="N257" s="72">
        <v>0</v>
      </c>
      <c r="O257" s="72">
        <v>370</v>
      </c>
      <c r="P257" s="72">
        <v>1759255.2</v>
      </c>
      <c r="Q257" s="72">
        <v>0</v>
      </c>
      <c r="R257" s="72">
        <v>0</v>
      </c>
      <c r="S257" s="72">
        <v>0</v>
      </c>
      <c r="T257" s="72">
        <v>0</v>
      </c>
      <c r="U257" s="72">
        <v>0</v>
      </c>
      <c r="V257" s="72">
        <v>0</v>
      </c>
      <c r="W257" s="72">
        <v>0</v>
      </c>
      <c r="X257" s="72">
        <v>0</v>
      </c>
      <c r="Y257" s="72">
        <v>0</v>
      </c>
      <c r="Z257" s="72">
        <v>37648.06</v>
      </c>
      <c r="AA257" s="72">
        <v>10000</v>
      </c>
    </row>
    <row r="258" spans="1:27" s="111" customFormat="1" ht="23.1" customHeight="1" outlineLevel="1" x14ac:dyDescent="0.3">
      <c r="A258" s="109">
        <v>251</v>
      </c>
      <c r="B258" s="112" t="s">
        <v>306</v>
      </c>
      <c r="C258" s="72">
        <f t="shared" si="4"/>
        <v>1128401.3600000001</v>
      </c>
      <c r="D258" s="72">
        <v>0</v>
      </c>
      <c r="E258" s="72">
        <v>0</v>
      </c>
      <c r="F258" s="72">
        <v>0</v>
      </c>
      <c r="G258" s="72">
        <v>0</v>
      </c>
      <c r="H258" s="72">
        <v>0</v>
      </c>
      <c r="I258" s="72">
        <v>0</v>
      </c>
      <c r="J258" s="72">
        <v>0</v>
      </c>
      <c r="K258" s="72">
        <v>0</v>
      </c>
      <c r="L258" s="72">
        <v>0</v>
      </c>
      <c r="M258" s="72">
        <v>0</v>
      </c>
      <c r="N258" s="72">
        <v>0</v>
      </c>
      <c r="O258" s="72">
        <v>370</v>
      </c>
      <c r="P258" s="72">
        <v>1094969.02</v>
      </c>
      <c r="Q258" s="72">
        <v>0</v>
      </c>
      <c r="R258" s="72">
        <v>0</v>
      </c>
      <c r="S258" s="72">
        <v>0</v>
      </c>
      <c r="T258" s="72">
        <v>0</v>
      </c>
      <c r="U258" s="72">
        <v>0</v>
      </c>
      <c r="V258" s="72">
        <v>0</v>
      </c>
      <c r="W258" s="72">
        <v>0</v>
      </c>
      <c r="X258" s="72">
        <v>0</v>
      </c>
      <c r="Y258" s="72">
        <v>0</v>
      </c>
      <c r="Z258" s="72">
        <v>23432.34</v>
      </c>
      <c r="AA258" s="72">
        <v>10000</v>
      </c>
    </row>
    <row r="259" spans="1:27" s="111" customFormat="1" ht="23.1" customHeight="1" outlineLevel="1" x14ac:dyDescent="0.3">
      <c r="A259" s="109">
        <v>252</v>
      </c>
      <c r="B259" s="112" t="s">
        <v>307</v>
      </c>
      <c r="C259" s="72">
        <f t="shared" si="4"/>
        <v>1585964.58</v>
      </c>
      <c r="D259" s="72">
        <v>0</v>
      </c>
      <c r="E259" s="72">
        <v>0</v>
      </c>
      <c r="F259" s="72">
        <v>0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  <c r="O259" s="72">
        <v>296.22000000000003</v>
      </c>
      <c r="P259" s="72">
        <v>1542945.55</v>
      </c>
      <c r="Q259" s="72">
        <v>0</v>
      </c>
      <c r="R259" s="72">
        <v>0</v>
      </c>
      <c r="S259" s="72">
        <v>0</v>
      </c>
      <c r="T259" s="72">
        <v>0</v>
      </c>
      <c r="U259" s="72">
        <v>0</v>
      </c>
      <c r="V259" s="72">
        <v>0</v>
      </c>
      <c r="W259" s="72">
        <v>0</v>
      </c>
      <c r="X259" s="72">
        <v>0</v>
      </c>
      <c r="Y259" s="72">
        <v>0</v>
      </c>
      <c r="Z259" s="72">
        <v>33019.03</v>
      </c>
      <c r="AA259" s="72">
        <v>10000</v>
      </c>
    </row>
    <row r="260" spans="1:27" s="111" customFormat="1" ht="23.1" customHeight="1" outlineLevel="1" x14ac:dyDescent="0.3">
      <c r="A260" s="109">
        <v>253</v>
      </c>
      <c r="B260" s="112" t="s">
        <v>308</v>
      </c>
      <c r="C260" s="72">
        <f t="shared" si="4"/>
        <v>1154761.32</v>
      </c>
      <c r="D260" s="72">
        <v>0</v>
      </c>
      <c r="E260" s="72">
        <v>0</v>
      </c>
      <c r="F260" s="72">
        <v>0</v>
      </c>
      <c r="G260" s="72">
        <v>0</v>
      </c>
      <c r="H260" s="72">
        <v>0</v>
      </c>
      <c r="I260" s="72">
        <v>0</v>
      </c>
      <c r="J260" s="72">
        <v>0</v>
      </c>
      <c r="K260" s="72">
        <v>0</v>
      </c>
      <c r="L260" s="72">
        <v>0</v>
      </c>
      <c r="M260" s="72">
        <v>0</v>
      </c>
      <c r="N260" s="72">
        <v>0</v>
      </c>
      <c r="O260" s="72">
        <v>270</v>
      </c>
      <c r="P260" s="72">
        <v>1120776.7</v>
      </c>
      <c r="Q260" s="72">
        <v>0</v>
      </c>
      <c r="R260" s="72">
        <v>0</v>
      </c>
      <c r="S260" s="72">
        <v>0</v>
      </c>
      <c r="T260" s="72">
        <v>0</v>
      </c>
      <c r="U260" s="72">
        <v>0</v>
      </c>
      <c r="V260" s="72">
        <v>0</v>
      </c>
      <c r="W260" s="72">
        <v>0</v>
      </c>
      <c r="X260" s="72">
        <v>0</v>
      </c>
      <c r="Y260" s="72">
        <v>0</v>
      </c>
      <c r="Z260" s="72">
        <v>23984.62</v>
      </c>
      <c r="AA260" s="72">
        <v>10000</v>
      </c>
    </row>
    <row r="261" spans="1:27" s="111" customFormat="1" ht="23.1" customHeight="1" outlineLevel="1" x14ac:dyDescent="0.3">
      <c r="A261" s="109">
        <v>254</v>
      </c>
      <c r="B261" s="112" t="s">
        <v>309</v>
      </c>
      <c r="C261" s="72">
        <f t="shared" si="4"/>
        <v>1363485.23</v>
      </c>
      <c r="D261" s="72">
        <v>0</v>
      </c>
      <c r="E261" s="72">
        <v>0</v>
      </c>
      <c r="F261" s="72">
        <v>0</v>
      </c>
      <c r="G261" s="72">
        <v>0</v>
      </c>
      <c r="H261" s="72">
        <v>0</v>
      </c>
      <c r="I261" s="72">
        <v>0</v>
      </c>
      <c r="J261" s="72">
        <v>0</v>
      </c>
      <c r="K261" s="72">
        <v>0</v>
      </c>
      <c r="L261" s="72">
        <v>0</v>
      </c>
      <c r="M261" s="72">
        <v>0</v>
      </c>
      <c r="N261" s="72">
        <v>0</v>
      </c>
      <c r="O261" s="72">
        <v>270</v>
      </c>
      <c r="P261" s="72">
        <v>1325127.5</v>
      </c>
      <c r="Q261" s="72">
        <v>0</v>
      </c>
      <c r="R261" s="72">
        <v>0</v>
      </c>
      <c r="S261" s="72">
        <v>0</v>
      </c>
      <c r="T261" s="72">
        <v>0</v>
      </c>
      <c r="U261" s="72">
        <v>0</v>
      </c>
      <c r="V261" s="72">
        <v>0</v>
      </c>
      <c r="W261" s="72">
        <v>0</v>
      </c>
      <c r="X261" s="72">
        <v>0</v>
      </c>
      <c r="Y261" s="72">
        <v>0</v>
      </c>
      <c r="Z261" s="72">
        <v>28357.73</v>
      </c>
      <c r="AA261" s="72">
        <v>10000</v>
      </c>
    </row>
    <row r="262" spans="1:27" s="111" customFormat="1" ht="23.1" customHeight="1" outlineLevel="1" x14ac:dyDescent="0.3">
      <c r="A262" s="109">
        <v>255</v>
      </c>
      <c r="B262" s="112" t="s">
        <v>310</v>
      </c>
      <c r="C262" s="72">
        <f t="shared" si="4"/>
        <v>1264802.1599999999</v>
      </c>
      <c r="D262" s="72">
        <v>0</v>
      </c>
      <c r="E262" s="72">
        <v>0</v>
      </c>
      <c r="F262" s="72">
        <v>0</v>
      </c>
      <c r="G262" s="72">
        <v>0</v>
      </c>
      <c r="H262" s="72">
        <v>0</v>
      </c>
      <c r="I262" s="72">
        <v>0</v>
      </c>
      <c r="J262" s="72">
        <v>0</v>
      </c>
      <c r="K262" s="72">
        <v>0</v>
      </c>
      <c r="L262" s="72">
        <v>0</v>
      </c>
      <c r="M262" s="72">
        <v>0</v>
      </c>
      <c r="N262" s="72">
        <v>0</v>
      </c>
      <c r="O262" s="72">
        <v>270</v>
      </c>
      <c r="P262" s="72">
        <v>1228512</v>
      </c>
      <c r="Q262" s="72">
        <v>0</v>
      </c>
      <c r="R262" s="72">
        <v>0</v>
      </c>
      <c r="S262" s="72">
        <v>0</v>
      </c>
      <c r="T262" s="72">
        <v>0</v>
      </c>
      <c r="U262" s="72">
        <v>0</v>
      </c>
      <c r="V262" s="72">
        <v>0</v>
      </c>
      <c r="W262" s="72">
        <v>0</v>
      </c>
      <c r="X262" s="72">
        <v>0</v>
      </c>
      <c r="Y262" s="72">
        <v>0</v>
      </c>
      <c r="Z262" s="72">
        <v>26290.16</v>
      </c>
      <c r="AA262" s="72">
        <v>10000</v>
      </c>
    </row>
    <row r="263" spans="1:27" s="111" customFormat="1" ht="23.1" customHeight="1" outlineLevel="1" x14ac:dyDescent="0.3">
      <c r="A263" s="109">
        <v>256</v>
      </c>
      <c r="B263" s="112" t="s">
        <v>311</v>
      </c>
      <c r="C263" s="72">
        <f t="shared" si="4"/>
        <v>1631400.94</v>
      </c>
      <c r="D263" s="72">
        <v>0</v>
      </c>
      <c r="E263" s="72">
        <v>0</v>
      </c>
      <c r="F263" s="72">
        <v>0</v>
      </c>
      <c r="G263" s="72">
        <v>0</v>
      </c>
      <c r="H263" s="72">
        <v>0</v>
      </c>
      <c r="I263" s="72">
        <v>0</v>
      </c>
      <c r="J263" s="72">
        <v>0</v>
      </c>
      <c r="K263" s="72">
        <v>0</v>
      </c>
      <c r="L263" s="72">
        <v>0</v>
      </c>
      <c r="M263" s="72">
        <v>0</v>
      </c>
      <c r="N263" s="72">
        <v>0</v>
      </c>
      <c r="O263" s="72">
        <v>370</v>
      </c>
      <c r="P263" s="72">
        <v>1587429.94</v>
      </c>
      <c r="Q263" s="72">
        <v>0</v>
      </c>
      <c r="R263" s="72">
        <v>0</v>
      </c>
      <c r="S263" s="72">
        <v>0</v>
      </c>
      <c r="T263" s="72">
        <v>0</v>
      </c>
      <c r="U263" s="72">
        <v>0</v>
      </c>
      <c r="V263" s="72">
        <v>0</v>
      </c>
      <c r="W263" s="72">
        <v>0</v>
      </c>
      <c r="X263" s="72">
        <v>0</v>
      </c>
      <c r="Y263" s="72">
        <v>0</v>
      </c>
      <c r="Z263" s="72">
        <v>33971</v>
      </c>
      <c r="AA263" s="72">
        <v>10000</v>
      </c>
    </row>
    <row r="264" spans="1:27" s="111" customFormat="1" ht="23.1" customHeight="1" outlineLevel="1" x14ac:dyDescent="0.3">
      <c r="A264" s="109">
        <v>257</v>
      </c>
      <c r="B264" s="112" t="s">
        <v>312</v>
      </c>
      <c r="C264" s="72">
        <f t="shared" si="4"/>
        <v>1784905.17</v>
      </c>
      <c r="D264" s="72">
        <v>0</v>
      </c>
      <c r="E264" s="72">
        <v>0</v>
      </c>
      <c r="F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2">
        <v>0</v>
      </c>
      <c r="N264" s="72">
        <v>0</v>
      </c>
      <c r="O264" s="72">
        <v>370</v>
      </c>
      <c r="P264" s="72">
        <v>1737718</v>
      </c>
      <c r="Q264" s="72">
        <v>0</v>
      </c>
      <c r="R264" s="72">
        <v>0</v>
      </c>
      <c r="S264" s="72">
        <v>0</v>
      </c>
      <c r="T264" s="72">
        <v>0</v>
      </c>
      <c r="U264" s="72">
        <v>0</v>
      </c>
      <c r="V264" s="72">
        <v>0</v>
      </c>
      <c r="W264" s="72">
        <v>0</v>
      </c>
      <c r="X264" s="72">
        <v>0</v>
      </c>
      <c r="Y264" s="72">
        <v>0</v>
      </c>
      <c r="Z264" s="72">
        <v>37187.17</v>
      </c>
      <c r="AA264" s="72">
        <v>10000</v>
      </c>
    </row>
    <row r="265" spans="1:27" s="111" customFormat="1" ht="23.1" customHeight="1" outlineLevel="1" x14ac:dyDescent="0.3">
      <c r="A265" s="109">
        <v>258</v>
      </c>
      <c r="B265" s="112" t="s">
        <v>313</v>
      </c>
      <c r="C265" s="72">
        <f t="shared" si="4"/>
        <v>138530.45000000001</v>
      </c>
      <c r="D265" s="72">
        <v>2105</v>
      </c>
      <c r="E265" s="72">
        <v>0</v>
      </c>
      <c r="F265" s="72">
        <v>0</v>
      </c>
      <c r="G265" s="72">
        <v>2105</v>
      </c>
      <c r="H265" s="72">
        <v>98756</v>
      </c>
      <c r="I265" s="72">
        <v>0</v>
      </c>
      <c r="J265" s="72">
        <v>0</v>
      </c>
      <c r="K265" s="72">
        <v>0</v>
      </c>
      <c r="L265" s="72">
        <v>0</v>
      </c>
      <c r="M265" s="72">
        <v>98756</v>
      </c>
      <c r="N265" s="72">
        <v>0</v>
      </c>
      <c r="O265" s="72">
        <v>0</v>
      </c>
      <c r="P265" s="72">
        <v>0</v>
      </c>
      <c r="Q265" s="72">
        <v>0</v>
      </c>
      <c r="R265" s="72">
        <v>0</v>
      </c>
      <c r="S265" s="72">
        <v>0</v>
      </c>
      <c r="T265" s="72">
        <v>0</v>
      </c>
      <c r="U265" s="72">
        <v>0</v>
      </c>
      <c r="V265" s="72">
        <v>0</v>
      </c>
      <c r="W265" s="72">
        <v>0</v>
      </c>
      <c r="X265" s="72">
        <v>39.020000000000003</v>
      </c>
      <c r="Y265" s="72">
        <v>25472</v>
      </c>
      <c r="Z265" s="113">
        <f>ROUND((G265+H265)*0.0214,2)</f>
        <v>2158.4299999999998</v>
      </c>
      <c r="AA265" s="72">
        <v>10000</v>
      </c>
    </row>
    <row r="266" spans="1:27" s="111" customFormat="1" ht="23.1" customHeight="1" outlineLevel="1" x14ac:dyDescent="0.3">
      <c r="A266" s="109">
        <v>259</v>
      </c>
      <c r="B266" s="112" t="s">
        <v>314</v>
      </c>
      <c r="C266" s="72">
        <f t="shared" si="4"/>
        <v>2024011.52</v>
      </c>
      <c r="D266" s="72">
        <v>0</v>
      </c>
      <c r="E266" s="72">
        <v>0</v>
      </c>
      <c r="F266" s="72">
        <v>0</v>
      </c>
      <c r="G266" s="72">
        <v>0</v>
      </c>
      <c r="H266" s="72">
        <v>619324.64</v>
      </c>
      <c r="I266" s="72">
        <v>0</v>
      </c>
      <c r="J266" s="72">
        <v>0</v>
      </c>
      <c r="K266" s="72">
        <v>0</v>
      </c>
      <c r="L266" s="72">
        <v>619324.64</v>
      </c>
      <c r="M266" s="72">
        <v>0</v>
      </c>
      <c r="N266" s="72">
        <v>0</v>
      </c>
      <c r="O266" s="72">
        <v>337</v>
      </c>
      <c r="P266" s="72">
        <v>1300820</v>
      </c>
      <c r="Q266" s="72">
        <v>0</v>
      </c>
      <c r="R266" s="72">
        <v>0</v>
      </c>
      <c r="S266" s="72">
        <v>0</v>
      </c>
      <c r="T266" s="72">
        <v>0</v>
      </c>
      <c r="U266" s="72">
        <v>0</v>
      </c>
      <c r="V266" s="72">
        <v>0</v>
      </c>
      <c r="W266" s="72">
        <v>0</v>
      </c>
      <c r="X266" s="72">
        <v>2601.64</v>
      </c>
      <c r="Y266" s="72">
        <v>40174.14</v>
      </c>
      <c r="Z266" s="72">
        <v>41091.1</v>
      </c>
      <c r="AA266" s="72">
        <v>20000</v>
      </c>
    </row>
    <row r="267" spans="1:27" s="111" customFormat="1" ht="23.1" customHeight="1" outlineLevel="1" x14ac:dyDescent="0.3">
      <c r="A267" s="109">
        <v>260</v>
      </c>
      <c r="B267" s="112" t="s">
        <v>315</v>
      </c>
      <c r="C267" s="72">
        <f t="shared" si="4"/>
        <v>117864.37</v>
      </c>
      <c r="D267" s="72">
        <v>44965.43</v>
      </c>
      <c r="E267" s="72">
        <v>0</v>
      </c>
      <c r="F267" s="72">
        <v>0</v>
      </c>
      <c r="G267" s="72">
        <v>44965.43</v>
      </c>
      <c r="H267" s="72">
        <v>35630.920000000006</v>
      </c>
      <c r="I267" s="72">
        <v>0</v>
      </c>
      <c r="J267" s="72">
        <v>0</v>
      </c>
      <c r="K267" s="72">
        <v>0</v>
      </c>
      <c r="L267" s="72">
        <v>0</v>
      </c>
      <c r="M267" s="72">
        <v>35630.920000000006</v>
      </c>
      <c r="N267" s="72">
        <v>0</v>
      </c>
      <c r="O267" s="72">
        <v>0</v>
      </c>
      <c r="P267" s="72">
        <v>0</v>
      </c>
      <c r="Q267" s="72">
        <v>0</v>
      </c>
      <c r="R267" s="72">
        <v>0</v>
      </c>
      <c r="S267" s="72">
        <v>0</v>
      </c>
      <c r="T267" s="72">
        <v>0</v>
      </c>
      <c r="U267" s="72">
        <v>0</v>
      </c>
      <c r="V267" s="72">
        <v>0</v>
      </c>
      <c r="W267" s="72">
        <v>0</v>
      </c>
      <c r="X267" s="72">
        <v>71.260000000000005</v>
      </c>
      <c r="Y267" s="72">
        <v>25472</v>
      </c>
      <c r="Z267" s="72">
        <v>1724.76</v>
      </c>
      <c r="AA267" s="72">
        <v>10000</v>
      </c>
    </row>
    <row r="268" spans="1:27" s="111" customFormat="1" ht="23.1" customHeight="1" outlineLevel="1" x14ac:dyDescent="0.3">
      <c r="A268" s="109">
        <v>261</v>
      </c>
      <c r="B268" s="112" t="s">
        <v>316</v>
      </c>
      <c r="C268" s="72">
        <f t="shared" si="4"/>
        <v>2361162.8400000003</v>
      </c>
      <c r="D268" s="72">
        <v>44965.43</v>
      </c>
      <c r="E268" s="72">
        <v>0</v>
      </c>
      <c r="F268" s="72">
        <v>0</v>
      </c>
      <c r="G268" s="72">
        <v>44965.43</v>
      </c>
      <c r="H268" s="72">
        <v>35630.920000000006</v>
      </c>
      <c r="I268" s="72">
        <v>0</v>
      </c>
      <c r="J268" s="72">
        <v>0</v>
      </c>
      <c r="K268" s="72">
        <v>0</v>
      </c>
      <c r="L268" s="72">
        <v>0</v>
      </c>
      <c r="M268" s="72">
        <v>35630.920000000006</v>
      </c>
      <c r="N268" s="72">
        <v>0</v>
      </c>
      <c r="O268" s="72">
        <v>355.5</v>
      </c>
      <c r="P268" s="72">
        <v>2097450</v>
      </c>
      <c r="Q268" s="72">
        <v>0</v>
      </c>
      <c r="R268" s="72">
        <v>0</v>
      </c>
      <c r="S268" s="72">
        <v>0</v>
      </c>
      <c r="T268" s="72">
        <v>0</v>
      </c>
      <c r="U268" s="72">
        <v>0</v>
      </c>
      <c r="V268" s="72">
        <v>0</v>
      </c>
      <c r="W268" s="72">
        <v>0</v>
      </c>
      <c r="X268" s="72">
        <v>4266.16</v>
      </c>
      <c r="Y268" s="72">
        <v>112240.14</v>
      </c>
      <c r="Z268" s="72">
        <v>46610.19</v>
      </c>
      <c r="AA268" s="72">
        <v>20000</v>
      </c>
    </row>
    <row r="269" spans="1:27" s="111" customFormat="1" ht="23.1" customHeight="1" outlineLevel="1" x14ac:dyDescent="0.3">
      <c r="A269" s="109">
        <v>262</v>
      </c>
      <c r="B269" s="112" t="s">
        <v>317</v>
      </c>
      <c r="C269" s="72">
        <f t="shared" si="4"/>
        <v>143571.54</v>
      </c>
      <c r="D269" s="72">
        <v>44965.43</v>
      </c>
      <c r="E269" s="72">
        <v>0</v>
      </c>
      <c r="F269" s="72">
        <v>0</v>
      </c>
      <c r="G269" s="72">
        <v>44965.43</v>
      </c>
      <c r="H269" s="72">
        <v>51750.19000000001</v>
      </c>
      <c r="I269" s="72">
        <v>0</v>
      </c>
      <c r="J269" s="72">
        <v>0</v>
      </c>
      <c r="K269" s="72">
        <v>0</v>
      </c>
      <c r="L269" s="72">
        <v>0</v>
      </c>
      <c r="M269" s="72">
        <v>51750.19000000001</v>
      </c>
      <c r="N269" s="72">
        <v>0</v>
      </c>
      <c r="O269" s="72">
        <v>0</v>
      </c>
      <c r="P269" s="72">
        <v>0</v>
      </c>
      <c r="Q269" s="72">
        <v>0</v>
      </c>
      <c r="R269" s="72">
        <v>0</v>
      </c>
      <c r="S269" s="72">
        <v>0</v>
      </c>
      <c r="T269" s="72">
        <v>0</v>
      </c>
      <c r="U269" s="72">
        <v>0</v>
      </c>
      <c r="V269" s="72">
        <v>0</v>
      </c>
      <c r="W269" s="72">
        <v>0</v>
      </c>
      <c r="X269" s="72">
        <v>103.5</v>
      </c>
      <c r="Y269" s="72">
        <v>34682.71</v>
      </c>
      <c r="Z269" s="72">
        <v>2069.71</v>
      </c>
      <c r="AA269" s="72">
        <v>10000</v>
      </c>
    </row>
    <row r="270" spans="1:27" s="111" customFormat="1" ht="23.1" customHeight="1" outlineLevel="1" x14ac:dyDescent="0.3">
      <c r="A270" s="109">
        <v>263</v>
      </c>
      <c r="B270" s="112" t="s">
        <v>318</v>
      </c>
      <c r="C270" s="72">
        <f t="shared" si="4"/>
        <v>101367.91</v>
      </c>
      <c r="D270" s="72">
        <v>44965.43</v>
      </c>
      <c r="E270" s="72">
        <v>0</v>
      </c>
      <c r="F270" s="72">
        <v>0</v>
      </c>
      <c r="G270" s="72">
        <v>44965.43</v>
      </c>
      <c r="H270" s="72">
        <v>19511.650000000001</v>
      </c>
      <c r="I270" s="72">
        <v>0</v>
      </c>
      <c r="J270" s="72">
        <v>0</v>
      </c>
      <c r="K270" s="72">
        <v>0</v>
      </c>
      <c r="L270" s="72">
        <v>0</v>
      </c>
      <c r="M270" s="72">
        <v>19511.650000000001</v>
      </c>
      <c r="N270" s="72">
        <v>0</v>
      </c>
      <c r="O270" s="72">
        <v>0</v>
      </c>
      <c r="P270" s="72">
        <v>0</v>
      </c>
      <c r="Q270" s="72">
        <v>0</v>
      </c>
      <c r="R270" s="72">
        <v>0</v>
      </c>
      <c r="S270" s="72">
        <v>0</v>
      </c>
      <c r="T270" s="72">
        <v>0</v>
      </c>
      <c r="U270" s="72">
        <v>0</v>
      </c>
      <c r="V270" s="72">
        <v>0</v>
      </c>
      <c r="W270" s="72">
        <v>0</v>
      </c>
      <c r="X270" s="72">
        <v>39.020000000000003</v>
      </c>
      <c r="Y270" s="72">
        <v>25472</v>
      </c>
      <c r="Z270" s="72">
        <v>1379.81</v>
      </c>
      <c r="AA270" s="72">
        <v>10000</v>
      </c>
    </row>
    <row r="271" spans="1:27" s="111" customFormat="1" ht="23.1" customHeight="1" outlineLevel="1" x14ac:dyDescent="0.3">
      <c r="A271" s="109">
        <v>264</v>
      </c>
      <c r="B271" s="112" t="s">
        <v>319</v>
      </c>
      <c r="C271" s="72">
        <f t="shared" si="4"/>
        <v>3457305.4199999995</v>
      </c>
      <c r="D271" s="72">
        <v>2544</v>
      </c>
      <c r="E271" s="72">
        <v>0</v>
      </c>
      <c r="F271" s="72">
        <v>0</v>
      </c>
      <c r="G271" s="72">
        <v>2544</v>
      </c>
      <c r="H271" s="72">
        <v>171003</v>
      </c>
      <c r="I271" s="72">
        <v>0</v>
      </c>
      <c r="J271" s="72">
        <v>0</v>
      </c>
      <c r="K271" s="72">
        <v>0</v>
      </c>
      <c r="L271" s="72">
        <v>0</v>
      </c>
      <c r="M271" s="72">
        <v>171003</v>
      </c>
      <c r="N271" s="72">
        <v>0</v>
      </c>
      <c r="O271" s="72">
        <v>0</v>
      </c>
      <c r="P271" s="72">
        <v>0</v>
      </c>
      <c r="Q271" s="72">
        <v>0</v>
      </c>
      <c r="R271" s="72">
        <v>0</v>
      </c>
      <c r="S271" s="72">
        <v>0</v>
      </c>
      <c r="T271" s="72">
        <v>0</v>
      </c>
      <c r="U271" s="72">
        <v>580</v>
      </c>
      <c r="V271" s="72">
        <v>2974553.17</v>
      </c>
      <c r="W271" s="72">
        <v>0</v>
      </c>
      <c r="X271" s="72">
        <v>6291.11</v>
      </c>
      <c r="Y271" s="72">
        <v>215544.8</v>
      </c>
      <c r="Z271" s="72">
        <v>67369.34</v>
      </c>
      <c r="AA271" s="72">
        <v>20000</v>
      </c>
    </row>
    <row r="272" spans="1:27" s="111" customFormat="1" ht="23.1" customHeight="1" outlineLevel="1" x14ac:dyDescent="0.3">
      <c r="A272" s="109">
        <v>265</v>
      </c>
      <c r="B272" s="112" t="s">
        <v>320</v>
      </c>
      <c r="C272" s="72">
        <f t="shared" si="4"/>
        <v>204148.58999999997</v>
      </c>
      <c r="D272" s="72">
        <v>2544</v>
      </c>
      <c r="E272" s="72">
        <v>0</v>
      </c>
      <c r="F272" s="72">
        <v>0</v>
      </c>
      <c r="G272" s="72">
        <v>2544</v>
      </c>
      <c r="H272" s="72">
        <v>148773</v>
      </c>
      <c r="I272" s="72">
        <v>0</v>
      </c>
      <c r="J272" s="72">
        <v>0</v>
      </c>
      <c r="K272" s="72">
        <v>0</v>
      </c>
      <c r="L272" s="72">
        <v>0</v>
      </c>
      <c r="M272" s="72">
        <v>148773</v>
      </c>
      <c r="N272" s="72">
        <v>0</v>
      </c>
      <c r="O272" s="72">
        <v>0</v>
      </c>
      <c r="P272" s="72">
        <v>0</v>
      </c>
      <c r="Q272" s="72">
        <v>0</v>
      </c>
      <c r="R272" s="72">
        <v>0</v>
      </c>
      <c r="S272" s="72">
        <v>0</v>
      </c>
      <c r="T272" s="72">
        <v>0</v>
      </c>
      <c r="U272" s="72">
        <v>0</v>
      </c>
      <c r="V272" s="72">
        <v>0</v>
      </c>
      <c r="W272" s="72">
        <v>0</v>
      </c>
      <c r="X272" s="72">
        <v>297.55</v>
      </c>
      <c r="Y272" s="72">
        <v>39295.86</v>
      </c>
      <c r="Z272" s="72">
        <v>3238.18</v>
      </c>
      <c r="AA272" s="72">
        <v>10000</v>
      </c>
    </row>
    <row r="273" spans="1:27" s="111" customFormat="1" ht="23.1" customHeight="1" outlineLevel="1" x14ac:dyDescent="0.3">
      <c r="A273" s="109">
        <v>266</v>
      </c>
      <c r="B273" s="112" t="s">
        <v>321</v>
      </c>
      <c r="C273" s="72">
        <f t="shared" si="4"/>
        <v>364783.37</v>
      </c>
      <c r="D273" s="72">
        <v>4660</v>
      </c>
      <c r="E273" s="72">
        <v>0</v>
      </c>
      <c r="F273" s="72">
        <v>0</v>
      </c>
      <c r="G273" s="72">
        <v>4660</v>
      </c>
      <c r="H273" s="72">
        <v>303623</v>
      </c>
      <c r="I273" s="72">
        <v>0</v>
      </c>
      <c r="J273" s="72">
        <v>0</v>
      </c>
      <c r="K273" s="72">
        <v>0</v>
      </c>
      <c r="L273" s="72">
        <v>0</v>
      </c>
      <c r="M273" s="72">
        <v>303623</v>
      </c>
      <c r="N273" s="72">
        <v>0</v>
      </c>
      <c r="O273" s="72">
        <v>0</v>
      </c>
      <c r="P273" s="72">
        <v>0</v>
      </c>
      <c r="Q273" s="72">
        <v>0</v>
      </c>
      <c r="R273" s="72">
        <v>0</v>
      </c>
      <c r="S273" s="72">
        <v>0</v>
      </c>
      <c r="T273" s="72">
        <v>0</v>
      </c>
      <c r="U273" s="72">
        <v>0</v>
      </c>
      <c r="V273" s="72">
        <v>0</v>
      </c>
      <c r="W273" s="72">
        <v>0</v>
      </c>
      <c r="X273" s="72">
        <v>607.25</v>
      </c>
      <c r="Y273" s="72">
        <v>39295.86</v>
      </c>
      <c r="Z273" s="72">
        <v>6597.26</v>
      </c>
      <c r="AA273" s="72">
        <v>10000</v>
      </c>
    </row>
    <row r="274" spans="1:27" s="111" customFormat="1" ht="23.1" customHeight="1" outlineLevel="1" x14ac:dyDescent="0.3">
      <c r="A274" s="109">
        <v>267</v>
      </c>
      <c r="B274" s="112" t="s">
        <v>322</v>
      </c>
      <c r="C274" s="72">
        <f t="shared" si="4"/>
        <v>212833.67</v>
      </c>
      <c r="D274" s="72">
        <v>2329.37</v>
      </c>
      <c r="E274" s="72">
        <v>0</v>
      </c>
      <c r="F274" s="72">
        <v>0</v>
      </c>
      <c r="G274" s="72">
        <v>2329.37</v>
      </c>
      <c r="H274" s="72">
        <v>157754.38</v>
      </c>
      <c r="I274" s="72">
        <v>0</v>
      </c>
      <c r="J274" s="72">
        <v>0</v>
      </c>
      <c r="K274" s="72">
        <v>0</v>
      </c>
      <c r="L274" s="72">
        <v>0</v>
      </c>
      <c r="M274" s="72">
        <v>157754.38</v>
      </c>
      <c r="N274" s="72">
        <v>0</v>
      </c>
      <c r="O274" s="72">
        <v>0</v>
      </c>
      <c r="P274" s="72">
        <v>0</v>
      </c>
      <c r="Q274" s="72">
        <v>0</v>
      </c>
      <c r="R274" s="72">
        <v>0</v>
      </c>
      <c r="S274" s="72">
        <v>0</v>
      </c>
      <c r="T274" s="72">
        <v>0</v>
      </c>
      <c r="U274" s="72">
        <v>0</v>
      </c>
      <c r="V274" s="72">
        <v>0</v>
      </c>
      <c r="W274" s="72">
        <v>0</v>
      </c>
      <c r="X274" s="72">
        <v>315.51</v>
      </c>
      <c r="Y274" s="72">
        <v>39008.620000000003</v>
      </c>
      <c r="Z274" s="72">
        <v>3425.79</v>
      </c>
      <c r="AA274" s="72">
        <v>10000</v>
      </c>
    </row>
    <row r="275" spans="1:27" s="111" customFormat="1" ht="23.1" customHeight="1" outlineLevel="1" x14ac:dyDescent="0.3">
      <c r="A275" s="109">
        <v>268</v>
      </c>
      <c r="B275" s="112" t="s">
        <v>323</v>
      </c>
      <c r="C275" s="72">
        <f t="shared" si="4"/>
        <v>203859.52000000002</v>
      </c>
      <c r="D275" s="72">
        <v>2544</v>
      </c>
      <c r="E275" s="72">
        <v>0</v>
      </c>
      <c r="F275" s="72">
        <v>0</v>
      </c>
      <c r="G275" s="72">
        <v>2544</v>
      </c>
      <c r="H275" s="72">
        <v>153972</v>
      </c>
      <c r="I275" s="72">
        <v>0</v>
      </c>
      <c r="J275" s="72">
        <v>0</v>
      </c>
      <c r="K275" s="72">
        <v>0</v>
      </c>
      <c r="L275" s="72">
        <v>0</v>
      </c>
      <c r="M275" s="72">
        <v>153972</v>
      </c>
      <c r="N275" s="72">
        <v>0</v>
      </c>
      <c r="O275" s="72">
        <v>0</v>
      </c>
      <c r="P275" s="72">
        <v>0</v>
      </c>
      <c r="Q275" s="72">
        <v>0</v>
      </c>
      <c r="R275" s="72">
        <v>0</v>
      </c>
      <c r="S275" s="72">
        <v>0</v>
      </c>
      <c r="T275" s="72">
        <v>0</v>
      </c>
      <c r="U275" s="72">
        <v>0</v>
      </c>
      <c r="V275" s="72">
        <v>0</v>
      </c>
      <c r="W275" s="72">
        <v>0</v>
      </c>
      <c r="X275" s="72">
        <v>307.94</v>
      </c>
      <c r="Y275" s="72">
        <v>33686.14</v>
      </c>
      <c r="Z275" s="72">
        <v>3349.44</v>
      </c>
      <c r="AA275" s="72">
        <v>10000</v>
      </c>
    </row>
    <row r="276" spans="1:27" s="111" customFormat="1" ht="23.1" customHeight="1" outlineLevel="1" x14ac:dyDescent="0.3">
      <c r="A276" s="109">
        <v>269</v>
      </c>
      <c r="B276" s="112" t="s">
        <v>324</v>
      </c>
      <c r="C276" s="72">
        <f t="shared" si="4"/>
        <v>340853.52999999997</v>
      </c>
      <c r="D276" s="72">
        <v>5089.6099999999997</v>
      </c>
      <c r="E276" s="72">
        <v>0</v>
      </c>
      <c r="F276" s="72">
        <v>0</v>
      </c>
      <c r="G276" s="72">
        <v>5089.6099999999997</v>
      </c>
      <c r="H276" s="72">
        <v>289582.90000000002</v>
      </c>
      <c r="I276" s="72">
        <v>0</v>
      </c>
      <c r="J276" s="72">
        <v>0</v>
      </c>
      <c r="K276" s="72">
        <v>0</v>
      </c>
      <c r="L276" s="72">
        <v>0</v>
      </c>
      <c r="M276" s="72">
        <v>289582.90000000002</v>
      </c>
      <c r="N276" s="72">
        <v>0</v>
      </c>
      <c r="O276" s="72">
        <v>0</v>
      </c>
      <c r="P276" s="72">
        <v>0</v>
      </c>
      <c r="Q276" s="72">
        <v>0</v>
      </c>
      <c r="R276" s="72">
        <v>0</v>
      </c>
      <c r="S276" s="72">
        <v>0</v>
      </c>
      <c r="T276" s="72">
        <v>0</v>
      </c>
      <c r="U276" s="72">
        <v>0</v>
      </c>
      <c r="V276" s="72">
        <v>0</v>
      </c>
      <c r="W276" s="72">
        <v>0</v>
      </c>
      <c r="X276" s="72">
        <v>579.16999999999996</v>
      </c>
      <c r="Y276" s="72">
        <v>29295.86</v>
      </c>
      <c r="Z276" s="72">
        <v>6305.99</v>
      </c>
      <c r="AA276" s="72">
        <v>10000</v>
      </c>
    </row>
    <row r="277" spans="1:27" s="111" customFormat="1" ht="23.1" customHeight="1" outlineLevel="1" x14ac:dyDescent="0.3">
      <c r="A277" s="109">
        <v>270</v>
      </c>
      <c r="B277" s="112" t="s">
        <v>325</v>
      </c>
      <c r="C277" s="72">
        <f t="shared" si="4"/>
        <v>135864.22</v>
      </c>
      <c r="D277" s="72">
        <v>0</v>
      </c>
      <c r="E277" s="72">
        <v>0</v>
      </c>
      <c r="F277" s="72">
        <v>0</v>
      </c>
      <c r="G277" s="72">
        <v>0</v>
      </c>
      <c r="H277" s="72">
        <v>94641</v>
      </c>
      <c r="I277" s="72">
        <v>0</v>
      </c>
      <c r="J277" s="72">
        <v>0</v>
      </c>
      <c r="K277" s="72">
        <v>0</v>
      </c>
      <c r="L277" s="72">
        <v>0</v>
      </c>
      <c r="M277" s="72">
        <v>94641</v>
      </c>
      <c r="N277" s="72">
        <v>0</v>
      </c>
      <c r="O277" s="72">
        <v>0</v>
      </c>
      <c r="P277" s="72">
        <v>0</v>
      </c>
      <c r="Q277" s="72">
        <v>0</v>
      </c>
      <c r="R277" s="72">
        <v>0</v>
      </c>
      <c r="S277" s="72">
        <v>0</v>
      </c>
      <c r="T277" s="72">
        <v>0</v>
      </c>
      <c r="U277" s="72">
        <v>0</v>
      </c>
      <c r="V277" s="72">
        <v>0</v>
      </c>
      <c r="W277" s="72">
        <v>0</v>
      </c>
      <c r="X277" s="72">
        <v>189.28</v>
      </c>
      <c r="Y277" s="72">
        <v>29008.62</v>
      </c>
      <c r="Z277" s="72">
        <v>2025.32</v>
      </c>
      <c r="AA277" s="72">
        <v>10000</v>
      </c>
    </row>
    <row r="278" spans="1:27" s="111" customFormat="1" ht="23.1" customHeight="1" outlineLevel="1" x14ac:dyDescent="0.3">
      <c r="A278" s="109">
        <v>271</v>
      </c>
      <c r="B278" s="112" t="s">
        <v>326</v>
      </c>
      <c r="C278" s="72">
        <f t="shared" si="4"/>
        <v>182346.8</v>
      </c>
      <c r="D278" s="72">
        <v>0</v>
      </c>
      <c r="E278" s="72">
        <v>0</v>
      </c>
      <c r="F278" s="72">
        <v>0</v>
      </c>
      <c r="G278" s="72">
        <v>0</v>
      </c>
      <c r="H278" s="72">
        <v>135490.19</v>
      </c>
      <c r="I278" s="72">
        <v>0</v>
      </c>
      <c r="J278" s="72">
        <v>0</v>
      </c>
      <c r="K278" s="72">
        <v>0</v>
      </c>
      <c r="L278" s="72">
        <v>0</v>
      </c>
      <c r="M278" s="72">
        <v>135490.19</v>
      </c>
      <c r="N278" s="72">
        <v>0</v>
      </c>
      <c r="O278" s="72">
        <v>0</v>
      </c>
      <c r="P278" s="72">
        <v>0</v>
      </c>
      <c r="Q278" s="72">
        <v>0</v>
      </c>
      <c r="R278" s="72">
        <v>0</v>
      </c>
      <c r="S278" s="72">
        <v>0</v>
      </c>
      <c r="T278" s="72">
        <v>0</v>
      </c>
      <c r="U278" s="72">
        <v>0</v>
      </c>
      <c r="V278" s="72">
        <v>0</v>
      </c>
      <c r="W278" s="72">
        <v>0</v>
      </c>
      <c r="X278" s="72">
        <v>270.98</v>
      </c>
      <c r="Y278" s="72">
        <v>33686.14</v>
      </c>
      <c r="Z278" s="72">
        <v>2899.49</v>
      </c>
      <c r="AA278" s="72">
        <v>10000</v>
      </c>
    </row>
    <row r="279" spans="1:27" s="111" customFormat="1" ht="23.1" customHeight="1" outlineLevel="1" x14ac:dyDescent="0.3">
      <c r="A279" s="109">
        <v>272</v>
      </c>
      <c r="B279" s="112" t="s">
        <v>327</v>
      </c>
      <c r="C279" s="72">
        <f t="shared" si="4"/>
        <v>1867257.3999999997</v>
      </c>
      <c r="D279" s="72">
        <v>2544</v>
      </c>
      <c r="E279" s="72">
        <v>0</v>
      </c>
      <c r="F279" s="72">
        <v>0</v>
      </c>
      <c r="G279" s="72">
        <v>2544</v>
      </c>
      <c r="H279" s="72">
        <v>123527</v>
      </c>
      <c r="I279" s="72">
        <v>0</v>
      </c>
      <c r="J279" s="72">
        <v>0</v>
      </c>
      <c r="K279" s="72">
        <v>0</v>
      </c>
      <c r="L279" s="72">
        <v>0</v>
      </c>
      <c r="M279" s="72">
        <v>123527</v>
      </c>
      <c r="N279" s="72">
        <v>0</v>
      </c>
      <c r="O279" s="72">
        <v>210</v>
      </c>
      <c r="P279" s="72">
        <v>1646038</v>
      </c>
      <c r="Q279" s="72">
        <v>0</v>
      </c>
      <c r="R279" s="72">
        <v>0</v>
      </c>
      <c r="S279" s="72">
        <v>0</v>
      </c>
      <c r="T279" s="72">
        <v>0</v>
      </c>
      <c r="U279" s="72">
        <v>0</v>
      </c>
      <c r="V279" s="72">
        <v>0</v>
      </c>
      <c r="W279" s="72">
        <v>0</v>
      </c>
      <c r="X279" s="72">
        <v>3539.13</v>
      </c>
      <c r="Y279" s="72">
        <v>33686.14</v>
      </c>
      <c r="Z279" s="72">
        <v>37923.129999999997</v>
      </c>
      <c r="AA279" s="72">
        <v>20000</v>
      </c>
    </row>
    <row r="280" spans="1:27" s="111" customFormat="1" ht="23.1" customHeight="1" outlineLevel="1" x14ac:dyDescent="0.3">
      <c r="A280" s="109">
        <v>273</v>
      </c>
      <c r="B280" s="112" t="s">
        <v>328</v>
      </c>
      <c r="C280" s="72">
        <f t="shared" si="4"/>
        <v>180547.96</v>
      </c>
      <c r="D280" s="72">
        <v>2544</v>
      </c>
      <c r="E280" s="72">
        <v>0</v>
      </c>
      <c r="F280" s="72">
        <v>0</v>
      </c>
      <c r="G280" s="72">
        <v>2544</v>
      </c>
      <c r="H280" s="72">
        <v>125712</v>
      </c>
      <c r="I280" s="72">
        <v>0</v>
      </c>
      <c r="J280" s="72">
        <v>0</v>
      </c>
      <c r="K280" s="72">
        <v>0</v>
      </c>
      <c r="L280" s="72">
        <v>0</v>
      </c>
      <c r="M280" s="72">
        <v>125712</v>
      </c>
      <c r="N280" s="72">
        <v>0</v>
      </c>
      <c r="O280" s="72">
        <v>0</v>
      </c>
      <c r="P280" s="72">
        <v>0</v>
      </c>
      <c r="Q280" s="72">
        <v>0</v>
      </c>
      <c r="R280" s="72">
        <v>0</v>
      </c>
      <c r="S280" s="72">
        <v>0</v>
      </c>
      <c r="T280" s="72">
        <v>0</v>
      </c>
      <c r="U280" s="72">
        <v>0</v>
      </c>
      <c r="V280" s="72">
        <v>0</v>
      </c>
      <c r="W280" s="72">
        <v>0</v>
      </c>
      <c r="X280" s="72">
        <v>251.42</v>
      </c>
      <c r="Y280" s="72">
        <v>39295.86</v>
      </c>
      <c r="Z280" s="72">
        <v>2744.68</v>
      </c>
      <c r="AA280" s="72">
        <v>10000</v>
      </c>
    </row>
    <row r="281" spans="1:27" s="111" customFormat="1" ht="23.1" customHeight="1" outlineLevel="1" x14ac:dyDescent="0.3">
      <c r="A281" s="109">
        <v>274</v>
      </c>
      <c r="B281" s="112" t="s">
        <v>329</v>
      </c>
      <c r="C281" s="72">
        <f t="shared" si="4"/>
        <v>246839.26</v>
      </c>
      <c r="D281" s="72">
        <v>2544</v>
      </c>
      <c r="E281" s="72">
        <v>0</v>
      </c>
      <c r="F281" s="72">
        <v>0</v>
      </c>
      <c r="G281" s="72">
        <v>2544</v>
      </c>
      <c r="H281" s="72">
        <v>195969</v>
      </c>
      <c r="I281" s="72">
        <v>0</v>
      </c>
      <c r="J281" s="72">
        <v>0</v>
      </c>
      <c r="K281" s="72">
        <v>0</v>
      </c>
      <c r="L281" s="72">
        <v>0</v>
      </c>
      <c r="M281" s="72">
        <v>195969</v>
      </c>
      <c r="N281" s="72">
        <v>0</v>
      </c>
      <c r="O281" s="72">
        <v>0</v>
      </c>
      <c r="P281" s="72">
        <v>0</v>
      </c>
      <c r="Q281" s="72">
        <v>0</v>
      </c>
      <c r="R281" s="72">
        <v>0</v>
      </c>
      <c r="S281" s="72">
        <v>0</v>
      </c>
      <c r="T281" s="72">
        <v>0</v>
      </c>
      <c r="U281" s="72">
        <v>0</v>
      </c>
      <c r="V281" s="72">
        <v>0</v>
      </c>
      <c r="W281" s="72">
        <v>0</v>
      </c>
      <c r="X281" s="72">
        <v>391.94</v>
      </c>
      <c r="Y281" s="72">
        <v>33686.14</v>
      </c>
      <c r="Z281" s="72">
        <v>4248.18</v>
      </c>
      <c r="AA281" s="72">
        <v>10000</v>
      </c>
    </row>
    <row r="282" spans="1:27" s="111" customFormat="1" ht="23.1" customHeight="1" outlineLevel="1" x14ac:dyDescent="0.3">
      <c r="A282" s="109">
        <v>275</v>
      </c>
      <c r="B282" s="112" t="s">
        <v>330</v>
      </c>
      <c r="C282" s="72">
        <f t="shared" si="4"/>
        <v>225438.35000000003</v>
      </c>
      <c r="D282" s="72">
        <v>0</v>
      </c>
      <c r="E282" s="72">
        <v>0</v>
      </c>
      <c r="F282" s="72">
        <v>0</v>
      </c>
      <c r="G282" s="72">
        <v>0</v>
      </c>
      <c r="H282" s="72">
        <v>172115</v>
      </c>
      <c r="I282" s="72">
        <v>0</v>
      </c>
      <c r="J282" s="72">
        <v>0</v>
      </c>
      <c r="K282" s="72">
        <v>0</v>
      </c>
      <c r="L282" s="72">
        <v>0</v>
      </c>
      <c r="M282" s="72">
        <v>172115</v>
      </c>
      <c r="N282" s="72">
        <v>0</v>
      </c>
      <c r="O282" s="72">
        <v>0</v>
      </c>
      <c r="P282" s="72">
        <v>0</v>
      </c>
      <c r="Q282" s="72">
        <v>0</v>
      </c>
      <c r="R282" s="72">
        <v>0</v>
      </c>
      <c r="S282" s="72">
        <v>0</v>
      </c>
      <c r="T282" s="72">
        <v>0</v>
      </c>
      <c r="U282" s="72">
        <v>0</v>
      </c>
      <c r="V282" s="72">
        <v>0</v>
      </c>
      <c r="W282" s="72">
        <v>0</v>
      </c>
      <c r="X282" s="72">
        <v>344.23</v>
      </c>
      <c r="Y282" s="72">
        <v>39295.86</v>
      </c>
      <c r="Z282" s="72">
        <v>3683.26</v>
      </c>
      <c r="AA282" s="72">
        <v>10000</v>
      </c>
    </row>
    <row r="283" spans="1:27" s="111" customFormat="1" ht="23.1" customHeight="1" outlineLevel="1" x14ac:dyDescent="0.3">
      <c r="A283" s="109">
        <v>276</v>
      </c>
      <c r="B283" s="112" t="s">
        <v>331</v>
      </c>
      <c r="C283" s="72">
        <f t="shared" si="4"/>
        <v>2227144.81</v>
      </c>
      <c r="D283" s="72">
        <v>0</v>
      </c>
      <c r="E283" s="72">
        <v>0</v>
      </c>
      <c r="F283" s="72">
        <v>0</v>
      </c>
      <c r="G283" s="72">
        <v>0</v>
      </c>
      <c r="H283" s="72">
        <v>0</v>
      </c>
      <c r="I283" s="72">
        <v>0</v>
      </c>
      <c r="J283" s="72">
        <v>0</v>
      </c>
      <c r="K283" s="72">
        <v>0</v>
      </c>
      <c r="L283" s="72">
        <v>0</v>
      </c>
      <c r="M283" s="72">
        <v>0</v>
      </c>
      <c r="N283" s="72">
        <v>0</v>
      </c>
      <c r="O283" s="72">
        <v>480</v>
      </c>
      <c r="P283" s="72">
        <v>2170692</v>
      </c>
      <c r="Q283" s="72">
        <v>0</v>
      </c>
      <c r="R283" s="72">
        <v>0</v>
      </c>
      <c r="S283" s="72">
        <v>0</v>
      </c>
      <c r="T283" s="72">
        <v>0</v>
      </c>
      <c r="U283" s="72">
        <v>0</v>
      </c>
      <c r="V283" s="72">
        <v>0</v>
      </c>
      <c r="W283" s="72">
        <v>0</v>
      </c>
      <c r="X283" s="72">
        <v>0</v>
      </c>
      <c r="Y283" s="72">
        <v>0</v>
      </c>
      <c r="Z283" s="72">
        <v>46452.81</v>
      </c>
      <c r="AA283" s="72">
        <v>10000</v>
      </c>
    </row>
    <row r="284" spans="1:27" s="111" customFormat="1" ht="45.75" customHeight="1" outlineLevel="1" x14ac:dyDescent="0.3">
      <c r="A284" s="109">
        <v>277</v>
      </c>
      <c r="B284" s="112" t="s">
        <v>555</v>
      </c>
      <c r="C284" s="72">
        <f t="shared" si="4"/>
        <v>626582.06000000006</v>
      </c>
      <c r="D284" s="72">
        <v>44965.43</v>
      </c>
      <c r="E284" s="72">
        <v>0</v>
      </c>
      <c r="F284" s="72">
        <v>0</v>
      </c>
      <c r="G284" s="72">
        <v>44965.43</v>
      </c>
      <c r="H284" s="72">
        <v>519209.02000000008</v>
      </c>
      <c r="I284" s="72">
        <v>0</v>
      </c>
      <c r="J284" s="72">
        <v>0</v>
      </c>
      <c r="K284" s="72">
        <v>0</v>
      </c>
      <c r="L284" s="72">
        <v>0</v>
      </c>
      <c r="M284" s="72">
        <v>519209.02000000008</v>
      </c>
      <c r="N284" s="72">
        <v>0</v>
      </c>
      <c r="O284" s="72">
        <v>0</v>
      </c>
      <c r="P284" s="72">
        <v>0</v>
      </c>
      <c r="Q284" s="72">
        <v>0</v>
      </c>
      <c r="R284" s="72">
        <v>0</v>
      </c>
      <c r="S284" s="72">
        <v>0</v>
      </c>
      <c r="T284" s="72">
        <v>0</v>
      </c>
      <c r="U284" s="72">
        <v>0</v>
      </c>
      <c r="V284" s="72">
        <v>0</v>
      </c>
      <c r="W284" s="72">
        <v>0</v>
      </c>
      <c r="X284" s="72">
        <v>1038.42</v>
      </c>
      <c r="Y284" s="72">
        <v>39295.86</v>
      </c>
      <c r="Z284" s="72">
        <v>12073.33</v>
      </c>
      <c r="AA284" s="72">
        <v>10000</v>
      </c>
    </row>
    <row r="285" spans="1:27" s="111" customFormat="1" ht="23.1" customHeight="1" outlineLevel="1" x14ac:dyDescent="0.3">
      <c r="A285" s="109">
        <v>278</v>
      </c>
      <c r="B285" s="112" t="s">
        <v>332</v>
      </c>
      <c r="C285" s="72">
        <f t="shared" si="4"/>
        <v>732057.29</v>
      </c>
      <c r="D285" s="72">
        <v>44965.43</v>
      </c>
      <c r="E285" s="72">
        <v>0</v>
      </c>
      <c r="F285" s="72">
        <v>0</v>
      </c>
      <c r="G285" s="72">
        <v>44965.43</v>
      </c>
      <c r="H285" s="72">
        <v>632043.91</v>
      </c>
      <c r="I285" s="72">
        <v>0</v>
      </c>
      <c r="J285" s="72">
        <v>0</v>
      </c>
      <c r="K285" s="72">
        <v>0</v>
      </c>
      <c r="L285" s="72">
        <v>0</v>
      </c>
      <c r="M285" s="72">
        <v>632043.91</v>
      </c>
      <c r="N285" s="72">
        <v>0</v>
      </c>
      <c r="O285" s="72">
        <v>0</v>
      </c>
      <c r="P285" s="72">
        <v>0</v>
      </c>
      <c r="Q285" s="72">
        <v>0</v>
      </c>
      <c r="R285" s="72">
        <v>0</v>
      </c>
      <c r="S285" s="72">
        <v>0</v>
      </c>
      <c r="T285" s="72">
        <v>0</v>
      </c>
      <c r="U285" s="72">
        <v>0</v>
      </c>
      <c r="V285" s="72">
        <v>0</v>
      </c>
      <c r="W285" s="72">
        <v>0</v>
      </c>
      <c r="X285" s="72">
        <v>1264.0899999999999</v>
      </c>
      <c r="Y285" s="72">
        <v>29295.86</v>
      </c>
      <c r="Z285" s="72">
        <v>14488</v>
      </c>
      <c r="AA285" s="72">
        <v>10000</v>
      </c>
    </row>
    <row r="286" spans="1:27" s="111" customFormat="1" ht="23.1" customHeight="1" outlineLevel="1" x14ac:dyDescent="0.3">
      <c r="A286" s="109">
        <v>279</v>
      </c>
      <c r="B286" s="112" t="s">
        <v>333</v>
      </c>
      <c r="C286" s="72">
        <f t="shared" si="4"/>
        <v>1684636.37</v>
      </c>
      <c r="D286" s="72">
        <v>0</v>
      </c>
      <c r="E286" s="72">
        <v>0</v>
      </c>
      <c r="F286" s="72">
        <v>0</v>
      </c>
      <c r="G286" s="72">
        <v>0</v>
      </c>
      <c r="H286" s="72">
        <v>0</v>
      </c>
      <c r="I286" s="72">
        <v>0</v>
      </c>
      <c r="J286" s="72">
        <v>0</v>
      </c>
      <c r="K286" s="72">
        <v>0</v>
      </c>
      <c r="L286" s="72">
        <v>0</v>
      </c>
      <c r="M286" s="72">
        <v>0</v>
      </c>
      <c r="N286" s="72">
        <v>0</v>
      </c>
      <c r="O286" s="72">
        <v>410</v>
      </c>
      <c r="P286" s="72">
        <v>1639550</v>
      </c>
      <c r="Q286" s="72">
        <v>0</v>
      </c>
      <c r="R286" s="72">
        <v>0</v>
      </c>
      <c r="S286" s="72">
        <v>0</v>
      </c>
      <c r="T286" s="72">
        <v>0</v>
      </c>
      <c r="U286" s="72">
        <v>0</v>
      </c>
      <c r="V286" s="72">
        <v>0</v>
      </c>
      <c r="W286" s="72">
        <v>0</v>
      </c>
      <c r="X286" s="72">
        <v>0</v>
      </c>
      <c r="Y286" s="72">
        <v>0</v>
      </c>
      <c r="Z286" s="72">
        <v>35086.370000000003</v>
      </c>
      <c r="AA286" s="72">
        <v>10000</v>
      </c>
    </row>
    <row r="287" spans="1:27" s="111" customFormat="1" ht="23.1" customHeight="1" outlineLevel="1" x14ac:dyDescent="0.3">
      <c r="A287" s="109">
        <v>280</v>
      </c>
      <c r="B287" s="112" t="s">
        <v>334</v>
      </c>
      <c r="C287" s="72">
        <f t="shared" si="4"/>
        <v>778833.32</v>
      </c>
      <c r="D287" s="72">
        <v>0</v>
      </c>
      <c r="E287" s="72">
        <v>0</v>
      </c>
      <c r="F287" s="72">
        <v>0</v>
      </c>
      <c r="G287" s="72">
        <v>0</v>
      </c>
      <c r="H287" s="72">
        <v>0</v>
      </c>
      <c r="I287" s="72">
        <v>0</v>
      </c>
      <c r="J287" s="72">
        <v>0</v>
      </c>
      <c r="K287" s="72">
        <v>0</v>
      </c>
      <c r="L287" s="72">
        <v>0</v>
      </c>
      <c r="M287" s="72">
        <v>0</v>
      </c>
      <c r="N287" s="72">
        <v>0</v>
      </c>
      <c r="O287" s="72">
        <v>235</v>
      </c>
      <c r="P287" s="72">
        <v>752725</v>
      </c>
      <c r="Q287" s="72">
        <v>0</v>
      </c>
      <c r="R287" s="72">
        <v>0</v>
      </c>
      <c r="S287" s="72">
        <v>0</v>
      </c>
      <c r="T287" s="72">
        <v>0</v>
      </c>
      <c r="U287" s="72">
        <v>0</v>
      </c>
      <c r="V287" s="72">
        <v>0</v>
      </c>
      <c r="W287" s="72">
        <v>0</v>
      </c>
      <c r="X287" s="72">
        <v>0</v>
      </c>
      <c r="Y287" s="72">
        <v>0</v>
      </c>
      <c r="Z287" s="72">
        <v>16108.32</v>
      </c>
      <c r="AA287" s="72">
        <v>10000</v>
      </c>
    </row>
    <row r="288" spans="1:27" s="111" customFormat="1" ht="23.1" customHeight="1" outlineLevel="1" x14ac:dyDescent="0.3">
      <c r="A288" s="109">
        <v>281</v>
      </c>
      <c r="B288" s="112" t="s">
        <v>335</v>
      </c>
      <c r="C288" s="72">
        <f t="shared" si="4"/>
        <v>1278740.18</v>
      </c>
      <c r="D288" s="72">
        <v>0</v>
      </c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2">
        <v>0</v>
      </c>
      <c r="L288" s="72">
        <v>0</v>
      </c>
      <c r="M288" s="72">
        <v>0</v>
      </c>
      <c r="N288" s="72">
        <v>0</v>
      </c>
      <c r="O288" s="72">
        <v>312.10000000000002</v>
      </c>
      <c r="P288" s="72">
        <v>1242158</v>
      </c>
      <c r="Q288" s="72">
        <v>0</v>
      </c>
      <c r="R288" s="72">
        <v>0</v>
      </c>
      <c r="S288" s="72">
        <v>0</v>
      </c>
      <c r="T288" s="72">
        <v>0</v>
      </c>
      <c r="U288" s="72">
        <v>0</v>
      </c>
      <c r="V288" s="72">
        <v>0</v>
      </c>
      <c r="W288" s="72">
        <v>0</v>
      </c>
      <c r="X288" s="72">
        <v>0</v>
      </c>
      <c r="Y288" s="72">
        <v>0</v>
      </c>
      <c r="Z288" s="72">
        <v>26582.18</v>
      </c>
      <c r="AA288" s="72">
        <v>10000</v>
      </c>
    </row>
    <row r="289" spans="1:27" s="111" customFormat="1" ht="23.1" customHeight="1" outlineLevel="1" x14ac:dyDescent="0.3">
      <c r="A289" s="109">
        <v>282</v>
      </c>
      <c r="B289" s="112" t="s">
        <v>336</v>
      </c>
      <c r="C289" s="72">
        <f t="shared" si="4"/>
        <v>992145.56</v>
      </c>
      <c r="D289" s="72">
        <v>0</v>
      </c>
      <c r="E289" s="72">
        <v>0</v>
      </c>
      <c r="F289" s="72">
        <v>0</v>
      </c>
      <c r="G289" s="72">
        <v>0</v>
      </c>
      <c r="H289" s="72">
        <v>0</v>
      </c>
      <c r="I289" s="72">
        <v>0</v>
      </c>
      <c r="J289" s="72">
        <v>0</v>
      </c>
      <c r="K289" s="72">
        <v>0</v>
      </c>
      <c r="L289" s="72">
        <v>0</v>
      </c>
      <c r="M289" s="72">
        <v>0</v>
      </c>
      <c r="N289" s="72">
        <v>0</v>
      </c>
      <c r="O289" s="72">
        <v>241.6</v>
      </c>
      <c r="P289" s="72">
        <v>961568</v>
      </c>
      <c r="Q289" s="72">
        <v>0</v>
      </c>
      <c r="R289" s="72">
        <v>0</v>
      </c>
      <c r="S289" s="72">
        <v>0</v>
      </c>
      <c r="T289" s="72">
        <v>0</v>
      </c>
      <c r="U289" s="72">
        <v>0</v>
      </c>
      <c r="V289" s="72">
        <v>0</v>
      </c>
      <c r="W289" s="72">
        <v>0</v>
      </c>
      <c r="X289" s="72">
        <v>0</v>
      </c>
      <c r="Y289" s="72">
        <v>0</v>
      </c>
      <c r="Z289" s="72">
        <v>20577.560000000001</v>
      </c>
      <c r="AA289" s="72">
        <v>10000</v>
      </c>
    </row>
    <row r="290" spans="1:27" s="111" customFormat="1" ht="23.1" customHeight="1" outlineLevel="1" x14ac:dyDescent="0.3">
      <c r="A290" s="109">
        <v>283</v>
      </c>
      <c r="B290" s="112" t="s">
        <v>337</v>
      </c>
      <c r="C290" s="72">
        <f t="shared" si="4"/>
        <v>134360.83000000002</v>
      </c>
      <c r="D290" s="72">
        <v>44965.43</v>
      </c>
      <c r="E290" s="72">
        <v>0</v>
      </c>
      <c r="F290" s="72">
        <v>0</v>
      </c>
      <c r="G290" s="72">
        <v>44965.43</v>
      </c>
      <c r="H290" s="72">
        <v>51750.19000000001</v>
      </c>
      <c r="I290" s="72">
        <v>0</v>
      </c>
      <c r="J290" s="72">
        <v>0</v>
      </c>
      <c r="K290" s="72">
        <v>0</v>
      </c>
      <c r="L290" s="72">
        <v>0</v>
      </c>
      <c r="M290" s="72">
        <v>51750.19000000001</v>
      </c>
      <c r="N290" s="72">
        <v>0</v>
      </c>
      <c r="O290" s="72">
        <v>0</v>
      </c>
      <c r="P290" s="72">
        <v>0</v>
      </c>
      <c r="Q290" s="72">
        <v>0</v>
      </c>
      <c r="R290" s="72">
        <v>0</v>
      </c>
      <c r="S290" s="72">
        <v>0</v>
      </c>
      <c r="T290" s="72">
        <v>0</v>
      </c>
      <c r="U290" s="72">
        <v>0</v>
      </c>
      <c r="V290" s="72">
        <v>0</v>
      </c>
      <c r="W290" s="72">
        <v>0</v>
      </c>
      <c r="X290" s="72">
        <v>103.5</v>
      </c>
      <c r="Y290" s="72">
        <v>25472</v>
      </c>
      <c r="Z290" s="72">
        <v>2069.71</v>
      </c>
      <c r="AA290" s="72">
        <v>10000</v>
      </c>
    </row>
    <row r="291" spans="1:27" s="111" customFormat="1" ht="23.1" customHeight="1" outlineLevel="1" x14ac:dyDescent="0.3">
      <c r="A291" s="109">
        <v>284</v>
      </c>
      <c r="B291" s="112" t="s">
        <v>338</v>
      </c>
      <c r="C291" s="72">
        <f t="shared" si="4"/>
        <v>262789.34999999998</v>
      </c>
      <c r="D291" s="72">
        <v>6154</v>
      </c>
      <c r="E291" s="72">
        <v>0</v>
      </c>
      <c r="F291" s="72">
        <v>0</v>
      </c>
      <c r="G291" s="72">
        <v>6154</v>
      </c>
      <c r="H291" s="72">
        <v>202470</v>
      </c>
      <c r="I291" s="72">
        <v>0</v>
      </c>
      <c r="J291" s="72">
        <v>0</v>
      </c>
      <c r="K291" s="72">
        <v>0</v>
      </c>
      <c r="L291" s="72">
        <v>0</v>
      </c>
      <c r="M291" s="72">
        <v>202470</v>
      </c>
      <c r="N291" s="72">
        <v>0</v>
      </c>
      <c r="O291" s="72">
        <v>0</v>
      </c>
      <c r="P291" s="72">
        <v>0</v>
      </c>
      <c r="Q291" s="72">
        <v>0</v>
      </c>
      <c r="R291" s="72">
        <v>0</v>
      </c>
      <c r="S291" s="72">
        <v>0</v>
      </c>
      <c r="T291" s="72">
        <v>0</v>
      </c>
      <c r="U291" s="72">
        <v>0</v>
      </c>
      <c r="V291" s="72">
        <v>0</v>
      </c>
      <c r="W291" s="72">
        <v>0</v>
      </c>
      <c r="X291" s="72">
        <v>404.94</v>
      </c>
      <c r="Y291" s="72">
        <v>39295.86</v>
      </c>
      <c r="Z291" s="72">
        <v>4464.55</v>
      </c>
      <c r="AA291" s="72">
        <v>10000</v>
      </c>
    </row>
    <row r="292" spans="1:27" s="111" customFormat="1" ht="23.1" customHeight="1" outlineLevel="1" x14ac:dyDescent="0.3">
      <c r="A292" s="109">
        <v>285</v>
      </c>
      <c r="B292" s="112" t="s">
        <v>339</v>
      </c>
      <c r="C292" s="72">
        <f t="shared" si="4"/>
        <v>473876.32</v>
      </c>
      <c r="D292" s="72">
        <v>2331</v>
      </c>
      <c r="E292" s="72">
        <v>0</v>
      </c>
      <c r="F292" s="72">
        <v>0</v>
      </c>
      <c r="G292" s="72">
        <v>2331</v>
      </c>
      <c r="H292" s="72">
        <v>412546</v>
      </c>
      <c r="I292" s="72">
        <v>0</v>
      </c>
      <c r="J292" s="72">
        <v>0</v>
      </c>
      <c r="K292" s="72">
        <v>0</v>
      </c>
      <c r="L292" s="72">
        <v>0</v>
      </c>
      <c r="M292" s="72">
        <v>412546</v>
      </c>
      <c r="N292" s="72">
        <v>0</v>
      </c>
      <c r="O292" s="72">
        <v>0</v>
      </c>
      <c r="P292" s="72">
        <v>0</v>
      </c>
      <c r="Q292" s="72">
        <v>0</v>
      </c>
      <c r="R292" s="72">
        <v>0</v>
      </c>
      <c r="S292" s="72">
        <v>0</v>
      </c>
      <c r="T292" s="72">
        <v>0</v>
      </c>
      <c r="U292" s="72">
        <v>0</v>
      </c>
      <c r="V292" s="72">
        <v>0</v>
      </c>
      <c r="W292" s="72">
        <v>0</v>
      </c>
      <c r="X292" s="72">
        <v>825.09</v>
      </c>
      <c r="Y292" s="72">
        <v>39295.86</v>
      </c>
      <c r="Z292" s="72">
        <v>8878.3700000000008</v>
      </c>
      <c r="AA292" s="72">
        <v>10000</v>
      </c>
    </row>
    <row r="293" spans="1:27" s="111" customFormat="1" ht="23.1" customHeight="1" outlineLevel="1" x14ac:dyDescent="0.3">
      <c r="A293" s="109">
        <v>286</v>
      </c>
      <c r="B293" s="112" t="s">
        <v>340</v>
      </c>
      <c r="C293" s="72">
        <f t="shared" si="4"/>
        <v>121314.17</v>
      </c>
      <c r="D293" s="72">
        <v>44965.43</v>
      </c>
      <c r="E293" s="72">
        <v>0</v>
      </c>
      <c r="F293" s="72">
        <v>0</v>
      </c>
      <c r="G293" s="72">
        <v>44965.43</v>
      </c>
      <c r="H293" s="72">
        <v>35630.920000000006</v>
      </c>
      <c r="I293" s="72">
        <v>0</v>
      </c>
      <c r="J293" s="72">
        <v>0</v>
      </c>
      <c r="K293" s="72">
        <v>0</v>
      </c>
      <c r="L293" s="72">
        <v>0</v>
      </c>
      <c r="M293" s="72">
        <v>35630.920000000006</v>
      </c>
      <c r="N293" s="72">
        <v>0</v>
      </c>
      <c r="O293" s="72">
        <v>0</v>
      </c>
      <c r="P293" s="72">
        <v>0</v>
      </c>
      <c r="Q293" s="72">
        <v>0</v>
      </c>
      <c r="R293" s="72">
        <v>0</v>
      </c>
      <c r="S293" s="72">
        <v>0</v>
      </c>
      <c r="T293" s="72">
        <v>0</v>
      </c>
      <c r="U293" s="72">
        <v>0</v>
      </c>
      <c r="V293" s="72">
        <v>0</v>
      </c>
      <c r="W293" s="72">
        <v>0</v>
      </c>
      <c r="X293" s="72">
        <v>71.260000000000005</v>
      </c>
      <c r="Y293" s="72">
        <v>28921.8</v>
      </c>
      <c r="Z293" s="72">
        <v>1724.76</v>
      </c>
      <c r="AA293" s="72">
        <v>10000</v>
      </c>
    </row>
    <row r="294" spans="1:27" s="111" customFormat="1" ht="23.1" customHeight="1" outlineLevel="1" x14ac:dyDescent="0.3">
      <c r="A294" s="109">
        <v>287</v>
      </c>
      <c r="B294" s="112" t="s">
        <v>341</v>
      </c>
      <c r="C294" s="72">
        <f t="shared" si="4"/>
        <v>306857.74</v>
      </c>
      <c r="D294" s="72">
        <v>5089.6099999999997</v>
      </c>
      <c r="E294" s="72">
        <v>0</v>
      </c>
      <c r="F294" s="72">
        <v>0</v>
      </c>
      <c r="G294" s="72">
        <v>5089.6099999999997</v>
      </c>
      <c r="H294" s="72">
        <v>252074.53</v>
      </c>
      <c r="I294" s="72">
        <v>0</v>
      </c>
      <c r="J294" s="72">
        <v>0</v>
      </c>
      <c r="K294" s="72">
        <v>0</v>
      </c>
      <c r="L294" s="72">
        <v>0</v>
      </c>
      <c r="M294" s="72">
        <v>252074.53</v>
      </c>
      <c r="N294" s="72">
        <v>0</v>
      </c>
      <c r="O294" s="72">
        <v>0</v>
      </c>
      <c r="P294" s="72">
        <v>0</v>
      </c>
      <c r="Q294" s="72">
        <v>0</v>
      </c>
      <c r="R294" s="72">
        <v>0</v>
      </c>
      <c r="S294" s="72">
        <v>0</v>
      </c>
      <c r="T294" s="72">
        <v>0</v>
      </c>
      <c r="U294" s="72">
        <v>0</v>
      </c>
      <c r="V294" s="72">
        <v>0</v>
      </c>
      <c r="W294" s="72">
        <v>0</v>
      </c>
      <c r="X294" s="72">
        <v>504.15</v>
      </c>
      <c r="Y294" s="72">
        <v>33686.14</v>
      </c>
      <c r="Z294" s="72">
        <v>5503.31</v>
      </c>
      <c r="AA294" s="72">
        <v>10000</v>
      </c>
    </row>
    <row r="295" spans="1:27" s="111" customFormat="1" ht="23.1" customHeight="1" outlineLevel="1" x14ac:dyDescent="0.3">
      <c r="A295" s="109">
        <v>288</v>
      </c>
      <c r="B295" s="112" t="s">
        <v>342</v>
      </c>
      <c r="C295" s="72">
        <f t="shared" si="4"/>
        <v>674077.51</v>
      </c>
      <c r="D295" s="72">
        <v>0</v>
      </c>
      <c r="E295" s="72">
        <v>0</v>
      </c>
      <c r="F295" s="72">
        <v>0</v>
      </c>
      <c r="G295" s="72">
        <v>0</v>
      </c>
      <c r="H295" s="72">
        <v>0</v>
      </c>
      <c r="I295" s="72">
        <v>0</v>
      </c>
      <c r="J295" s="72">
        <v>0</v>
      </c>
      <c r="K295" s="72">
        <v>0</v>
      </c>
      <c r="L295" s="72">
        <v>0</v>
      </c>
      <c r="M295" s="72">
        <v>0</v>
      </c>
      <c r="N295" s="72">
        <v>0</v>
      </c>
      <c r="O295" s="72">
        <v>190</v>
      </c>
      <c r="P295" s="72">
        <v>650164</v>
      </c>
      <c r="Q295" s="72">
        <v>0</v>
      </c>
      <c r="R295" s="72">
        <v>0</v>
      </c>
      <c r="S295" s="72">
        <v>0</v>
      </c>
      <c r="T295" s="72">
        <v>0</v>
      </c>
      <c r="U295" s="72">
        <v>0</v>
      </c>
      <c r="V295" s="72">
        <v>0</v>
      </c>
      <c r="W295" s="72">
        <v>0</v>
      </c>
      <c r="X295" s="72">
        <v>0</v>
      </c>
      <c r="Y295" s="72">
        <v>0</v>
      </c>
      <c r="Z295" s="72">
        <v>13913.51</v>
      </c>
      <c r="AA295" s="72">
        <v>10000</v>
      </c>
    </row>
    <row r="296" spans="1:27" s="111" customFormat="1" ht="23.1" customHeight="1" outlineLevel="1" x14ac:dyDescent="0.3">
      <c r="A296" s="109">
        <v>289</v>
      </c>
      <c r="B296" s="112" t="s">
        <v>343</v>
      </c>
      <c r="C296" s="72">
        <f t="shared" si="4"/>
        <v>384594.89999999997</v>
      </c>
      <c r="D296" s="72">
        <v>2331</v>
      </c>
      <c r="E296" s="72">
        <v>0</v>
      </c>
      <c r="F296" s="72">
        <v>0</v>
      </c>
      <c r="G296" s="72">
        <v>2331</v>
      </c>
      <c r="H296" s="72">
        <v>325306</v>
      </c>
      <c r="I296" s="72">
        <v>0</v>
      </c>
      <c r="J296" s="72">
        <v>0</v>
      </c>
      <c r="K296" s="72">
        <v>0</v>
      </c>
      <c r="L296" s="72">
        <v>0</v>
      </c>
      <c r="M296" s="72">
        <v>325306</v>
      </c>
      <c r="N296" s="72">
        <v>0</v>
      </c>
      <c r="O296" s="72">
        <v>0</v>
      </c>
      <c r="P296" s="72">
        <v>0</v>
      </c>
      <c r="Q296" s="72">
        <v>0</v>
      </c>
      <c r="R296" s="72">
        <v>0</v>
      </c>
      <c r="S296" s="72">
        <v>0</v>
      </c>
      <c r="T296" s="72">
        <v>0</v>
      </c>
      <c r="U296" s="72">
        <v>0</v>
      </c>
      <c r="V296" s="72">
        <v>0</v>
      </c>
      <c r="W296" s="72">
        <v>0</v>
      </c>
      <c r="X296" s="72">
        <v>650.61</v>
      </c>
      <c r="Y296" s="72">
        <v>39295.86</v>
      </c>
      <c r="Z296" s="72">
        <v>7011.43</v>
      </c>
      <c r="AA296" s="72">
        <v>10000</v>
      </c>
    </row>
    <row r="297" spans="1:27" s="111" customFormat="1" ht="23.1" customHeight="1" outlineLevel="1" x14ac:dyDescent="0.3">
      <c r="A297" s="109">
        <v>290</v>
      </c>
      <c r="B297" s="112" t="s">
        <v>344</v>
      </c>
      <c r="C297" s="72">
        <f t="shared" si="4"/>
        <v>271223.25</v>
      </c>
      <c r="D297" s="72">
        <v>2544</v>
      </c>
      <c r="E297" s="72">
        <v>0</v>
      </c>
      <c r="F297" s="72">
        <v>0</v>
      </c>
      <c r="G297" s="72">
        <v>2544</v>
      </c>
      <c r="H297" s="72">
        <v>214314</v>
      </c>
      <c r="I297" s="72">
        <v>0</v>
      </c>
      <c r="J297" s="72">
        <v>0</v>
      </c>
      <c r="K297" s="72">
        <v>0</v>
      </c>
      <c r="L297" s="72">
        <v>0</v>
      </c>
      <c r="M297" s="72">
        <v>214314</v>
      </c>
      <c r="N297" s="72">
        <v>0</v>
      </c>
      <c r="O297" s="72">
        <v>0</v>
      </c>
      <c r="P297" s="72">
        <v>0</v>
      </c>
      <c r="Q297" s="72">
        <v>0</v>
      </c>
      <c r="R297" s="72">
        <v>0</v>
      </c>
      <c r="S297" s="72">
        <v>0</v>
      </c>
      <c r="T297" s="72">
        <v>0</v>
      </c>
      <c r="U297" s="72">
        <v>0</v>
      </c>
      <c r="V297" s="72">
        <v>0</v>
      </c>
      <c r="W297" s="72">
        <v>0</v>
      </c>
      <c r="X297" s="72">
        <v>428.63</v>
      </c>
      <c r="Y297" s="72">
        <v>39295.86</v>
      </c>
      <c r="Z297" s="72">
        <v>4640.76</v>
      </c>
      <c r="AA297" s="72">
        <v>10000</v>
      </c>
    </row>
    <row r="298" spans="1:27" s="111" customFormat="1" ht="23.1" customHeight="1" outlineLevel="1" x14ac:dyDescent="0.3">
      <c r="A298" s="109">
        <v>291</v>
      </c>
      <c r="B298" s="112" t="s">
        <v>345</v>
      </c>
      <c r="C298" s="72">
        <f t="shared" ref="C298:C361" si="5">D298+H298+P298+Q298+R298+T298+V298+W298+X298+Y298+Z298+AA298</f>
        <v>1842824.6499999997</v>
      </c>
      <c r="D298" s="72">
        <v>2544</v>
      </c>
      <c r="E298" s="72">
        <v>0</v>
      </c>
      <c r="F298" s="72">
        <v>0</v>
      </c>
      <c r="G298" s="72">
        <v>2544</v>
      </c>
      <c r="H298" s="72">
        <v>241629</v>
      </c>
      <c r="I298" s="72">
        <v>0</v>
      </c>
      <c r="J298" s="72">
        <v>0</v>
      </c>
      <c r="K298" s="72">
        <v>0</v>
      </c>
      <c r="L298" s="72">
        <v>0</v>
      </c>
      <c r="M298" s="72">
        <v>241629</v>
      </c>
      <c r="N298" s="72">
        <v>0</v>
      </c>
      <c r="O298" s="72">
        <v>395</v>
      </c>
      <c r="P298" s="72">
        <v>1504061.9</v>
      </c>
      <c r="Q298" s="72">
        <v>0</v>
      </c>
      <c r="R298" s="72">
        <v>0</v>
      </c>
      <c r="S298" s="72">
        <v>0</v>
      </c>
      <c r="T298" s="72">
        <v>0</v>
      </c>
      <c r="U298" s="72">
        <v>0</v>
      </c>
      <c r="V298" s="72">
        <v>0</v>
      </c>
      <c r="W298" s="72">
        <v>0</v>
      </c>
      <c r="X298" s="72">
        <v>3491.38</v>
      </c>
      <c r="Y298" s="72">
        <v>33686.14</v>
      </c>
      <c r="Z298" s="72">
        <v>37412.230000000003</v>
      </c>
      <c r="AA298" s="72">
        <v>20000</v>
      </c>
    </row>
    <row r="299" spans="1:27" s="111" customFormat="1" ht="23.1" customHeight="1" outlineLevel="1" x14ac:dyDescent="0.3">
      <c r="A299" s="109">
        <v>292</v>
      </c>
      <c r="B299" s="112" t="s">
        <v>346</v>
      </c>
      <c r="C299" s="72">
        <f t="shared" si="5"/>
        <v>224814.66999999998</v>
      </c>
      <c r="D299" s="72">
        <v>2544</v>
      </c>
      <c r="E299" s="72">
        <v>0</v>
      </c>
      <c r="F299" s="72">
        <v>0</v>
      </c>
      <c r="G299" s="72">
        <v>2544</v>
      </c>
      <c r="H299" s="72">
        <v>174448</v>
      </c>
      <c r="I299" s="72">
        <v>0</v>
      </c>
      <c r="J299" s="72">
        <v>0</v>
      </c>
      <c r="K299" s="72">
        <v>0</v>
      </c>
      <c r="L299" s="72">
        <v>0</v>
      </c>
      <c r="M299" s="72">
        <v>174448</v>
      </c>
      <c r="N299" s="72">
        <v>0</v>
      </c>
      <c r="O299" s="72">
        <v>0</v>
      </c>
      <c r="P299" s="72">
        <v>0</v>
      </c>
      <c r="Q299" s="72">
        <v>0</v>
      </c>
      <c r="R299" s="72">
        <v>0</v>
      </c>
      <c r="S299" s="72">
        <v>0</v>
      </c>
      <c r="T299" s="72">
        <v>0</v>
      </c>
      <c r="U299" s="72">
        <v>0</v>
      </c>
      <c r="V299" s="72">
        <v>0</v>
      </c>
      <c r="W299" s="72">
        <v>0</v>
      </c>
      <c r="X299" s="72">
        <v>348.9</v>
      </c>
      <c r="Y299" s="72">
        <v>33686.14</v>
      </c>
      <c r="Z299" s="72">
        <v>3787.63</v>
      </c>
      <c r="AA299" s="72">
        <v>10000</v>
      </c>
    </row>
    <row r="300" spans="1:27" s="111" customFormat="1" ht="23.1" customHeight="1" outlineLevel="1" x14ac:dyDescent="0.3">
      <c r="A300" s="109">
        <v>293</v>
      </c>
      <c r="B300" s="112" t="s">
        <v>347</v>
      </c>
      <c r="C300" s="72">
        <f t="shared" si="5"/>
        <v>220623.27999999997</v>
      </c>
      <c r="D300" s="72">
        <v>2544</v>
      </c>
      <c r="E300" s="72">
        <v>0</v>
      </c>
      <c r="F300" s="72">
        <v>0</v>
      </c>
      <c r="G300" s="72">
        <v>2544</v>
      </c>
      <c r="H300" s="72">
        <v>164871</v>
      </c>
      <c r="I300" s="72">
        <v>0</v>
      </c>
      <c r="J300" s="72">
        <v>0</v>
      </c>
      <c r="K300" s="72">
        <v>0</v>
      </c>
      <c r="L300" s="72">
        <v>0</v>
      </c>
      <c r="M300" s="72">
        <v>164871</v>
      </c>
      <c r="N300" s="72">
        <v>0</v>
      </c>
      <c r="O300" s="72">
        <v>0</v>
      </c>
      <c r="P300" s="72">
        <v>0</v>
      </c>
      <c r="Q300" s="72">
        <v>0</v>
      </c>
      <c r="R300" s="72">
        <v>0</v>
      </c>
      <c r="S300" s="72">
        <v>0</v>
      </c>
      <c r="T300" s="72">
        <v>0</v>
      </c>
      <c r="U300" s="72">
        <v>0</v>
      </c>
      <c r="V300" s="72">
        <v>0</v>
      </c>
      <c r="W300" s="72">
        <v>0</v>
      </c>
      <c r="X300" s="72">
        <v>329.74</v>
      </c>
      <c r="Y300" s="72">
        <v>39295.86</v>
      </c>
      <c r="Z300" s="72">
        <v>3582.68</v>
      </c>
      <c r="AA300" s="72">
        <v>10000</v>
      </c>
    </row>
    <row r="301" spans="1:27" s="111" customFormat="1" ht="23.1" customHeight="1" outlineLevel="1" x14ac:dyDescent="0.3">
      <c r="A301" s="109">
        <v>294</v>
      </c>
      <c r="B301" s="112" t="s">
        <v>348</v>
      </c>
      <c r="C301" s="72">
        <f t="shared" si="5"/>
        <v>221732.18000000002</v>
      </c>
      <c r="D301" s="72">
        <v>2544</v>
      </c>
      <c r="E301" s="72">
        <v>0</v>
      </c>
      <c r="F301" s="72">
        <v>0</v>
      </c>
      <c r="G301" s="72">
        <v>2544</v>
      </c>
      <c r="H301" s="72">
        <v>171436</v>
      </c>
      <c r="I301" s="72">
        <v>0</v>
      </c>
      <c r="J301" s="72">
        <v>0</v>
      </c>
      <c r="K301" s="72">
        <v>0</v>
      </c>
      <c r="L301" s="72">
        <v>0</v>
      </c>
      <c r="M301" s="72">
        <v>171436</v>
      </c>
      <c r="N301" s="72">
        <v>0</v>
      </c>
      <c r="O301" s="72">
        <v>0</v>
      </c>
      <c r="P301" s="72">
        <v>0</v>
      </c>
      <c r="Q301" s="72">
        <v>0</v>
      </c>
      <c r="R301" s="72">
        <v>0</v>
      </c>
      <c r="S301" s="72">
        <v>0</v>
      </c>
      <c r="T301" s="72">
        <v>0</v>
      </c>
      <c r="U301" s="72">
        <v>0</v>
      </c>
      <c r="V301" s="72">
        <v>0</v>
      </c>
      <c r="W301" s="72">
        <v>0</v>
      </c>
      <c r="X301" s="72">
        <v>342.87</v>
      </c>
      <c r="Y301" s="72">
        <v>33686.14</v>
      </c>
      <c r="Z301" s="72">
        <v>3723.17</v>
      </c>
      <c r="AA301" s="72">
        <v>10000</v>
      </c>
    </row>
    <row r="302" spans="1:27" s="111" customFormat="1" ht="23.1" customHeight="1" outlineLevel="1" x14ac:dyDescent="0.3">
      <c r="A302" s="109">
        <v>295</v>
      </c>
      <c r="B302" s="112" t="s">
        <v>349</v>
      </c>
      <c r="C302" s="72">
        <f t="shared" si="5"/>
        <v>2575800.4900000002</v>
      </c>
      <c r="D302" s="72">
        <v>0</v>
      </c>
      <c r="E302" s="72">
        <v>0</v>
      </c>
      <c r="F302" s="72">
        <v>0</v>
      </c>
      <c r="G302" s="72">
        <v>0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72">
        <v>0</v>
      </c>
      <c r="O302" s="72">
        <v>0</v>
      </c>
      <c r="P302" s="72">
        <v>0</v>
      </c>
      <c r="Q302" s="72">
        <v>0</v>
      </c>
      <c r="R302" s="72">
        <v>0</v>
      </c>
      <c r="S302" s="72">
        <v>0</v>
      </c>
      <c r="T302" s="72">
        <v>0</v>
      </c>
      <c r="U302" s="72">
        <v>560.09</v>
      </c>
      <c r="V302" s="72">
        <v>2460475.37</v>
      </c>
      <c r="W302" s="72">
        <v>0</v>
      </c>
      <c r="X302" s="72">
        <v>4920.95</v>
      </c>
      <c r="Y302" s="72">
        <v>47750</v>
      </c>
      <c r="Z302" s="72">
        <v>52654.17</v>
      </c>
      <c r="AA302" s="72">
        <v>10000</v>
      </c>
    </row>
    <row r="303" spans="1:27" s="111" customFormat="1" ht="23.1" customHeight="1" outlineLevel="1" x14ac:dyDescent="0.3">
      <c r="A303" s="109">
        <v>296</v>
      </c>
      <c r="B303" s="112" t="s">
        <v>350</v>
      </c>
      <c r="C303" s="72">
        <f t="shared" si="5"/>
        <v>203525.87</v>
      </c>
      <c r="D303" s="72">
        <v>0</v>
      </c>
      <c r="E303" s="72">
        <v>0</v>
      </c>
      <c r="F303" s="72">
        <v>0</v>
      </c>
      <c r="G303" s="72">
        <v>0</v>
      </c>
      <c r="H303" s="72">
        <v>156185</v>
      </c>
      <c r="I303" s="72">
        <v>0</v>
      </c>
      <c r="J303" s="72">
        <v>0</v>
      </c>
      <c r="K303" s="72">
        <v>0</v>
      </c>
      <c r="L303" s="72">
        <v>0</v>
      </c>
      <c r="M303" s="72">
        <v>156185</v>
      </c>
      <c r="N303" s="72">
        <v>0</v>
      </c>
      <c r="O303" s="72">
        <v>0</v>
      </c>
      <c r="P303" s="72">
        <v>0</v>
      </c>
      <c r="Q303" s="72">
        <v>0</v>
      </c>
      <c r="R303" s="72">
        <v>0</v>
      </c>
      <c r="S303" s="72">
        <v>0</v>
      </c>
      <c r="T303" s="72">
        <v>0</v>
      </c>
      <c r="U303" s="72">
        <v>0</v>
      </c>
      <c r="V303" s="72">
        <v>0</v>
      </c>
      <c r="W303" s="72">
        <v>0</v>
      </c>
      <c r="X303" s="72">
        <v>312.37</v>
      </c>
      <c r="Y303" s="72">
        <v>33686.14</v>
      </c>
      <c r="Z303" s="72">
        <v>3342.36</v>
      </c>
      <c r="AA303" s="72">
        <v>10000</v>
      </c>
    </row>
    <row r="304" spans="1:27" s="111" customFormat="1" ht="23.1" customHeight="1" outlineLevel="1" x14ac:dyDescent="0.3">
      <c r="A304" s="109">
        <v>297</v>
      </c>
      <c r="B304" s="112" t="s">
        <v>351</v>
      </c>
      <c r="C304" s="72">
        <f t="shared" si="5"/>
        <v>182447.94999999998</v>
      </c>
      <c r="D304" s="72">
        <v>2544</v>
      </c>
      <c r="E304" s="72">
        <v>0</v>
      </c>
      <c r="F304" s="72">
        <v>0</v>
      </c>
      <c r="G304" s="72">
        <v>2544</v>
      </c>
      <c r="H304" s="72">
        <v>133050</v>
      </c>
      <c r="I304" s="72">
        <v>0</v>
      </c>
      <c r="J304" s="72">
        <v>0</v>
      </c>
      <c r="K304" s="72">
        <v>0</v>
      </c>
      <c r="L304" s="72">
        <v>0</v>
      </c>
      <c r="M304" s="72">
        <v>133050</v>
      </c>
      <c r="N304" s="72">
        <v>0</v>
      </c>
      <c r="O304" s="72">
        <v>0</v>
      </c>
      <c r="P304" s="72">
        <v>0</v>
      </c>
      <c r="Q304" s="72">
        <v>0</v>
      </c>
      <c r="R304" s="72">
        <v>0</v>
      </c>
      <c r="S304" s="72">
        <v>0</v>
      </c>
      <c r="T304" s="72">
        <v>0</v>
      </c>
      <c r="U304" s="72">
        <v>0</v>
      </c>
      <c r="V304" s="72">
        <v>0</v>
      </c>
      <c r="W304" s="72">
        <v>0</v>
      </c>
      <c r="X304" s="72">
        <v>266.10000000000002</v>
      </c>
      <c r="Y304" s="72">
        <v>33686.14</v>
      </c>
      <c r="Z304" s="72">
        <v>2901.71</v>
      </c>
      <c r="AA304" s="72">
        <v>10000</v>
      </c>
    </row>
    <row r="305" spans="1:27" s="111" customFormat="1" ht="23.1" customHeight="1" outlineLevel="1" x14ac:dyDescent="0.3">
      <c r="A305" s="109">
        <v>298</v>
      </c>
      <c r="B305" s="112" t="s">
        <v>352</v>
      </c>
      <c r="C305" s="72">
        <f t="shared" si="5"/>
        <v>1168797.8799999999</v>
      </c>
      <c r="D305" s="72">
        <v>2544</v>
      </c>
      <c r="E305" s="72">
        <v>0</v>
      </c>
      <c r="F305" s="72">
        <v>0</v>
      </c>
      <c r="G305" s="72">
        <v>2544</v>
      </c>
      <c r="H305" s="72">
        <v>147554</v>
      </c>
      <c r="I305" s="72">
        <v>0</v>
      </c>
      <c r="J305" s="72">
        <v>0</v>
      </c>
      <c r="K305" s="72">
        <v>0</v>
      </c>
      <c r="L305" s="72">
        <v>0</v>
      </c>
      <c r="M305" s="72">
        <v>147554</v>
      </c>
      <c r="N305" s="72">
        <v>0</v>
      </c>
      <c r="O305" s="72">
        <v>169.3</v>
      </c>
      <c r="P305" s="72">
        <v>939521.73</v>
      </c>
      <c r="Q305" s="72">
        <v>0</v>
      </c>
      <c r="R305" s="72">
        <v>0</v>
      </c>
      <c r="S305" s="72">
        <v>0</v>
      </c>
      <c r="T305" s="72">
        <v>0</v>
      </c>
      <c r="U305" s="72">
        <v>0</v>
      </c>
      <c r="V305" s="72">
        <v>0</v>
      </c>
      <c r="W305" s="72">
        <v>0</v>
      </c>
      <c r="X305" s="72">
        <v>2174.15</v>
      </c>
      <c r="Y305" s="72">
        <v>33686.14</v>
      </c>
      <c r="Z305" s="72">
        <v>23317.86</v>
      </c>
      <c r="AA305" s="72">
        <v>20000</v>
      </c>
    </row>
    <row r="306" spans="1:27" s="111" customFormat="1" ht="23.1" customHeight="1" outlineLevel="1" x14ac:dyDescent="0.3">
      <c r="A306" s="109">
        <v>299</v>
      </c>
      <c r="B306" s="112" t="s">
        <v>353</v>
      </c>
      <c r="C306" s="72">
        <f t="shared" si="5"/>
        <v>170646.11</v>
      </c>
      <c r="D306" s="72">
        <v>2544</v>
      </c>
      <c r="E306" s="72">
        <v>0</v>
      </c>
      <c r="F306" s="72">
        <v>0</v>
      </c>
      <c r="G306" s="72">
        <v>2544</v>
      </c>
      <c r="H306" s="72">
        <v>121518</v>
      </c>
      <c r="I306" s="72">
        <v>0</v>
      </c>
      <c r="J306" s="72">
        <v>0</v>
      </c>
      <c r="K306" s="72">
        <v>0</v>
      </c>
      <c r="L306" s="72">
        <v>0</v>
      </c>
      <c r="M306" s="72">
        <v>121518</v>
      </c>
      <c r="N306" s="72">
        <v>0</v>
      </c>
      <c r="O306" s="72">
        <v>0</v>
      </c>
      <c r="P306" s="72">
        <v>0</v>
      </c>
      <c r="Q306" s="72">
        <v>0</v>
      </c>
      <c r="R306" s="72">
        <v>0</v>
      </c>
      <c r="S306" s="72">
        <v>0</v>
      </c>
      <c r="T306" s="72">
        <v>0</v>
      </c>
      <c r="U306" s="72">
        <v>0</v>
      </c>
      <c r="V306" s="72">
        <v>0</v>
      </c>
      <c r="W306" s="72">
        <v>0</v>
      </c>
      <c r="X306" s="72">
        <v>243.04</v>
      </c>
      <c r="Y306" s="72">
        <v>33686.14</v>
      </c>
      <c r="Z306" s="72">
        <v>2654.93</v>
      </c>
      <c r="AA306" s="72">
        <v>10000</v>
      </c>
    </row>
    <row r="307" spans="1:27" s="111" customFormat="1" ht="23.1" customHeight="1" outlineLevel="1" x14ac:dyDescent="0.3">
      <c r="A307" s="109">
        <v>300</v>
      </c>
      <c r="B307" s="112" t="s">
        <v>354</v>
      </c>
      <c r="C307" s="72">
        <f t="shared" si="5"/>
        <v>119213.76000000001</v>
      </c>
      <c r="D307" s="72">
        <v>2544</v>
      </c>
      <c r="E307" s="72">
        <v>0</v>
      </c>
      <c r="F307" s="72">
        <v>0</v>
      </c>
      <c r="G307" s="72">
        <v>2544</v>
      </c>
      <c r="H307" s="72">
        <v>71261.66</v>
      </c>
      <c r="I307" s="72">
        <v>0</v>
      </c>
      <c r="J307" s="72">
        <v>0</v>
      </c>
      <c r="K307" s="72">
        <v>0</v>
      </c>
      <c r="L307" s="72">
        <v>0</v>
      </c>
      <c r="M307" s="72">
        <v>71261.66</v>
      </c>
      <c r="N307" s="72">
        <v>0</v>
      </c>
      <c r="O307" s="72">
        <v>0</v>
      </c>
      <c r="P307" s="72">
        <v>0</v>
      </c>
      <c r="Q307" s="72">
        <v>0</v>
      </c>
      <c r="R307" s="72">
        <v>0</v>
      </c>
      <c r="S307" s="72">
        <v>0</v>
      </c>
      <c r="T307" s="72">
        <v>0</v>
      </c>
      <c r="U307" s="72">
        <v>0</v>
      </c>
      <c r="V307" s="72">
        <v>0</v>
      </c>
      <c r="W307" s="72">
        <v>0</v>
      </c>
      <c r="X307" s="72">
        <v>142.52000000000001</v>
      </c>
      <c r="Y307" s="72">
        <v>33686.14</v>
      </c>
      <c r="Z307" s="72">
        <v>1579.44</v>
      </c>
      <c r="AA307" s="72">
        <v>10000</v>
      </c>
    </row>
    <row r="308" spans="1:27" s="111" customFormat="1" ht="23.1" customHeight="1" outlineLevel="1" x14ac:dyDescent="0.3">
      <c r="A308" s="109">
        <v>301</v>
      </c>
      <c r="B308" s="112" t="s">
        <v>355</v>
      </c>
      <c r="C308" s="72">
        <f t="shared" si="5"/>
        <v>156155.85999999999</v>
      </c>
      <c r="D308" s="72">
        <v>44740.6</v>
      </c>
      <c r="E308" s="72">
        <v>0</v>
      </c>
      <c r="F308" s="72">
        <v>0</v>
      </c>
      <c r="G308" s="72">
        <v>44740.6</v>
      </c>
      <c r="H308" s="72">
        <v>67530.14</v>
      </c>
      <c r="I308" s="72">
        <v>0</v>
      </c>
      <c r="J308" s="72">
        <v>0</v>
      </c>
      <c r="K308" s="72">
        <v>0</v>
      </c>
      <c r="L308" s="72">
        <v>0</v>
      </c>
      <c r="M308" s="72">
        <v>67530.14</v>
      </c>
      <c r="N308" s="72">
        <v>0</v>
      </c>
      <c r="O308" s="72">
        <v>0</v>
      </c>
      <c r="P308" s="72">
        <v>0</v>
      </c>
      <c r="Q308" s="72">
        <v>0</v>
      </c>
      <c r="R308" s="72">
        <v>0</v>
      </c>
      <c r="S308" s="72">
        <v>0</v>
      </c>
      <c r="T308" s="72">
        <v>0</v>
      </c>
      <c r="U308" s="72">
        <v>0</v>
      </c>
      <c r="V308" s="72">
        <v>0</v>
      </c>
      <c r="W308" s="72">
        <v>0</v>
      </c>
      <c r="X308" s="72">
        <v>135.06</v>
      </c>
      <c r="Y308" s="72">
        <v>31347.47</v>
      </c>
      <c r="Z308" s="72">
        <v>2402.59</v>
      </c>
      <c r="AA308" s="72">
        <v>10000</v>
      </c>
    </row>
    <row r="309" spans="1:27" s="111" customFormat="1" ht="23.1" customHeight="1" outlineLevel="1" x14ac:dyDescent="0.3">
      <c r="A309" s="109">
        <v>302</v>
      </c>
      <c r="B309" s="112" t="s">
        <v>356</v>
      </c>
      <c r="C309" s="72">
        <f t="shared" si="5"/>
        <v>133739.03</v>
      </c>
      <c r="D309" s="72">
        <v>44740.6</v>
      </c>
      <c r="E309" s="72">
        <v>0</v>
      </c>
      <c r="F309" s="72">
        <v>0</v>
      </c>
      <c r="G309" s="72">
        <v>44740.6</v>
      </c>
      <c r="H309" s="72">
        <v>51491.44</v>
      </c>
      <c r="I309" s="72">
        <v>0</v>
      </c>
      <c r="J309" s="72">
        <v>0</v>
      </c>
      <c r="K309" s="72">
        <v>0</v>
      </c>
      <c r="L309" s="72">
        <v>0</v>
      </c>
      <c r="M309" s="72">
        <v>51491.44</v>
      </c>
      <c r="N309" s="72">
        <v>0</v>
      </c>
      <c r="O309" s="72">
        <v>0</v>
      </c>
      <c r="P309" s="72">
        <v>0</v>
      </c>
      <c r="Q309" s="72">
        <v>0</v>
      </c>
      <c r="R309" s="72">
        <v>0</v>
      </c>
      <c r="S309" s="72">
        <v>0</v>
      </c>
      <c r="T309" s="72">
        <v>0</v>
      </c>
      <c r="U309" s="72">
        <v>0</v>
      </c>
      <c r="V309" s="72">
        <v>0</v>
      </c>
      <c r="W309" s="72">
        <v>0</v>
      </c>
      <c r="X309" s="72">
        <v>102.98</v>
      </c>
      <c r="Y309" s="72">
        <v>25344.639999999999</v>
      </c>
      <c r="Z309" s="72">
        <v>2059.37</v>
      </c>
      <c r="AA309" s="72">
        <v>10000</v>
      </c>
    </row>
    <row r="310" spans="1:27" s="111" customFormat="1" ht="23.1" customHeight="1" outlineLevel="1" x14ac:dyDescent="0.3">
      <c r="A310" s="109">
        <v>303</v>
      </c>
      <c r="B310" s="112" t="s">
        <v>357</v>
      </c>
      <c r="C310" s="72">
        <f t="shared" si="5"/>
        <v>1510870.0654499996</v>
      </c>
      <c r="D310" s="72">
        <v>42941.985649999995</v>
      </c>
      <c r="E310" s="72">
        <v>0</v>
      </c>
      <c r="F310" s="72">
        <v>0</v>
      </c>
      <c r="G310" s="72">
        <v>42941.985649999995</v>
      </c>
      <c r="H310" s="72">
        <v>341320.26609999995</v>
      </c>
      <c r="I310" s="72">
        <v>0</v>
      </c>
      <c r="J310" s="72">
        <v>0</v>
      </c>
      <c r="K310" s="72">
        <v>0</v>
      </c>
      <c r="L310" s="72">
        <v>0</v>
      </c>
      <c r="M310" s="72">
        <v>341320.26609999995</v>
      </c>
      <c r="N310" s="72">
        <v>0</v>
      </c>
      <c r="O310" s="72">
        <v>275</v>
      </c>
      <c r="P310" s="72">
        <v>1050500</v>
      </c>
      <c r="Q310" s="72">
        <v>0</v>
      </c>
      <c r="R310" s="72">
        <v>0</v>
      </c>
      <c r="S310" s="72">
        <v>0</v>
      </c>
      <c r="T310" s="72">
        <v>0</v>
      </c>
      <c r="U310" s="72">
        <v>0</v>
      </c>
      <c r="V310" s="72">
        <v>0</v>
      </c>
      <c r="W310" s="72">
        <v>0</v>
      </c>
      <c r="X310" s="72">
        <v>2783.64</v>
      </c>
      <c r="Y310" s="72">
        <v>22620.2637</v>
      </c>
      <c r="Z310" s="72">
        <v>30703.91</v>
      </c>
      <c r="AA310" s="72">
        <v>20000</v>
      </c>
    </row>
    <row r="311" spans="1:27" s="111" customFormat="1" ht="23.1" customHeight="1" outlineLevel="1" x14ac:dyDescent="0.3">
      <c r="A311" s="109">
        <v>304</v>
      </c>
      <c r="B311" s="112" t="s">
        <v>358</v>
      </c>
      <c r="C311" s="72">
        <f t="shared" si="5"/>
        <v>2059991.0607</v>
      </c>
      <c r="D311" s="72">
        <v>42941.985649999995</v>
      </c>
      <c r="E311" s="72">
        <v>0</v>
      </c>
      <c r="F311" s="72">
        <v>0</v>
      </c>
      <c r="G311" s="72">
        <v>42941.985649999995</v>
      </c>
      <c r="H311" s="72">
        <v>311761.63134999998</v>
      </c>
      <c r="I311" s="72">
        <v>0</v>
      </c>
      <c r="J311" s="72">
        <v>0</v>
      </c>
      <c r="K311" s="72">
        <v>0</v>
      </c>
      <c r="L311" s="72">
        <v>0</v>
      </c>
      <c r="M311" s="72">
        <v>311761.63134999998</v>
      </c>
      <c r="N311" s="72">
        <v>0</v>
      </c>
      <c r="O311" s="72">
        <v>423.2</v>
      </c>
      <c r="P311" s="72">
        <v>1616624</v>
      </c>
      <c r="Q311" s="72">
        <v>0</v>
      </c>
      <c r="R311" s="72">
        <v>0</v>
      </c>
      <c r="S311" s="72">
        <v>0</v>
      </c>
      <c r="T311" s="72">
        <v>0</v>
      </c>
      <c r="U311" s="72">
        <v>0</v>
      </c>
      <c r="V311" s="72">
        <v>0</v>
      </c>
      <c r="W311" s="72">
        <v>0</v>
      </c>
      <c r="X311" s="72">
        <v>3856.77</v>
      </c>
      <c r="Y311" s="72">
        <v>22620.2637</v>
      </c>
      <c r="Z311" s="72">
        <v>42186.41</v>
      </c>
      <c r="AA311" s="72">
        <v>20000</v>
      </c>
    </row>
    <row r="312" spans="1:27" s="111" customFormat="1" ht="23.1" customHeight="1" outlineLevel="1" x14ac:dyDescent="0.3">
      <c r="A312" s="109">
        <v>305</v>
      </c>
      <c r="B312" s="112" t="s">
        <v>359</v>
      </c>
      <c r="C312" s="72">
        <f t="shared" si="5"/>
        <v>1501117.4148000001</v>
      </c>
      <c r="D312" s="72">
        <v>42941.985649999995</v>
      </c>
      <c r="E312" s="72">
        <v>0</v>
      </c>
      <c r="F312" s="72">
        <v>0</v>
      </c>
      <c r="G312" s="72">
        <v>42941.985649999995</v>
      </c>
      <c r="H312" s="72">
        <v>134409.82285</v>
      </c>
      <c r="I312" s="72">
        <v>0</v>
      </c>
      <c r="J312" s="72">
        <v>0</v>
      </c>
      <c r="K312" s="72">
        <v>0</v>
      </c>
      <c r="L312" s="72">
        <v>0</v>
      </c>
      <c r="M312" s="72">
        <v>134409.82285</v>
      </c>
      <c r="N312" s="72">
        <v>0</v>
      </c>
      <c r="O312" s="72">
        <v>404</v>
      </c>
      <c r="P312" s="72">
        <v>1242646</v>
      </c>
      <c r="Q312" s="72">
        <v>0</v>
      </c>
      <c r="R312" s="72">
        <v>0</v>
      </c>
      <c r="S312" s="72">
        <v>0</v>
      </c>
      <c r="T312" s="72">
        <v>0</v>
      </c>
      <c r="U312" s="72">
        <v>0</v>
      </c>
      <c r="V312" s="72">
        <v>0</v>
      </c>
      <c r="W312" s="72">
        <v>0</v>
      </c>
      <c r="X312" s="72">
        <v>2754.11</v>
      </c>
      <c r="Y312" s="72">
        <v>27977.546299999998</v>
      </c>
      <c r="Z312" s="72">
        <v>30387.95</v>
      </c>
      <c r="AA312" s="72">
        <v>20000</v>
      </c>
    </row>
    <row r="313" spans="1:27" s="111" customFormat="1" ht="23.1" customHeight="1" outlineLevel="1" x14ac:dyDescent="0.3">
      <c r="A313" s="109">
        <v>306</v>
      </c>
      <c r="B313" s="112" t="s">
        <v>360</v>
      </c>
      <c r="C313" s="72">
        <f t="shared" si="5"/>
        <v>1450616.7364499997</v>
      </c>
      <c r="D313" s="72">
        <v>42941.985649999995</v>
      </c>
      <c r="E313" s="72">
        <v>0</v>
      </c>
      <c r="F313" s="72">
        <v>0</v>
      </c>
      <c r="G313" s="72">
        <v>42941.985649999995</v>
      </c>
      <c r="H313" s="72">
        <v>223085.72709999999</v>
      </c>
      <c r="I313" s="72">
        <v>0</v>
      </c>
      <c r="J313" s="72">
        <v>0</v>
      </c>
      <c r="K313" s="72">
        <v>0</v>
      </c>
      <c r="L313" s="72">
        <v>0</v>
      </c>
      <c r="M313" s="72">
        <v>223085.72709999999</v>
      </c>
      <c r="N313" s="72">
        <v>0</v>
      </c>
      <c r="O313" s="72">
        <v>183.6</v>
      </c>
      <c r="P313" s="72">
        <v>1109858.8999999999</v>
      </c>
      <c r="Q313" s="72">
        <v>0</v>
      </c>
      <c r="R313" s="72">
        <v>0</v>
      </c>
      <c r="S313" s="72">
        <v>0</v>
      </c>
      <c r="T313" s="72">
        <v>0</v>
      </c>
      <c r="U313" s="72">
        <v>0</v>
      </c>
      <c r="V313" s="72">
        <v>0</v>
      </c>
      <c r="W313" s="72">
        <v>0</v>
      </c>
      <c r="X313" s="72">
        <v>2665.89</v>
      </c>
      <c r="Y313" s="72">
        <v>22620.2637</v>
      </c>
      <c r="Z313" s="72">
        <v>29443.97</v>
      </c>
      <c r="AA313" s="72">
        <v>20000</v>
      </c>
    </row>
    <row r="314" spans="1:27" s="111" customFormat="1" ht="23.1" customHeight="1" outlineLevel="1" x14ac:dyDescent="0.3">
      <c r="A314" s="109">
        <v>307</v>
      </c>
      <c r="B314" s="112" t="s">
        <v>361</v>
      </c>
      <c r="C314" s="72">
        <f t="shared" si="5"/>
        <v>851048.93795000005</v>
      </c>
      <c r="D314" s="72">
        <v>42941.985649999995</v>
      </c>
      <c r="E314" s="72">
        <v>0</v>
      </c>
      <c r="F314" s="72">
        <v>0</v>
      </c>
      <c r="G314" s="72">
        <v>42941.985649999995</v>
      </c>
      <c r="H314" s="72">
        <v>45733.918599999997</v>
      </c>
      <c r="I314" s="72">
        <v>0</v>
      </c>
      <c r="J314" s="72">
        <v>0</v>
      </c>
      <c r="K314" s="72">
        <v>0</v>
      </c>
      <c r="L314" s="72">
        <v>0</v>
      </c>
      <c r="M314" s="72">
        <v>45733.918599999997</v>
      </c>
      <c r="N314" s="72">
        <v>0</v>
      </c>
      <c r="O314" s="72">
        <v>183.6</v>
      </c>
      <c r="P314" s="72">
        <v>701352</v>
      </c>
      <c r="Q314" s="72">
        <v>0</v>
      </c>
      <c r="R314" s="72">
        <v>0</v>
      </c>
      <c r="S314" s="72">
        <v>0</v>
      </c>
      <c r="T314" s="72">
        <v>0</v>
      </c>
      <c r="U314" s="72">
        <v>0</v>
      </c>
      <c r="V314" s="72">
        <v>0</v>
      </c>
      <c r="W314" s="72">
        <v>0</v>
      </c>
      <c r="X314" s="72">
        <v>1494.17</v>
      </c>
      <c r="Y314" s="72">
        <v>22620.2637</v>
      </c>
      <c r="Z314" s="72">
        <v>16906.599999999999</v>
      </c>
      <c r="AA314" s="72">
        <v>20000</v>
      </c>
    </row>
    <row r="315" spans="1:27" s="111" customFormat="1" ht="42.75" customHeight="1" outlineLevel="1" x14ac:dyDescent="0.3">
      <c r="A315" s="109">
        <v>308</v>
      </c>
      <c r="B315" s="112" t="s">
        <v>556</v>
      </c>
      <c r="C315" s="72">
        <f t="shared" si="5"/>
        <v>11619669.967</v>
      </c>
      <c r="D315" s="72">
        <v>0</v>
      </c>
      <c r="E315" s="72">
        <v>0</v>
      </c>
      <c r="F315" s="72">
        <v>0</v>
      </c>
      <c r="G315" s="72">
        <v>0</v>
      </c>
      <c r="H315" s="72">
        <v>0</v>
      </c>
      <c r="I315" s="72">
        <v>0</v>
      </c>
      <c r="J315" s="72">
        <v>0</v>
      </c>
      <c r="K315" s="72">
        <v>0</v>
      </c>
      <c r="L315" s="72">
        <v>0</v>
      </c>
      <c r="M315" s="72">
        <v>0</v>
      </c>
      <c r="N315" s="72">
        <v>0</v>
      </c>
      <c r="O315" s="72">
        <v>0</v>
      </c>
      <c r="P315" s="72">
        <v>0</v>
      </c>
      <c r="Q315" s="72">
        <v>0</v>
      </c>
      <c r="R315" s="72">
        <v>0</v>
      </c>
      <c r="S315" s="72">
        <v>0</v>
      </c>
      <c r="T315" s="72">
        <v>0</v>
      </c>
      <c r="U315" s="72">
        <v>1789.4</v>
      </c>
      <c r="V315" s="72">
        <v>9595600</v>
      </c>
      <c r="W315" s="72">
        <v>1629754.9970000002</v>
      </c>
      <c r="X315" s="72">
        <v>22450.71</v>
      </c>
      <c r="Y315" s="72">
        <v>111641.66</v>
      </c>
      <c r="Z315" s="72">
        <v>240222.6</v>
      </c>
      <c r="AA315" s="72">
        <v>20000</v>
      </c>
    </row>
    <row r="316" spans="1:27" s="111" customFormat="1" ht="23.1" customHeight="1" outlineLevel="1" x14ac:dyDescent="0.3">
      <c r="A316" s="109">
        <v>309</v>
      </c>
      <c r="B316" s="112" t="s">
        <v>362</v>
      </c>
      <c r="C316" s="72">
        <f t="shared" si="5"/>
        <v>299587.61000000004</v>
      </c>
      <c r="D316" s="72">
        <v>89930.86</v>
      </c>
      <c r="E316" s="72">
        <v>0</v>
      </c>
      <c r="F316" s="72">
        <v>0</v>
      </c>
      <c r="G316" s="72">
        <v>89930.86</v>
      </c>
      <c r="H316" s="72">
        <v>164585.08000000002</v>
      </c>
      <c r="I316" s="72">
        <v>0</v>
      </c>
      <c r="J316" s="72">
        <v>0</v>
      </c>
      <c r="K316" s="72">
        <v>0</v>
      </c>
      <c r="L316" s="72">
        <v>0</v>
      </c>
      <c r="M316" s="72">
        <v>164585.08000000002</v>
      </c>
      <c r="N316" s="72">
        <v>0</v>
      </c>
      <c r="O316" s="72">
        <v>0</v>
      </c>
      <c r="P316" s="72">
        <v>0</v>
      </c>
      <c r="Q316" s="72">
        <v>0</v>
      </c>
      <c r="R316" s="72">
        <v>0</v>
      </c>
      <c r="S316" s="72">
        <v>0</v>
      </c>
      <c r="T316" s="72">
        <v>0</v>
      </c>
      <c r="U316" s="72">
        <v>0</v>
      </c>
      <c r="V316" s="72">
        <v>0</v>
      </c>
      <c r="W316" s="72">
        <v>0</v>
      </c>
      <c r="X316" s="72">
        <v>329.17</v>
      </c>
      <c r="Y316" s="72">
        <v>29295.86</v>
      </c>
      <c r="Z316" s="72">
        <v>5446.64</v>
      </c>
      <c r="AA316" s="72">
        <v>10000</v>
      </c>
    </row>
    <row r="317" spans="1:27" s="111" customFormat="1" ht="23.1" customHeight="1" outlineLevel="1" x14ac:dyDescent="0.3">
      <c r="A317" s="109">
        <v>310</v>
      </c>
      <c r="B317" s="112" t="s">
        <v>363</v>
      </c>
      <c r="C317" s="72">
        <f t="shared" si="5"/>
        <v>2664043.0920500001</v>
      </c>
      <c r="D317" s="72">
        <v>44740.602850000003</v>
      </c>
      <c r="E317" s="72">
        <v>0</v>
      </c>
      <c r="F317" s="72">
        <v>0</v>
      </c>
      <c r="G317" s="72">
        <v>44740.602850000003</v>
      </c>
      <c r="H317" s="72">
        <v>227916.8492</v>
      </c>
      <c r="I317" s="72">
        <v>0</v>
      </c>
      <c r="J317" s="72">
        <v>0</v>
      </c>
      <c r="K317" s="72">
        <v>0</v>
      </c>
      <c r="L317" s="72">
        <v>0</v>
      </c>
      <c r="M317" s="72">
        <v>227916.8492</v>
      </c>
      <c r="N317" s="72">
        <v>0</v>
      </c>
      <c r="O317" s="72">
        <v>572.70000000000005</v>
      </c>
      <c r="P317" s="72">
        <v>2279346</v>
      </c>
      <c r="Q317" s="72">
        <v>0</v>
      </c>
      <c r="R317" s="72">
        <v>0</v>
      </c>
      <c r="S317" s="72">
        <v>0</v>
      </c>
      <c r="T317" s="72">
        <v>0</v>
      </c>
      <c r="U317" s="72">
        <v>0</v>
      </c>
      <c r="V317" s="72">
        <v>0</v>
      </c>
      <c r="W317" s="72">
        <v>0</v>
      </c>
      <c r="X317" s="72">
        <v>5014.53</v>
      </c>
      <c r="Y317" s="72">
        <v>32412.240000000002</v>
      </c>
      <c r="Z317" s="72">
        <v>54612.87</v>
      </c>
      <c r="AA317" s="72">
        <v>20000</v>
      </c>
    </row>
    <row r="318" spans="1:27" s="111" customFormat="1" ht="47.25" customHeight="1" outlineLevel="1" x14ac:dyDescent="0.3">
      <c r="A318" s="109">
        <v>311</v>
      </c>
      <c r="B318" s="112" t="s">
        <v>364</v>
      </c>
      <c r="C318" s="72">
        <f t="shared" si="5"/>
        <v>385951.53</v>
      </c>
      <c r="D318" s="72">
        <v>44740.6</v>
      </c>
      <c r="E318" s="72">
        <v>0</v>
      </c>
      <c r="F318" s="72">
        <v>0</v>
      </c>
      <c r="G318" s="72">
        <v>44740.6</v>
      </c>
      <c r="H318" s="72">
        <v>292071.53999999998</v>
      </c>
      <c r="I318" s="72">
        <v>0</v>
      </c>
      <c r="J318" s="72">
        <v>0</v>
      </c>
      <c r="K318" s="72">
        <v>0</v>
      </c>
      <c r="L318" s="72">
        <v>0</v>
      </c>
      <c r="M318" s="72">
        <v>292071.53999999998</v>
      </c>
      <c r="N318" s="72">
        <v>0</v>
      </c>
      <c r="O318" s="72">
        <v>0</v>
      </c>
      <c r="P318" s="72">
        <v>0</v>
      </c>
      <c r="Q318" s="72">
        <v>0</v>
      </c>
      <c r="R318" s="72">
        <v>0</v>
      </c>
      <c r="S318" s="72">
        <v>0</v>
      </c>
      <c r="T318" s="72">
        <v>0</v>
      </c>
      <c r="U318" s="72">
        <v>0</v>
      </c>
      <c r="V318" s="72">
        <v>0</v>
      </c>
      <c r="W318" s="72">
        <v>0</v>
      </c>
      <c r="X318" s="72">
        <v>584.14</v>
      </c>
      <c r="Y318" s="72">
        <v>31347.47</v>
      </c>
      <c r="Z318" s="72">
        <v>7207.78</v>
      </c>
      <c r="AA318" s="72">
        <v>10000</v>
      </c>
    </row>
    <row r="319" spans="1:27" s="111" customFormat="1" ht="23.1" customHeight="1" outlineLevel="1" x14ac:dyDescent="0.3">
      <c r="A319" s="109">
        <v>312</v>
      </c>
      <c r="B319" s="112" t="s">
        <v>365</v>
      </c>
      <c r="C319" s="72">
        <f t="shared" si="5"/>
        <v>189611.47999999998</v>
      </c>
      <c r="D319" s="72">
        <v>2544.8000000000002</v>
      </c>
      <c r="E319" s="72">
        <v>0</v>
      </c>
      <c r="F319" s="72">
        <v>0</v>
      </c>
      <c r="G319" s="72">
        <v>2544.8000000000002</v>
      </c>
      <c r="H319" s="72">
        <v>140048.93</v>
      </c>
      <c r="I319" s="72">
        <v>0</v>
      </c>
      <c r="J319" s="72">
        <v>0</v>
      </c>
      <c r="K319" s="72">
        <v>0</v>
      </c>
      <c r="L319" s="72">
        <v>0</v>
      </c>
      <c r="M319" s="72">
        <v>140048.93</v>
      </c>
      <c r="N319" s="72">
        <v>0</v>
      </c>
      <c r="O319" s="72">
        <v>0</v>
      </c>
      <c r="P319" s="72">
        <v>0</v>
      </c>
      <c r="Q319" s="72">
        <v>0</v>
      </c>
      <c r="R319" s="72">
        <v>0</v>
      </c>
      <c r="S319" s="72">
        <v>0</v>
      </c>
      <c r="T319" s="72">
        <v>0</v>
      </c>
      <c r="U319" s="72">
        <v>0</v>
      </c>
      <c r="V319" s="72">
        <v>0</v>
      </c>
      <c r="W319" s="72">
        <v>0</v>
      </c>
      <c r="X319" s="72">
        <v>280.10000000000002</v>
      </c>
      <c r="Y319" s="72">
        <v>33686.14</v>
      </c>
      <c r="Z319" s="72">
        <v>3051.51</v>
      </c>
      <c r="AA319" s="72">
        <v>10000</v>
      </c>
    </row>
    <row r="320" spans="1:27" s="111" customFormat="1" ht="23.1" customHeight="1" outlineLevel="1" x14ac:dyDescent="0.3">
      <c r="A320" s="109">
        <v>313</v>
      </c>
      <c r="B320" s="112" t="s">
        <v>366</v>
      </c>
      <c r="C320" s="72">
        <f t="shared" si="5"/>
        <v>166353.18519999998</v>
      </c>
      <c r="D320" s="72">
        <v>39569.578399999999</v>
      </c>
      <c r="E320" s="72">
        <v>0</v>
      </c>
      <c r="F320" s="72">
        <v>0</v>
      </c>
      <c r="G320" s="72">
        <v>39569.578399999999</v>
      </c>
      <c r="H320" s="72">
        <v>88095.039999999994</v>
      </c>
      <c r="I320" s="72">
        <v>0</v>
      </c>
      <c r="J320" s="72">
        <v>0</v>
      </c>
      <c r="K320" s="72">
        <v>0</v>
      </c>
      <c r="L320" s="72">
        <v>0</v>
      </c>
      <c r="M320" s="72">
        <v>88095.039999999994</v>
      </c>
      <c r="N320" s="72">
        <v>0</v>
      </c>
      <c r="O320" s="72">
        <v>0</v>
      </c>
      <c r="P320" s="72">
        <v>0</v>
      </c>
      <c r="Q320" s="72">
        <v>0</v>
      </c>
      <c r="R320" s="72">
        <v>0</v>
      </c>
      <c r="S320" s="72">
        <v>0</v>
      </c>
      <c r="T320" s="72">
        <v>0</v>
      </c>
      <c r="U320" s="72">
        <v>0</v>
      </c>
      <c r="V320" s="72">
        <v>0</v>
      </c>
      <c r="W320" s="72">
        <v>0</v>
      </c>
      <c r="X320" s="72">
        <v>176.19</v>
      </c>
      <c r="Y320" s="72">
        <v>25780.356800000001</v>
      </c>
      <c r="Z320" s="72">
        <v>2732.02</v>
      </c>
      <c r="AA320" s="72">
        <v>10000</v>
      </c>
    </row>
    <row r="321" spans="1:27" s="111" customFormat="1" ht="23.1" customHeight="1" outlineLevel="1" x14ac:dyDescent="0.3">
      <c r="A321" s="109">
        <v>314</v>
      </c>
      <c r="B321" s="112" t="s">
        <v>367</v>
      </c>
      <c r="C321" s="72">
        <f t="shared" si="5"/>
        <v>827448.41039999994</v>
      </c>
      <c r="D321" s="72">
        <v>79139.156799999997</v>
      </c>
      <c r="E321" s="72">
        <v>0</v>
      </c>
      <c r="F321" s="72">
        <v>0</v>
      </c>
      <c r="G321" s="72">
        <v>79139.156799999997</v>
      </c>
      <c r="H321" s="72">
        <v>683863.25919999997</v>
      </c>
      <c r="I321" s="72">
        <v>0</v>
      </c>
      <c r="J321" s="72">
        <v>0</v>
      </c>
      <c r="K321" s="72">
        <v>0</v>
      </c>
      <c r="L321" s="72">
        <v>0</v>
      </c>
      <c r="M321" s="72">
        <v>683863.25919999997</v>
      </c>
      <c r="N321" s="72">
        <v>0</v>
      </c>
      <c r="O321" s="72">
        <v>0</v>
      </c>
      <c r="P321" s="72">
        <v>0</v>
      </c>
      <c r="Q321" s="72">
        <v>0</v>
      </c>
      <c r="R321" s="72">
        <v>0</v>
      </c>
      <c r="S321" s="72">
        <v>0</v>
      </c>
      <c r="T321" s="72">
        <v>0</v>
      </c>
      <c r="U321" s="72">
        <v>0</v>
      </c>
      <c r="V321" s="72">
        <v>0</v>
      </c>
      <c r="W321" s="72">
        <v>0</v>
      </c>
      <c r="X321" s="72">
        <v>1367.73</v>
      </c>
      <c r="Y321" s="72">
        <v>36750.0144</v>
      </c>
      <c r="Z321" s="72">
        <v>16328.25</v>
      </c>
      <c r="AA321" s="72">
        <v>10000</v>
      </c>
    </row>
    <row r="322" spans="1:27" s="111" customFormat="1" ht="23.1" customHeight="1" outlineLevel="1" x14ac:dyDescent="0.3">
      <c r="A322" s="109">
        <v>315</v>
      </c>
      <c r="B322" s="112" t="s">
        <v>368</v>
      </c>
      <c r="C322" s="72">
        <f t="shared" si="5"/>
        <v>165567.9</v>
      </c>
      <c r="D322" s="72">
        <v>44965.43</v>
      </c>
      <c r="E322" s="72">
        <v>0</v>
      </c>
      <c r="F322" s="72">
        <v>0</v>
      </c>
      <c r="G322" s="72">
        <v>44965.43</v>
      </c>
      <c r="H322" s="72">
        <v>83988.73000000001</v>
      </c>
      <c r="I322" s="72">
        <v>0</v>
      </c>
      <c r="J322" s="72">
        <v>0</v>
      </c>
      <c r="K322" s="72">
        <v>0</v>
      </c>
      <c r="L322" s="72">
        <v>0</v>
      </c>
      <c r="M322" s="72">
        <v>83988.73000000001</v>
      </c>
      <c r="N322" s="72">
        <v>0</v>
      </c>
      <c r="O322" s="72">
        <v>0</v>
      </c>
      <c r="P322" s="72">
        <v>0</v>
      </c>
      <c r="Q322" s="72">
        <v>0</v>
      </c>
      <c r="R322" s="72">
        <v>0</v>
      </c>
      <c r="S322" s="72">
        <v>0</v>
      </c>
      <c r="T322" s="72">
        <v>0</v>
      </c>
      <c r="U322" s="72">
        <v>0</v>
      </c>
      <c r="V322" s="72">
        <v>0</v>
      </c>
      <c r="W322" s="72">
        <v>0</v>
      </c>
      <c r="X322" s="72">
        <v>167.98</v>
      </c>
      <c r="Y322" s="72">
        <v>23686.14</v>
      </c>
      <c r="Z322" s="72">
        <v>2759.62</v>
      </c>
      <c r="AA322" s="72">
        <v>10000</v>
      </c>
    </row>
    <row r="323" spans="1:27" s="111" customFormat="1" ht="23.1" customHeight="1" outlineLevel="1" x14ac:dyDescent="0.3">
      <c r="A323" s="109">
        <v>316</v>
      </c>
      <c r="B323" s="112" t="s">
        <v>369</v>
      </c>
      <c r="C323" s="72">
        <f t="shared" si="5"/>
        <v>1592571.46</v>
      </c>
      <c r="D323" s="72">
        <v>0</v>
      </c>
      <c r="E323" s="72">
        <v>0</v>
      </c>
      <c r="F323" s="72">
        <v>0</v>
      </c>
      <c r="G323" s="72">
        <v>0</v>
      </c>
      <c r="H323" s="72">
        <v>0</v>
      </c>
      <c r="I323" s="72">
        <v>0</v>
      </c>
      <c r="J323" s="72">
        <v>0</v>
      </c>
      <c r="K323" s="72">
        <v>0</v>
      </c>
      <c r="L323" s="72">
        <v>0</v>
      </c>
      <c r="M323" s="72">
        <v>0</v>
      </c>
      <c r="N323" s="72">
        <v>0</v>
      </c>
      <c r="O323" s="72">
        <v>389.3</v>
      </c>
      <c r="P323" s="72">
        <v>1549414</v>
      </c>
      <c r="Q323" s="72">
        <v>0</v>
      </c>
      <c r="R323" s="72">
        <v>0</v>
      </c>
      <c r="S323" s="72">
        <v>0</v>
      </c>
      <c r="T323" s="72">
        <v>0</v>
      </c>
      <c r="U323" s="72">
        <v>0</v>
      </c>
      <c r="V323" s="72">
        <v>0</v>
      </c>
      <c r="W323" s="72">
        <v>0</v>
      </c>
      <c r="X323" s="72">
        <v>0</v>
      </c>
      <c r="Y323" s="72">
        <v>0</v>
      </c>
      <c r="Z323" s="72">
        <v>33157.46</v>
      </c>
      <c r="AA323" s="72">
        <v>10000</v>
      </c>
    </row>
    <row r="324" spans="1:27" s="111" customFormat="1" ht="23.1" customHeight="1" outlineLevel="1" x14ac:dyDescent="0.3">
      <c r="A324" s="109">
        <v>317</v>
      </c>
      <c r="B324" s="112" t="s">
        <v>370</v>
      </c>
      <c r="C324" s="72">
        <f t="shared" si="5"/>
        <v>1920372.94</v>
      </c>
      <c r="D324" s="72">
        <v>0</v>
      </c>
      <c r="E324" s="72">
        <v>0</v>
      </c>
      <c r="F324" s="72">
        <v>0</v>
      </c>
      <c r="G324" s="72">
        <v>0</v>
      </c>
      <c r="H324" s="72">
        <v>0</v>
      </c>
      <c r="I324" s="72">
        <v>0</v>
      </c>
      <c r="J324" s="72">
        <v>0</v>
      </c>
      <c r="K324" s="72">
        <v>0</v>
      </c>
      <c r="L324" s="72">
        <v>0</v>
      </c>
      <c r="M324" s="72">
        <v>0</v>
      </c>
      <c r="N324" s="72">
        <v>0</v>
      </c>
      <c r="O324" s="72">
        <v>450</v>
      </c>
      <c r="P324" s="72">
        <v>1870347.5</v>
      </c>
      <c r="Q324" s="72">
        <v>0</v>
      </c>
      <c r="R324" s="72">
        <v>0</v>
      </c>
      <c r="S324" s="72">
        <v>0</v>
      </c>
      <c r="T324" s="72">
        <v>0</v>
      </c>
      <c r="U324" s="72">
        <v>0</v>
      </c>
      <c r="V324" s="72">
        <v>0</v>
      </c>
      <c r="W324" s="72">
        <v>0</v>
      </c>
      <c r="X324" s="72">
        <v>0</v>
      </c>
      <c r="Y324" s="72">
        <v>0</v>
      </c>
      <c r="Z324" s="72">
        <v>40025.440000000002</v>
      </c>
      <c r="AA324" s="72">
        <v>10000</v>
      </c>
    </row>
    <row r="325" spans="1:27" s="111" customFormat="1" ht="23.1" customHeight="1" outlineLevel="1" x14ac:dyDescent="0.3">
      <c r="A325" s="109">
        <v>318</v>
      </c>
      <c r="B325" s="112" t="s">
        <v>371</v>
      </c>
      <c r="C325" s="72">
        <f t="shared" si="5"/>
        <v>1892062.08</v>
      </c>
      <c r="D325" s="72">
        <v>0</v>
      </c>
      <c r="E325" s="72">
        <v>0</v>
      </c>
      <c r="F325" s="72">
        <v>0</v>
      </c>
      <c r="G325" s="72">
        <v>0</v>
      </c>
      <c r="H325" s="72">
        <v>0</v>
      </c>
      <c r="I325" s="72">
        <v>0</v>
      </c>
      <c r="J325" s="72">
        <v>0</v>
      </c>
      <c r="K325" s="72">
        <v>0</v>
      </c>
      <c r="L325" s="72">
        <v>0</v>
      </c>
      <c r="M325" s="72">
        <v>0</v>
      </c>
      <c r="N325" s="72">
        <v>0</v>
      </c>
      <c r="O325" s="72">
        <v>390</v>
      </c>
      <c r="P325" s="72">
        <v>1842629.8</v>
      </c>
      <c r="Q325" s="72">
        <v>0</v>
      </c>
      <c r="R325" s="72">
        <v>0</v>
      </c>
      <c r="S325" s="72">
        <v>0</v>
      </c>
      <c r="T325" s="72">
        <v>0</v>
      </c>
      <c r="U325" s="72">
        <v>0</v>
      </c>
      <c r="V325" s="72">
        <v>0</v>
      </c>
      <c r="W325" s="72">
        <v>0</v>
      </c>
      <c r="X325" s="72">
        <v>0</v>
      </c>
      <c r="Y325" s="72">
        <v>0</v>
      </c>
      <c r="Z325" s="72">
        <v>39432.28</v>
      </c>
      <c r="AA325" s="72">
        <v>10000</v>
      </c>
    </row>
    <row r="326" spans="1:27" s="111" customFormat="1" ht="23.1" customHeight="1" outlineLevel="1" x14ac:dyDescent="0.3">
      <c r="A326" s="109">
        <v>319</v>
      </c>
      <c r="B326" s="112" t="s">
        <v>372</v>
      </c>
      <c r="C326" s="72">
        <f t="shared" si="5"/>
        <v>3176773.3137500002</v>
      </c>
      <c r="D326" s="72">
        <v>44740.602850000003</v>
      </c>
      <c r="E326" s="72">
        <v>0</v>
      </c>
      <c r="F326" s="72">
        <v>0</v>
      </c>
      <c r="G326" s="72">
        <v>44740.602850000003</v>
      </c>
      <c r="H326" s="72">
        <v>109242.8609</v>
      </c>
      <c r="I326" s="72">
        <v>0</v>
      </c>
      <c r="J326" s="72">
        <v>0</v>
      </c>
      <c r="K326" s="72">
        <v>0</v>
      </c>
      <c r="L326" s="72">
        <v>0</v>
      </c>
      <c r="M326" s="72">
        <v>109242.8609</v>
      </c>
      <c r="N326" s="72">
        <v>0</v>
      </c>
      <c r="O326" s="72">
        <v>0</v>
      </c>
      <c r="P326" s="72">
        <v>0</v>
      </c>
      <c r="Q326" s="72">
        <v>0</v>
      </c>
      <c r="R326" s="72">
        <v>0</v>
      </c>
      <c r="S326" s="72">
        <v>0</v>
      </c>
      <c r="T326" s="72">
        <v>0</v>
      </c>
      <c r="U326" s="72">
        <v>554.5</v>
      </c>
      <c r="V326" s="72">
        <v>2858794.2</v>
      </c>
      <c r="W326" s="72">
        <v>0</v>
      </c>
      <c r="X326" s="72">
        <v>5936.07</v>
      </c>
      <c r="Y326" s="72">
        <v>73586.14</v>
      </c>
      <c r="Z326" s="72">
        <v>64473.440000000002</v>
      </c>
      <c r="AA326" s="72">
        <v>20000</v>
      </c>
    </row>
    <row r="327" spans="1:27" s="111" customFormat="1" ht="23.1" customHeight="1" outlineLevel="1" x14ac:dyDescent="0.3">
      <c r="A327" s="109">
        <v>320</v>
      </c>
      <c r="B327" s="112" t="s">
        <v>373</v>
      </c>
      <c r="C327" s="72">
        <f t="shared" si="5"/>
        <v>1982948.89</v>
      </c>
      <c r="D327" s="72">
        <v>0</v>
      </c>
      <c r="E327" s="72">
        <v>0</v>
      </c>
      <c r="F327" s="72">
        <v>0</v>
      </c>
      <c r="G327" s="72">
        <v>0</v>
      </c>
      <c r="H327" s="72">
        <v>0</v>
      </c>
      <c r="I327" s="72">
        <v>0</v>
      </c>
      <c r="J327" s="72">
        <v>0</v>
      </c>
      <c r="K327" s="72">
        <v>0</v>
      </c>
      <c r="L327" s="72">
        <v>0</v>
      </c>
      <c r="M327" s="72">
        <v>0</v>
      </c>
      <c r="N327" s="72">
        <v>0</v>
      </c>
      <c r="O327" s="72">
        <v>503.6</v>
      </c>
      <c r="P327" s="72">
        <v>1942313.2</v>
      </c>
      <c r="Q327" s="72">
        <v>0</v>
      </c>
      <c r="R327" s="72">
        <v>0</v>
      </c>
      <c r="S327" s="72">
        <v>0</v>
      </c>
      <c r="T327" s="72">
        <v>0</v>
      </c>
      <c r="U327" s="72">
        <v>0</v>
      </c>
      <c r="V327" s="72">
        <v>0</v>
      </c>
      <c r="W327" s="72">
        <v>0</v>
      </c>
      <c r="X327" s="72">
        <v>0</v>
      </c>
      <c r="Y327" s="72">
        <v>0</v>
      </c>
      <c r="Z327" s="72">
        <v>30635.69</v>
      </c>
      <c r="AA327" s="72">
        <v>10000</v>
      </c>
    </row>
    <row r="328" spans="1:27" s="111" customFormat="1" ht="23.1" customHeight="1" outlineLevel="1" x14ac:dyDescent="0.3">
      <c r="A328" s="109">
        <v>321</v>
      </c>
      <c r="B328" s="112" t="s">
        <v>374</v>
      </c>
      <c r="C328" s="72">
        <f t="shared" si="5"/>
        <v>9561775.4399999995</v>
      </c>
      <c r="D328" s="72">
        <v>0</v>
      </c>
      <c r="E328" s="72">
        <v>0</v>
      </c>
      <c r="F328" s="72">
        <v>0</v>
      </c>
      <c r="G328" s="72">
        <v>0</v>
      </c>
      <c r="H328" s="72">
        <v>0</v>
      </c>
      <c r="I328" s="72">
        <v>0</v>
      </c>
      <c r="J328" s="72">
        <v>0</v>
      </c>
      <c r="K328" s="72">
        <v>0</v>
      </c>
      <c r="L328" s="72">
        <v>0</v>
      </c>
      <c r="M328" s="72">
        <v>0</v>
      </c>
      <c r="N328" s="72">
        <v>0</v>
      </c>
      <c r="O328" s="72">
        <v>0</v>
      </c>
      <c r="P328" s="72">
        <v>0</v>
      </c>
      <c r="Q328" s="72">
        <v>0</v>
      </c>
      <c r="R328" s="72">
        <v>0</v>
      </c>
      <c r="S328" s="72">
        <v>0</v>
      </c>
      <c r="T328" s="72">
        <v>0</v>
      </c>
      <c r="U328" s="72">
        <v>2978.1</v>
      </c>
      <c r="V328" s="72">
        <v>9287204.8499999996</v>
      </c>
      <c r="W328" s="72">
        <v>0</v>
      </c>
      <c r="X328" s="72">
        <v>18574.41</v>
      </c>
      <c r="Y328" s="72">
        <v>47250</v>
      </c>
      <c r="Z328" s="72">
        <v>198746.18</v>
      </c>
      <c r="AA328" s="72">
        <v>10000</v>
      </c>
    </row>
    <row r="329" spans="1:27" s="111" customFormat="1" ht="23.1" customHeight="1" outlineLevel="1" x14ac:dyDescent="0.3">
      <c r="A329" s="109">
        <v>322</v>
      </c>
      <c r="B329" s="112" t="s">
        <v>375</v>
      </c>
      <c r="C329" s="72">
        <f t="shared" si="5"/>
        <v>1317556.4527999999</v>
      </c>
      <c r="D329" s="72">
        <v>44740.602850000003</v>
      </c>
      <c r="E329" s="72">
        <v>0</v>
      </c>
      <c r="F329" s="72">
        <v>0</v>
      </c>
      <c r="G329" s="72">
        <v>44740.602850000003</v>
      </c>
      <c r="H329" s="72">
        <v>184379.06994999998</v>
      </c>
      <c r="I329" s="72">
        <v>50784</v>
      </c>
      <c r="J329" s="72">
        <v>0</v>
      </c>
      <c r="K329" s="72">
        <v>56196</v>
      </c>
      <c r="L329" s="72">
        <v>0</v>
      </c>
      <c r="M329" s="72">
        <v>77399.06994999999</v>
      </c>
      <c r="N329" s="72">
        <v>0</v>
      </c>
      <c r="O329" s="72">
        <v>120.5</v>
      </c>
      <c r="P329" s="72">
        <v>401951</v>
      </c>
      <c r="Q329" s="72">
        <v>0</v>
      </c>
      <c r="R329" s="72">
        <v>0</v>
      </c>
      <c r="S329" s="72">
        <v>0</v>
      </c>
      <c r="T329" s="114">
        <v>442533.63</v>
      </c>
      <c r="U329" s="72">
        <v>0</v>
      </c>
      <c r="V329" s="72">
        <v>0</v>
      </c>
      <c r="W329" s="72">
        <v>136987.18</v>
      </c>
      <c r="X329" s="72">
        <v>1232.67</v>
      </c>
      <c r="Y329" s="72">
        <v>39295.86</v>
      </c>
      <c r="Z329" s="72">
        <v>16436.439999999999</v>
      </c>
      <c r="AA329" s="72">
        <v>50000</v>
      </c>
    </row>
    <row r="330" spans="1:27" s="111" customFormat="1" ht="23.1" customHeight="1" outlineLevel="1" x14ac:dyDescent="0.3">
      <c r="A330" s="109">
        <v>323</v>
      </c>
      <c r="B330" s="112" t="s">
        <v>376</v>
      </c>
      <c r="C330" s="72">
        <f t="shared" si="5"/>
        <v>2788621.6453999998</v>
      </c>
      <c r="D330" s="72">
        <v>0</v>
      </c>
      <c r="E330" s="72">
        <v>0</v>
      </c>
      <c r="F330" s="72">
        <v>0</v>
      </c>
      <c r="G330" s="72">
        <v>0</v>
      </c>
      <c r="H330" s="72">
        <v>240187</v>
      </c>
      <c r="I330" s="72">
        <v>130589</v>
      </c>
      <c r="J330" s="72">
        <v>0</v>
      </c>
      <c r="K330" s="72">
        <v>109598</v>
      </c>
      <c r="L330" s="72">
        <v>0</v>
      </c>
      <c r="M330" s="72">
        <v>0</v>
      </c>
      <c r="N330" s="72">
        <v>0</v>
      </c>
      <c r="O330" s="72">
        <v>0</v>
      </c>
      <c r="P330" s="72">
        <v>0</v>
      </c>
      <c r="Q330" s="72">
        <v>0</v>
      </c>
      <c r="R330" s="72">
        <v>0</v>
      </c>
      <c r="S330" s="72">
        <v>322.7</v>
      </c>
      <c r="T330" s="72">
        <v>1939898.6654999999</v>
      </c>
      <c r="U330" s="72">
        <v>0</v>
      </c>
      <c r="V330" s="72">
        <v>0</v>
      </c>
      <c r="W330" s="72">
        <v>377644.30989999999</v>
      </c>
      <c r="X330" s="72">
        <v>4635.09</v>
      </c>
      <c r="Y330" s="72">
        <v>131521.16</v>
      </c>
      <c r="Z330" s="72">
        <v>54735.42</v>
      </c>
      <c r="AA330" s="72">
        <v>40000</v>
      </c>
    </row>
    <row r="331" spans="1:27" s="111" customFormat="1" ht="23.1" customHeight="1" outlineLevel="1" x14ac:dyDescent="0.3">
      <c r="A331" s="109">
        <v>324</v>
      </c>
      <c r="B331" s="112" t="s">
        <v>377</v>
      </c>
      <c r="C331" s="72">
        <f t="shared" si="5"/>
        <v>347145.81</v>
      </c>
      <c r="D331" s="72">
        <v>44965.43</v>
      </c>
      <c r="E331" s="72">
        <v>0</v>
      </c>
      <c r="F331" s="72">
        <v>0</v>
      </c>
      <c r="G331" s="72">
        <v>44965.43</v>
      </c>
      <c r="H331" s="72">
        <v>246162.07</v>
      </c>
      <c r="I331" s="72">
        <v>0</v>
      </c>
      <c r="J331" s="72">
        <v>0</v>
      </c>
      <c r="K331" s="72">
        <v>0</v>
      </c>
      <c r="L331" s="72">
        <v>0</v>
      </c>
      <c r="M331" s="72">
        <v>246162.07</v>
      </c>
      <c r="N331" s="72">
        <v>0</v>
      </c>
      <c r="O331" s="72">
        <v>0</v>
      </c>
      <c r="P331" s="72">
        <v>0</v>
      </c>
      <c r="Q331" s="72">
        <v>0</v>
      </c>
      <c r="R331" s="72">
        <v>0</v>
      </c>
      <c r="S331" s="72">
        <v>0</v>
      </c>
      <c r="T331" s="72">
        <v>0</v>
      </c>
      <c r="U331" s="72">
        <v>0</v>
      </c>
      <c r="V331" s="72">
        <v>0</v>
      </c>
      <c r="W331" s="72">
        <v>0</v>
      </c>
      <c r="X331" s="72">
        <v>492.32</v>
      </c>
      <c r="Y331" s="72">
        <v>39295.86</v>
      </c>
      <c r="Z331" s="72">
        <v>6230.13</v>
      </c>
      <c r="AA331" s="72">
        <v>10000</v>
      </c>
    </row>
    <row r="332" spans="1:27" s="111" customFormat="1" ht="23.1" customHeight="1" outlineLevel="1" x14ac:dyDescent="0.3">
      <c r="A332" s="109">
        <v>325</v>
      </c>
      <c r="B332" s="112" t="s">
        <v>378</v>
      </c>
      <c r="C332" s="72">
        <f t="shared" si="5"/>
        <v>308355.03000000003</v>
      </c>
      <c r="D332" s="72">
        <v>0</v>
      </c>
      <c r="E332" s="72">
        <v>0</v>
      </c>
      <c r="F332" s="72">
        <v>0</v>
      </c>
      <c r="G332" s="72">
        <v>0</v>
      </c>
      <c r="H332" s="72">
        <v>292104</v>
      </c>
      <c r="I332" s="72">
        <v>0</v>
      </c>
      <c r="J332" s="72">
        <v>0</v>
      </c>
      <c r="K332" s="72">
        <v>0</v>
      </c>
      <c r="L332" s="72">
        <v>0</v>
      </c>
      <c r="M332" s="72">
        <v>292104</v>
      </c>
      <c r="N332" s="72">
        <v>0</v>
      </c>
      <c r="O332" s="72">
        <v>0</v>
      </c>
      <c r="P332" s="72">
        <v>0</v>
      </c>
      <c r="Q332" s="72">
        <v>0</v>
      </c>
      <c r="R332" s="72">
        <v>0</v>
      </c>
      <c r="S332" s="72">
        <v>0</v>
      </c>
      <c r="T332" s="72">
        <v>0</v>
      </c>
      <c r="U332" s="72">
        <v>0</v>
      </c>
      <c r="V332" s="72">
        <v>0</v>
      </c>
      <c r="W332" s="72">
        <v>0</v>
      </c>
      <c r="X332" s="72">
        <v>0</v>
      </c>
      <c r="Y332" s="72">
        <v>0</v>
      </c>
      <c r="Z332" s="72">
        <v>6251.03</v>
      </c>
      <c r="AA332" s="72">
        <v>10000</v>
      </c>
    </row>
    <row r="333" spans="1:27" s="111" customFormat="1" ht="23.1" customHeight="1" outlineLevel="1" x14ac:dyDescent="0.3">
      <c r="A333" s="109">
        <v>326</v>
      </c>
      <c r="B333" s="112" t="s">
        <v>379</v>
      </c>
      <c r="C333" s="72">
        <f t="shared" si="5"/>
        <v>507806.87</v>
      </c>
      <c r="D333" s="72">
        <v>0</v>
      </c>
      <c r="E333" s="72">
        <v>0</v>
      </c>
      <c r="F333" s="72">
        <v>0</v>
      </c>
      <c r="G333" s="72">
        <v>0</v>
      </c>
      <c r="H333" s="72">
        <v>487377</v>
      </c>
      <c r="I333" s="72">
        <v>0</v>
      </c>
      <c r="J333" s="72">
        <v>0</v>
      </c>
      <c r="K333" s="72">
        <v>0</v>
      </c>
      <c r="L333" s="72">
        <v>0</v>
      </c>
      <c r="M333" s="72">
        <v>487377</v>
      </c>
      <c r="N333" s="72">
        <v>0</v>
      </c>
      <c r="O333" s="72">
        <v>0</v>
      </c>
      <c r="P333" s="72">
        <v>0</v>
      </c>
      <c r="Q333" s="72">
        <v>0</v>
      </c>
      <c r="R333" s="72">
        <v>0</v>
      </c>
      <c r="S333" s="72">
        <v>0</v>
      </c>
      <c r="T333" s="72">
        <v>0</v>
      </c>
      <c r="U333" s="72">
        <v>0</v>
      </c>
      <c r="V333" s="72">
        <v>0</v>
      </c>
      <c r="W333" s="72">
        <v>0</v>
      </c>
      <c r="X333" s="72">
        <v>0</v>
      </c>
      <c r="Y333" s="72">
        <v>0</v>
      </c>
      <c r="Z333" s="72">
        <v>10429.870000000001</v>
      </c>
      <c r="AA333" s="72">
        <v>10000</v>
      </c>
    </row>
    <row r="334" spans="1:27" s="111" customFormat="1" ht="23.1" customHeight="1" outlineLevel="1" x14ac:dyDescent="0.3">
      <c r="A334" s="109">
        <v>327</v>
      </c>
      <c r="B334" s="112" t="s">
        <v>380</v>
      </c>
      <c r="C334" s="72">
        <f t="shared" si="5"/>
        <v>285537.07999999996</v>
      </c>
      <c r="D334" s="72">
        <v>0</v>
      </c>
      <c r="E334" s="72">
        <v>0</v>
      </c>
      <c r="F334" s="72">
        <v>0</v>
      </c>
      <c r="G334" s="72">
        <v>0</v>
      </c>
      <c r="H334" s="72">
        <v>230839.57</v>
      </c>
      <c r="I334" s="72">
        <v>0</v>
      </c>
      <c r="J334" s="72">
        <v>0</v>
      </c>
      <c r="K334" s="72">
        <v>0</v>
      </c>
      <c r="L334" s="72">
        <v>0</v>
      </c>
      <c r="M334" s="72">
        <v>230839.57</v>
      </c>
      <c r="N334" s="72">
        <v>0</v>
      </c>
      <c r="O334" s="72">
        <v>0</v>
      </c>
      <c r="P334" s="72">
        <v>0</v>
      </c>
      <c r="Q334" s="72">
        <v>0</v>
      </c>
      <c r="R334" s="72">
        <v>0</v>
      </c>
      <c r="S334" s="72">
        <v>0</v>
      </c>
      <c r="T334" s="72">
        <v>0</v>
      </c>
      <c r="U334" s="72">
        <v>0</v>
      </c>
      <c r="V334" s="72">
        <v>0</v>
      </c>
      <c r="W334" s="72">
        <v>0</v>
      </c>
      <c r="X334" s="72">
        <v>461.68</v>
      </c>
      <c r="Y334" s="72">
        <v>39295.86</v>
      </c>
      <c r="Z334" s="72">
        <v>4939.97</v>
      </c>
      <c r="AA334" s="72">
        <v>10000</v>
      </c>
    </row>
    <row r="335" spans="1:27" s="111" customFormat="1" ht="23.1" customHeight="1" outlineLevel="1" x14ac:dyDescent="0.3">
      <c r="A335" s="109">
        <v>328</v>
      </c>
      <c r="B335" s="112" t="s">
        <v>381</v>
      </c>
      <c r="C335" s="72">
        <f t="shared" si="5"/>
        <v>143292.21</v>
      </c>
      <c r="D335" s="72">
        <v>44965.43</v>
      </c>
      <c r="E335" s="72">
        <v>0</v>
      </c>
      <c r="F335" s="72">
        <v>0</v>
      </c>
      <c r="G335" s="72">
        <v>44965.43</v>
      </c>
      <c r="H335" s="72">
        <v>46969.57</v>
      </c>
      <c r="I335" s="72">
        <v>0</v>
      </c>
      <c r="J335" s="72">
        <v>0</v>
      </c>
      <c r="K335" s="72">
        <v>0</v>
      </c>
      <c r="L335" s="72">
        <v>0</v>
      </c>
      <c r="M335" s="72">
        <v>46969.57</v>
      </c>
      <c r="N335" s="72">
        <v>0</v>
      </c>
      <c r="O335" s="72">
        <v>0</v>
      </c>
      <c r="P335" s="72">
        <v>0</v>
      </c>
      <c r="Q335" s="72">
        <v>0</v>
      </c>
      <c r="R335" s="72">
        <v>0</v>
      </c>
      <c r="S335" s="72">
        <v>0</v>
      </c>
      <c r="T335" s="72">
        <v>0</v>
      </c>
      <c r="U335" s="72">
        <v>0</v>
      </c>
      <c r="V335" s="72">
        <v>0</v>
      </c>
      <c r="W335" s="72">
        <v>0</v>
      </c>
      <c r="X335" s="72">
        <v>93.94</v>
      </c>
      <c r="Y335" s="72">
        <v>39295.86</v>
      </c>
      <c r="Z335" s="72">
        <v>1967.41</v>
      </c>
      <c r="AA335" s="72">
        <v>10000</v>
      </c>
    </row>
    <row r="336" spans="1:27" s="111" customFormat="1" ht="23.1" customHeight="1" outlineLevel="1" x14ac:dyDescent="0.3">
      <c r="A336" s="109">
        <v>329</v>
      </c>
      <c r="B336" s="112" t="s">
        <v>382</v>
      </c>
      <c r="C336" s="72">
        <f t="shared" si="5"/>
        <v>127611.15999999999</v>
      </c>
      <c r="D336" s="72">
        <v>44965.43</v>
      </c>
      <c r="E336" s="72">
        <v>0</v>
      </c>
      <c r="F336" s="72">
        <v>0</v>
      </c>
      <c r="G336" s="72">
        <v>44965.43</v>
      </c>
      <c r="H336" s="72">
        <v>31647.07</v>
      </c>
      <c r="I336" s="72">
        <v>0</v>
      </c>
      <c r="J336" s="72">
        <v>0</v>
      </c>
      <c r="K336" s="72">
        <v>0</v>
      </c>
      <c r="L336" s="72">
        <v>0</v>
      </c>
      <c r="M336" s="72">
        <v>31647.07</v>
      </c>
      <c r="N336" s="72">
        <v>0</v>
      </c>
      <c r="O336" s="72">
        <v>0</v>
      </c>
      <c r="P336" s="72">
        <v>0</v>
      </c>
      <c r="Q336" s="72">
        <v>0</v>
      </c>
      <c r="R336" s="72">
        <v>0</v>
      </c>
      <c r="S336" s="72">
        <v>0</v>
      </c>
      <c r="T336" s="72">
        <v>0</v>
      </c>
      <c r="U336" s="72">
        <v>0</v>
      </c>
      <c r="V336" s="72">
        <v>0</v>
      </c>
      <c r="W336" s="72">
        <v>0</v>
      </c>
      <c r="X336" s="72">
        <v>63.29</v>
      </c>
      <c r="Y336" s="72">
        <v>39295.86</v>
      </c>
      <c r="Z336" s="72">
        <v>1639.51</v>
      </c>
      <c r="AA336" s="72">
        <v>10000</v>
      </c>
    </row>
    <row r="337" spans="1:27" s="111" customFormat="1" ht="23.1" customHeight="1" outlineLevel="1" x14ac:dyDescent="0.3">
      <c r="A337" s="109">
        <v>330</v>
      </c>
      <c r="B337" s="112" t="s">
        <v>383</v>
      </c>
      <c r="C337" s="72">
        <f t="shared" si="5"/>
        <v>48720.25</v>
      </c>
      <c r="D337" s="72">
        <v>0</v>
      </c>
      <c r="E337" s="72">
        <v>0</v>
      </c>
      <c r="F337" s="72">
        <v>0</v>
      </c>
      <c r="G337" s="72">
        <v>0</v>
      </c>
      <c r="H337" s="72">
        <v>37909</v>
      </c>
      <c r="I337" s="72">
        <v>0</v>
      </c>
      <c r="J337" s="72">
        <v>0</v>
      </c>
      <c r="K337" s="72">
        <v>0</v>
      </c>
      <c r="L337" s="72">
        <v>0</v>
      </c>
      <c r="M337" s="72">
        <v>37909</v>
      </c>
      <c r="N337" s="72">
        <v>0</v>
      </c>
      <c r="O337" s="72">
        <v>0</v>
      </c>
      <c r="P337" s="72">
        <v>0</v>
      </c>
      <c r="Q337" s="72">
        <v>0</v>
      </c>
      <c r="R337" s="72">
        <v>0</v>
      </c>
      <c r="S337" s="72">
        <v>0</v>
      </c>
      <c r="T337" s="72">
        <v>0</v>
      </c>
      <c r="U337" s="72">
        <v>0</v>
      </c>
      <c r="V337" s="72">
        <v>0</v>
      </c>
      <c r="W337" s="72">
        <v>0</v>
      </c>
      <c r="X337" s="72">
        <v>0</v>
      </c>
      <c r="Y337" s="72">
        <v>0</v>
      </c>
      <c r="Z337" s="72">
        <v>811.25</v>
      </c>
      <c r="AA337" s="72">
        <v>10000</v>
      </c>
    </row>
    <row r="338" spans="1:27" s="111" customFormat="1" ht="23.1" customHeight="1" outlineLevel="1" x14ac:dyDescent="0.3">
      <c r="A338" s="109">
        <v>331</v>
      </c>
      <c r="B338" s="112" t="s">
        <v>384</v>
      </c>
      <c r="C338" s="72">
        <f t="shared" si="5"/>
        <v>130887.8</v>
      </c>
      <c r="D338" s="72">
        <v>0</v>
      </c>
      <c r="E338" s="72">
        <v>0</v>
      </c>
      <c r="F338" s="72">
        <v>0</v>
      </c>
      <c r="G338" s="72">
        <v>0</v>
      </c>
      <c r="H338" s="72">
        <v>118355</v>
      </c>
      <c r="I338" s="72">
        <v>0</v>
      </c>
      <c r="J338" s="72">
        <v>0</v>
      </c>
      <c r="K338" s="72">
        <v>0</v>
      </c>
      <c r="L338" s="72">
        <v>0</v>
      </c>
      <c r="M338" s="72">
        <v>118355</v>
      </c>
      <c r="N338" s="72">
        <v>0</v>
      </c>
      <c r="O338" s="72">
        <v>0</v>
      </c>
      <c r="P338" s="72">
        <v>0</v>
      </c>
      <c r="Q338" s="72">
        <v>0</v>
      </c>
      <c r="R338" s="72">
        <v>0</v>
      </c>
      <c r="S338" s="72">
        <v>0</v>
      </c>
      <c r="T338" s="72">
        <v>0</v>
      </c>
      <c r="U338" s="72">
        <v>0</v>
      </c>
      <c r="V338" s="72">
        <v>0</v>
      </c>
      <c r="W338" s="72">
        <v>0</v>
      </c>
      <c r="X338" s="72">
        <v>0</v>
      </c>
      <c r="Y338" s="72">
        <v>0</v>
      </c>
      <c r="Z338" s="72">
        <v>2532.8000000000002</v>
      </c>
      <c r="AA338" s="72">
        <v>10000</v>
      </c>
    </row>
    <row r="339" spans="1:27" s="111" customFormat="1" ht="23.1" customHeight="1" outlineLevel="1" x14ac:dyDescent="0.3">
      <c r="A339" s="109">
        <v>332</v>
      </c>
      <c r="B339" s="112" t="s">
        <v>385</v>
      </c>
      <c r="C339" s="72">
        <f t="shared" si="5"/>
        <v>44097.4</v>
      </c>
      <c r="D339" s="72">
        <v>0</v>
      </c>
      <c r="E339" s="72">
        <v>0</v>
      </c>
      <c r="F339" s="72">
        <v>0</v>
      </c>
      <c r="G339" s="72">
        <v>0</v>
      </c>
      <c r="H339" s="72">
        <v>33383</v>
      </c>
      <c r="I339" s="72">
        <v>0</v>
      </c>
      <c r="J339" s="72">
        <v>0</v>
      </c>
      <c r="K339" s="72">
        <v>0</v>
      </c>
      <c r="L339" s="72">
        <v>0</v>
      </c>
      <c r="M339" s="72">
        <v>33383</v>
      </c>
      <c r="N339" s="72">
        <v>0</v>
      </c>
      <c r="O339" s="72">
        <v>0</v>
      </c>
      <c r="P339" s="72">
        <v>0</v>
      </c>
      <c r="Q339" s="72">
        <v>0</v>
      </c>
      <c r="R339" s="72">
        <v>0</v>
      </c>
      <c r="S339" s="72">
        <v>0</v>
      </c>
      <c r="T339" s="72">
        <v>0</v>
      </c>
      <c r="U339" s="72">
        <v>0</v>
      </c>
      <c r="V339" s="72">
        <v>0</v>
      </c>
      <c r="W339" s="72">
        <v>0</v>
      </c>
      <c r="X339" s="72">
        <v>0</v>
      </c>
      <c r="Y339" s="72">
        <v>0</v>
      </c>
      <c r="Z339" s="72">
        <v>714.4</v>
      </c>
      <c r="AA339" s="72">
        <v>10000</v>
      </c>
    </row>
    <row r="340" spans="1:27" s="111" customFormat="1" ht="45.75" customHeight="1" outlineLevel="1" x14ac:dyDescent="0.3">
      <c r="A340" s="109">
        <v>333</v>
      </c>
      <c r="B340" s="112" t="s">
        <v>557</v>
      </c>
      <c r="C340" s="72">
        <f t="shared" si="5"/>
        <v>640062.85</v>
      </c>
      <c r="D340" s="72">
        <v>0</v>
      </c>
      <c r="E340" s="72">
        <v>0</v>
      </c>
      <c r="F340" s="72">
        <v>0</v>
      </c>
      <c r="G340" s="72">
        <v>0</v>
      </c>
      <c r="H340" s="72">
        <v>616862</v>
      </c>
      <c r="I340" s="72">
        <v>0</v>
      </c>
      <c r="J340" s="72">
        <v>0</v>
      </c>
      <c r="K340" s="72">
        <v>0</v>
      </c>
      <c r="L340" s="72">
        <v>0</v>
      </c>
      <c r="M340" s="72">
        <v>616862</v>
      </c>
      <c r="N340" s="72">
        <v>0</v>
      </c>
      <c r="O340" s="72">
        <v>0</v>
      </c>
      <c r="P340" s="72">
        <v>0</v>
      </c>
      <c r="Q340" s="72">
        <v>0</v>
      </c>
      <c r="R340" s="72">
        <v>0</v>
      </c>
      <c r="S340" s="72">
        <v>0</v>
      </c>
      <c r="T340" s="72">
        <v>0</v>
      </c>
      <c r="U340" s="72">
        <v>0</v>
      </c>
      <c r="V340" s="72">
        <v>0</v>
      </c>
      <c r="W340" s="72">
        <v>0</v>
      </c>
      <c r="X340" s="72">
        <v>0</v>
      </c>
      <c r="Y340" s="72">
        <v>0</v>
      </c>
      <c r="Z340" s="72">
        <v>13200.85</v>
      </c>
      <c r="AA340" s="72">
        <v>10000</v>
      </c>
    </row>
    <row r="341" spans="1:27" s="111" customFormat="1" ht="23.1" customHeight="1" outlineLevel="1" x14ac:dyDescent="0.3">
      <c r="A341" s="109">
        <v>334</v>
      </c>
      <c r="B341" s="112" t="s">
        <v>386</v>
      </c>
      <c r="C341" s="72">
        <f t="shared" si="5"/>
        <v>718985.25</v>
      </c>
      <c r="D341" s="72">
        <v>0</v>
      </c>
      <c r="E341" s="72">
        <v>0</v>
      </c>
      <c r="F341" s="72">
        <v>0</v>
      </c>
      <c r="G341" s="72">
        <v>0</v>
      </c>
      <c r="H341" s="72">
        <v>694130.85</v>
      </c>
      <c r="I341" s="72">
        <v>0</v>
      </c>
      <c r="J341" s="72">
        <v>0</v>
      </c>
      <c r="K341" s="72">
        <v>0</v>
      </c>
      <c r="L341" s="72">
        <v>0</v>
      </c>
      <c r="M341" s="72">
        <v>694130.85</v>
      </c>
      <c r="N341" s="72">
        <v>0</v>
      </c>
      <c r="O341" s="72">
        <v>0</v>
      </c>
      <c r="P341" s="72">
        <v>0</v>
      </c>
      <c r="Q341" s="72">
        <v>0</v>
      </c>
      <c r="R341" s="72">
        <v>0</v>
      </c>
      <c r="S341" s="72">
        <v>0</v>
      </c>
      <c r="T341" s="72">
        <v>0</v>
      </c>
      <c r="U341" s="72">
        <v>0</v>
      </c>
      <c r="V341" s="72">
        <v>0</v>
      </c>
      <c r="W341" s="72">
        <v>0</v>
      </c>
      <c r="X341" s="72">
        <v>0</v>
      </c>
      <c r="Y341" s="72">
        <v>0</v>
      </c>
      <c r="Z341" s="72">
        <v>14854.4</v>
      </c>
      <c r="AA341" s="72">
        <v>10000</v>
      </c>
    </row>
    <row r="342" spans="1:27" s="111" customFormat="1" ht="23.1" customHeight="1" outlineLevel="1" x14ac:dyDescent="0.3">
      <c r="A342" s="109">
        <v>335</v>
      </c>
      <c r="B342" s="112" t="s">
        <v>387</v>
      </c>
      <c r="C342" s="72">
        <f t="shared" si="5"/>
        <v>438016.57</v>
      </c>
      <c r="D342" s="72">
        <v>44965.43</v>
      </c>
      <c r="E342" s="72">
        <v>0</v>
      </c>
      <c r="F342" s="72">
        <v>0</v>
      </c>
      <c r="G342" s="72">
        <v>44965.43</v>
      </c>
      <c r="H342" s="72">
        <v>322774.57</v>
      </c>
      <c r="I342" s="72">
        <v>0</v>
      </c>
      <c r="J342" s="72">
        <v>0</v>
      </c>
      <c r="K342" s="72">
        <v>0</v>
      </c>
      <c r="L342" s="72">
        <v>0</v>
      </c>
      <c r="M342" s="72">
        <v>322774.57</v>
      </c>
      <c r="N342" s="72">
        <v>0</v>
      </c>
      <c r="O342" s="72">
        <v>0</v>
      </c>
      <c r="P342" s="72">
        <v>0</v>
      </c>
      <c r="Q342" s="72">
        <v>0</v>
      </c>
      <c r="R342" s="72">
        <v>0</v>
      </c>
      <c r="S342" s="72">
        <v>0</v>
      </c>
      <c r="T342" s="72">
        <v>0</v>
      </c>
      <c r="U342" s="72">
        <v>0</v>
      </c>
      <c r="V342" s="72">
        <v>0</v>
      </c>
      <c r="W342" s="72">
        <v>0</v>
      </c>
      <c r="X342" s="72">
        <v>645.54999999999995</v>
      </c>
      <c r="Y342" s="72">
        <v>51761.38</v>
      </c>
      <c r="Z342" s="72">
        <v>7869.64</v>
      </c>
      <c r="AA342" s="72">
        <v>10000</v>
      </c>
    </row>
    <row r="343" spans="1:27" s="111" customFormat="1" ht="23.1" customHeight="1" outlineLevel="1" x14ac:dyDescent="0.3">
      <c r="A343" s="109">
        <v>336</v>
      </c>
      <c r="B343" s="112" t="s">
        <v>388</v>
      </c>
      <c r="C343" s="72">
        <f t="shared" si="5"/>
        <v>282931.36</v>
      </c>
      <c r="D343" s="72">
        <v>0</v>
      </c>
      <c r="E343" s="72">
        <v>0</v>
      </c>
      <c r="F343" s="72">
        <v>0</v>
      </c>
      <c r="G343" s="72">
        <v>0</v>
      </c>
      <c r="H343" s="72">
        <v>267213</v>
      </c>
      <c r="I343" s="72">
        <v>0</v>
      </c>
      <c r="J343" s="72">
        <v>0</v>
      </c>
      <c r="K343" s="72">
        <v>0</v>
      </c>
      <c r="L343" s="72">
        <v>0</v>
      </c>
      <c r="M343" s="72">
        <v>267213</v>
      </c>
      <c r="N343" s="72">
        <v>0</v>
      </c>
      <c r="O343" s="72">
        <v>0</v>
      </c>
      <c r="P343" s="72">
        <v>0</v>
      </c>
      <c r="Q343" s="72">
        <v>0</v>
      </c>
      <c r="R343" s="72">
        <v>0</v>
      </c>
      <c r="S343" s="72">
        <v>0</v>
      </c>
      <c r="T343" s="72">
        <v>0</v>
      </c>
      <c r="U343" s="72">
        <v>0</v>
      </c>
      <c r="V343" s="72">
        <v>0</v>
      </c>
      <c r="W343" s="72">
        <v>0</v>
      </c>
      <c r="X343" s="72">
        <v>0</v>
      </c>
      <c r="Y343" s="72">
        <v>0</v>
      </c>
      <c r="Z343" s="72">
        <v>5718.36</v>
      </c>
      <c r="AA343" s="72">
        <v>10000</v>
      </c>
    </row>
    <row r="344" spans="1:27" s="111" customFormat="1" ht="23.1" customHeight="1" outlineLevel="1" x14ac:dyDescent="0.3">
      <c r="A344" s="109">
        <v>337</v>
      </c>
      <c r="B344" s="112" t="s">
        <v>389</v>
      </c>
      <c r="C344" s="72">
        <f t="shared" si="5"/>
        <v>162347.94</v>
      </c>
      <c r="D344" s="72">
        <v>0</v>
      </c>
      <c r="E344" s="72">
        <v>0</v>
      </c>
      <c r="F344" s="72">
        <v>0</v>
      </c>
      <c r="G344" s="72">
        <v>0</v>
      </c>
      <c r="H344" s="72">
        <v>149156</v>
      </c>
      <c r="I344" s="72">
        <v>0</v>
      </c>
      <c r="J344" s="72">
        <v>0</v>
      </c>
      <c r="K344" s="72">
        <v>0</v>
      </c>
      <c r="L344" s="72">
        <v>0</v>
      </c>
      <c r="M344" s="72">
        <v>149156</v>
      </c>
      <c r="N344" s="72">
        <v>0</v>
      </c>
      <c r="O344" s="72">
        <v>0</v>
      </c>
      <c r="P344" s="72">
        <v>0</v>
      </c>
      <c r="Q344" s="72">
        <v>0</v>
      </c>
      <c r="R344" s="72">
        <v>0</v>
      </c>
      <c r="S344" s="72">
        <v>0</v>
      </c>
      <c r="T344" s="72">
        <v>0</v>
      </c>
      <c r="U344" s="72">
        <v>0</v>
      </c>
      <c r="V344" s="72">
        <v>0</v>
      </c>
      <c r="W344" s="72">
        <v>0</v>
      </c>
      <c r="X344" s="72">
        <v>0</v>
      </c>
      <c r="Y344" s="72">
        <v>0</v>
      </c>
      <c r="Z344" s="72">
        <v>3191.94</v>
      </c>
      <c r="AA344" s="72">
        <v>10000</v>
      </c>
    </row>
    <row r="345" spans="1:27" s="111" customFormat="1" ht="23.1" customHeight="1" outlineLevel="1" x14ac:dyDescent="0.3">
      <c r="A345" s="109">
        <v>338</v>
      </c>
      <c r="B345" s="112" t="s">
        <v>390</v>
      </c>
      <c r="C345" s="72">
        <f t="shared" si="5"/>
        <v>2382457.8375499998</v>
      </c>
      <c r="D345" s="72">
        <v>208043.80374999999</v>
      </c>
      <c r="E345" s="72">
        <v>0</v>
      </c>
      <c r="F345" s="72">
        <v>0</v>
      </c>
      <c r="G345" s="72">
        <v>208043.80374999999</v>
      </c>
      <c r="H345" s="72">
        <v>1883505.15</v>
      </c>
      <c r="I345" s="72">
        <v>0</v>
      </c>
      <c r="J345" s="72">
        <v>0</v>
      </c>
      <c r="K345" s="72">
        <v>0</v>
      </c>
      <c r="L345" s="72">
        <v>0</v>
      </c>
      <c r="M345" s="72">
        <v>1883505.15</v>
      </c>
      <c r="N345" s="72">
        <v>0</v>
      </c>
      <c r="O345" s="72">
        <v>0</v>
      </c>
      <c r="P345" s="72">
        <v>0</v>
      </c>
      <c r="Q345" s="72">
        <v>0</v>
      </c>
      <c r="R345" s="72">
        <v>0</v>
      </c>
      <c r="S345" s="72">
        <v>0</v>
      </c>
      <c r="T345" s="72">
        <v>0</v>
      </c>
      <c r="U345" s="72">
        <v>0</v>
      </c>
      <c r="V345" s="72">
        <v>0</v>
      </c>
      <c r="W345" s="72">
        <v>189837.04500000001</v>
      </c>
      <c r="X345" s="72">
        <v>0</v>
      </c>
      <c r="Y345" s="72">
        <v>32250.178800000002</v>
      </c>
      <c r="Z345" s="72">
        <v>48821.66</v>
      </c>
      <c r="AA345" s="72">
        <v>20000</v>
      </c>
    </row>
    <row r="346" spans="1:27" s="111" customFormat="1" ht="23.1" customHeight="1" outlineLevel="1" x14ac:dyDescent="0.3">
      <c r="A346" s="109">
        <v>339</v>
      </c>
      <c r="B346" s="112" t="s">
        <v>391</v>
      </c>
      <c r="C346" s="72">
        <f t="shared" si="5"/>
        <v>317071.04000000004</v>
      </c>
      <c r="D346" s="72">
        <v>44965.43</v>
      </c>
      <c r="E346" s="72">
        <v>0</v>
      </c>
      <c r="F346" s="72">
        <v>0</v>
      </c>
      <c r="G346" s="72">
        <v>44965.43</v>
      </c>
      <c r="H346" s="72">
        <v>184872.07000000004</v>
      </c>
      <c r="I346" s="72">
        <v>0</v>
      </c>
      <c r="J346" s="72">
        <v>0</v>
      </c>
      <c r="K346" s="72">
        <v>0</v>
      </c>
      <c r="L346" s="72">
        <v>0</v>
      </c>
      <c r="M346" s="72">
        <v>184872.07000000004</v>
      </c>
      <c r="N346" s="72">
        <v>0</v>
      </c>
      <c r="O346" s="72">
        <v>0</v>
      </c>
      <c r="P346" s="72">
        <v>0</v>
      </c>
      <c r="Q346" s="72">
        <v>0</v>
      </c>
      <c r="R346" s="72">
        <v>0</v>
      </c>
      <c r="S346" s="72">
        <v>0</v>
      </c>
      <c r="T346" s="72">
        <v>0</v>
      </c>
      <c r="U346" s="72">
        <v>0</v>
      </c>
      <c r="V346" s="72">
        <v>0</v>
      </c>
      <c r="W346" s="72">
        <v>0</v>
      </c>
      <c r="X346" s="72">
        <v>369.74</v>
      </c>
      <c r="Y346" s="72">
        <v>71945.279999999999</v>
      </c>
      <c r="Z346" s="72">
        <v>4918.5200000000004</v>
      </c>
      <c r="AA346" s="72">
        <v>10000</v>
      </c>
    </row>
    <row r="347" spans="1:27" s="111" customFormat="1" ht="23.1" customHeight="1" outlineLevel="1" x14ac:dyDescent="0.3">
      <c r="A347" s="109">
        <v>340</v>
      </c>
      <c r="B347" s="112" t="s">
        <v>392</v>
      </c>
      <c r="C347" s="72">
        <f t="shared" si="5"/>
        <v>348726.88</v>
      </c>
      <c r="D347" s="72">
        <v>0</v>
      </c>
      <c r="E347" s="72">
        <v>0</v>
      </c>
      <c r="F347" s="72">
        <v>0</v>
      </c>
      <c r="G347" s="72">
        <v>0</v>
      </c>
      <c r="H347" s="72">
        <v>331630</v>
      </c>
      <c r="I347" s="72">
        <v>0</v>
      </c>
      <c r="J347" s="72">
        <v>0</v>
      </c>
      <c r="K347" s="72">
        <v>0</v>
      </c>
      <c r="L347" s="72">
        <v>0</v>
      </c>
      <c r="M347" s="72">
        <v>331630</v>
      </c>
      <c r="N347" s="72">
        <v>0</v>
      </c>
      <c r="O347" s="72">
        <v>0</v>
      </c>
      <c r="P347" s="72">
        <v>0</v>
      </c>
      <c r="Q347" s="72">
        <v>0</v>
      </c>
      <c r="R347" s="72">
        <v>0</v>
      </c>
      <c r="S347" s="72">
        <v>0</v>
      </c>
      <c r="T347" s="72">
        <v>0</v>
      </c>
      <c r="U347" s="72">
        <v>0</v>
      </c>
      <c r="V347" s="72">
        <v>0</v>
      </c>
      <c r="W347" s="72">
        <v>0</v>
      </c>
      <c r="X347" s="72">
        <v>0</v>
      </c>
      <c r="Y347" s="72">
        <v>0</v>
      </c>
      <c r="Z347" s="72">
        <v>7096.88</v>
      </c>
      <c r="AA347" s="72">
        <v>10000</v>
      </c>
    </row>
    <row r="348" spans="1:27" s="111" customFormat="1" ht="23.1" customHeight="1" outlineLevel="1" x14ac:dyDescent="0.3">
      <c r="A348" s="109">
        <v>341</v>
      </c>
      <c r="B348" s="112" t="s">
        <v>393</v>
      </c>
      <c r="C348" s="72">
        <f t="shared" si="5"/>
        <v>221697.44000000003</v>
      </c>
      <c r="D348" s="72">
        <v>44965.43</v>
      </c>
      <c r="E348" s="72">
        <v>0</v>
      </c>
      <c r="F348" s="72">
        <v>0</v>
      </c>
      <c r="G348" s="72">
        <v>44965.43</v>
      </c>
      <c r="H348" s="72">
        <v>123582.07</v>
      </c>
      <c r="I348" s="72">
        <v>0</v>
      </c>
      <c r="J348" s="72">
        <v>0</v>
      </c>
      <c r="K348" s="72">
        <v>0</v>
      </c>
      <c r="L348" s="72">
        <v>0</v>
      </c>
      <c r="M348" s="72">
        <v>123582.07</v>
      </c>
      <c r="N348" s="72">
        <v>0</v>
      </c>
      <c r="O348" s="72">
        <v>0</v>
      </c>
      <c r="P348" s="72">
        <v>0</v>
      </c>
      <c r="Q348" s="72">
        <v>0</v>
      </c>
      <c r="R348" s="72">
        <v>0</v>
      </c>
      <c r="S348" s="72">
        <v>0</v>
      </c>
      <c r="T348" s="72">
        <v>0</v>
      </c>
      <c r="U348" s="72">
        <v>0</v>
      </c>
      <c r="V348" s="72">
        <v>0</v>
      </c>
      <c r="W348" s="72">
        <v>0</v>
      </c>
      <c r="X348" s="72">
        <v>247.16</v>
      </c>
      <c r="Y348" s="72">
        <v>39295.86</v>
      </c>
      <c r="Z348" s="72">
        <v>3606.92</v>
      </c>
      <c r="AA348" s="72">
        <v>10000</v>
      </c>
    </row>
    <row r="349" spans="1:27" s="111" customFormat="1" ht="23.1" customHeight="1" outlineLevel="1" x14ac:dyDescent="0.3">
      <c r="A349" s="109">
        <v>342</v>
      </c>
      <c r="B349" s="112" t="s">
        <v>394</v>
      </c>
      <c r="C349" s="72">
        <f t="shared" si="5"/>
        <v>567618.01</v>
      </c>
      <c r="D349" s="72">
        <v>0</v>
      </c>
      <c r="E349" s="72">
        <v>0</v>
      </c>
      <c r="F349" s="72">
        <v>0</v>
      </c>
      <c r="G349" s="72">
        <v>0</v>
      </c>
      <c r="H349" s="72">
        <v>545935</v>
      </c>
      <c r="I349" s="72">
        <v>0</v>
      </c>
      <c r="J349" s="72">
        <v>0</v>
      </c>
      <c r="K349" s="72">
        <v>0</v>
      </c>
      <c r="L349" s="72">
        <v>0</v>
      </c>
      <c r="M349" s="72">
        <v>545935</v>
      </c>
      <c r="N349" s="72">
        <v>0</v>
      </c>
      <c r="O349" s="72">
        <v>0</v>
      </c>
      <c r="P349" s="72">
        <v>0</v>
      </c>
      <c r="Q349" s="72">
        <v>0</v>
      </c>
      <c r="R349" s="72">
        <v>0</v>
      </c>
      <c r="S349" s="72">
        <v>0</v>
      </c>
      <c r="T349" s="72">
        <v>0</v>
      </c>
      <c r="U349" s="72">
        <v>0</v>
      </c>
      <c r="V349" s="72">
        <v>0</v>
      </c>
      <c r="W349" s="72">
        <v>0</v>
      </c>
      <c r="X349" s="72">
        <v>0</v>
      </c>
      <c r="Y349" s="72">
        <v>0</v>
      </c>
      <c r="Z349" s="72">
        <v>11683.01</v>
      </c>
      <c r="AA349" s="72">
        <v>10000</v>
      </c>
    </row>
    <row r="350" spans="1:27" s="111" customFormat="1" ht="23.1" customHeight="1" outlineLevel="1" x14ac:dyDescent="0.3">
      <c r="A350" s="109">
        <v>343</v>
      </c>
      <c r="B350" s="112" t="s">
        <v>395</v>
      </c>
      <c r="C350" s="72">
        <f t="shared" si="5"/>
        <v>7611013.5300000003</v>
      </c>
      <c r="D350" s="72">
        <v>0</v>
      </c>
      <c r="E350" s="72">
        <v>0</v>
      </c>
      <c r="F350" s="72">
        <v>0</v>
      </c>
      <c r="G350" s="72">
        <v>0</v>
      </c>
      <c r="H350" s="72">
        <v>0</v>
      </c>
      <c r="I350" s="72">
        <v>0</v>
      </c>
      <c r="J350" s="72">
        <v>0</v>
      </c>
      <c r="K350" s="72">
        <v>0</v>
      </c>
      <c r="L350" s="72">
        <v>0</v>
      </c>
      <c r="M350" s="72">
        <v>0</v>
      </c>
      <c r="N350" s="72">
        <v>0</v>
      </c>
      <c r="O350" s="72">
        <v>1250</v>
      </c>
      <c r="P350" s="72">
        <v>7338125</v>
      </c>
      <c r="Q350" s="72">
        <v>0</v>
      </c>
      <c r="R350" s="72">
        <v>0</v>
      </c>
      <c r="S350" s="72">
        <v>0</v>
      </c>
      <c r="T350" s="72">
        <v>0</v>
      </c>
      <c r="U350" s="72">
        <v>0</v>
      </c>
      <c r="V350" s="72">
        <v>0</v>
      </c>
      <c r="W350" s="72">
        <v>0</v>
      </c>
      <c r="X350" s="72">
        <v>0</v>
      </c>
      <c r="Y350" s="72">
        <v>105852.65</v>
      </c>
      <c r="Z350" s="72">
        <v>157035.88</v>
      </c>
      <c r="AA350" s="72">
        <v>10000</v>
      </c>
    </row>
    <row r="351" spans="1:27" s="111" customFormat="1" ht="23.1" customHeight="1" outlineLevel="1" x14ac:dyDescent="0.3">
      <c r="A351" s="109">
        <v>344</v>
      </c>
      <c r="B351" s="112" t="s">
        <v>396</v>
      </c>
      <c r="C351" s="72">
        <f t="shared" si="5"/>
        <v>449285.33999999997</v>
      </c>
      <c r="D351" s="72">
        <v>41593.03</v>
      </c>
      <c r="E351" s="72">
        <v>0</v>
      </c>
      <c r="F351" s="72">
        <v>0</v>
      </c>
      <c r="G351" s="72">
        <v>41593.03</v>
      </c>
      <c r="H351" s="72">
        <v>388488.56</v>
      </c>
      <c r="I351" s="72">
        <v>0</v>
      </c>
      <c r="J351" s="72">
        <v>0</v>
      </c>
      <c r="K351" s="72">
        <v>0</v>
      </c>
      <c r="L351" s="72">
        <v>0</v>
      </c>
      <c r="M351" s="72">
        <v>388488.56</v>
      </c>
      <c r="N351" s="72">
        <v>0</v>
      </c>
      <c r="O351" s="72">
        <v>0</v>
      </c>
      <c r="P351" s="72">
        <v>0</v>
      </c>
      <c r="Q351" s="72">
        <v>0</v>
      </c>
      <c r="R351" s="72">
        <v>0</v>
      </c>
      <c r="S351" s="72">
        <v>0</v>
      </c>
      <c r="T351" s="72">
        <v>0</v>
      </c>
      <c r="U351" s="72">
        <v>0</v>
      </c>
      <c r="V351" s="72">
        <v>0</v>
      </c>
      <c r="W351" s="72">
        <v>0</v>
      </c>
      <c r="X351" s="72">
        <v>0</v>
      </c>
      <c r="Y351" s="72">
        <v>0</v>
      </c>
      <c r="Z351" s="72">
        <v>9203.75</v>
      </c>
      <c r="AA351" s="72">
        <v>10000</v>
      </c>
    </row>
    <row r="352" spans="1:27" s="111" customFormat="1" ht="23.1" customHeight="1" outlineLevel="1" x14ac:dyDescent="0.3">
      <c r="A352" s="109">
        <v>345</v>
      </c>
      <c r="B352" s="112" t="s">
        <v>397</v>
      </c>
      <c r="C352" s="72">
        <f t="shared" si="5"/>
        <v>416517.2</v>
      </c>
      <c r="D352" s="72">
        <v>0</v>
      </c>
      <c r="E352" s="72">
        <v>0</v>
      </c>
      <c r="F352" s="72">
        <v>0</v>
      </c>
      <c r="G352" s="72">
        <v>0</v>
      </c>
      <c r="H352" s="72">
        <v>0</v>
      </c>
      <c r="I352" s="72">
        <v>0</v>
      </c>
      <c r="J352" s="72">
        <v>0</v>
      </c>
      <c r="K352" s="72">
        <v>0</v>
      </c>
      <c r="L352" s="72">
        <v>0</v>
      </c>
      <c r="M352" s="72">
        <v>0</v>
      </c>
      <c r="N352" s="72">
        <v>0</v>
      </c>
      <c r="O352" s="72">
        <v>0</v>
      </c>
      <c r="P352" s="72">
        <v>0</v>
      </c>
      <c r="Q352" s="72">
        <v>0</v>
      </c>
      <c r="R352" s="72">
        <v>398000</v>
      </c>
      <c r="S352" s="72">
        <v>0</v>
      </c>
      <c r="T352" s="72">
        <v>0</v>
      </c>
      <c r="U352" s="72">
        <v>0</v>
      </c>
      <c r="V352" s="72">
        <v>0</v>
      </c>
      <c r="W352" s="72">
        <v>0</v>
      </c>
      <c r="X352" s="72">
        <v>0</v>
      </c>
      <c r="Y352" s="72">
        <v>0</v>
      </c>
      <c r="Z352" s="72">
        <v>8517.2000000000007</v>
      </c>
      <c r="AA352" s="72">
        <v>10000</v>
      </c>
    </row>
    <row r="353" spans="1:27" s="111" customFormat="1" ht="23.1" customHeight="1" outlineLevel="1" x14ac:dyDescent="0.3">
      <c r="A353" s="109">
        <v>346</v>
      </c>
      <c r="B353" s="112" t="s">
        <v>398</v>
      </c>
      <c r="C353" s="72">
        <f t="shared" si="5"/>
        <v>566505.30000000005</v>
      </c>
      <c r="D353" s="72">
        <v>44740.6</v>
      </c>
      <c r="E353" s="72">
        <v>0</v>
      </c>
      <c r="F353" s="72">
        <v>0</v>
      </c>
      <c r="G353" s="72">
        <v>44740.6</v>
      </c>
      <c r="H353" s="72">
        <v>468496.96</v>
      </c>
      <c r="I353" s="72">
        <v>0</v>
      </c>
      <c r="J353" s="72">
        <v>0</v>
      </c>
      <c r="K353" s="72">
        <v>0</v>
      </c>
      <c r="L353" s="72">
        <v>0</v>
      </c>
      <c r="M353" s="72">
        <v>468496.96</v>
      </c>
      <c r="N353" s="72">
        <v>0</v>
      </c>
      <c r="O353" s="72">
        <v>0</v>
      </c>
      <c r="P353" s="72">
        <v>0</v>
      </c>
      <c r="Q353" s="72">
        <v>0</v>
      </c>
      <c r="R353" s="72">
        <v>0</v>
      </c>
      <c r="S353" s="72">
        <v>0</v>
      </c>
      <c r="T353" s="72">
        <v>0</v>
      </c>
      <c r="U353" s="72">
        <v>0</v>
      </c>
      <c r="V353" s="72">
        <v>0</v>
      </c>
      <c r="W353" s="72">
        <v>0</v>
      </c>
      <c r="X353" s="72">
        <v>936.99</v>
      </c>
      <c r="Y353" s="72">
        <v>31347.47</v>
      </c>
      <c r="Z353" s="72">
        <v>10983.28</v>
      </c>
      <c r="AA353" s="72">
        <v>10000</v>
      </c>
    </row>
    <row r="354" spans="1:27" s="111" customFormat="1" ht="23.1" customHeight="1" outlineLevel="1" x14ac:dyDescent="0.3">
      <c r="A354" s="109">
        <v>347</v>
      </c>
      <c r="B354" s="112" t="s">
        <v>399</v>
      </c>
      <c r="C354" s="72">
        <f t="shared" si="5"/>
        <v>150992.01</v>
      </c>
      <c r="D354" s="72">
        <v>0</v>
      </c>
      <c r="E354" s="72">
        <v>0</v>
      </c>
      <c r="F354" s="72">
        <v>0</v>
      </c>
      <c r="G354" s="72">
        <v>0</v>
      </c>
      <c r="H354" s="72">
        <v>138038</v>
      </c>
      <c r="I354" s="72">
        <v>0</v>
      </c>
      <c r="J354" s="72">
        <v>0</v>
      </c>
      <c r="K354" s="72">
        <v>0</v>
      </c>
      <c r="L354" s="72">
        <v>0</v>
      </c>
      <c r="M354" s="72">
        <v>138038</v>
      </c>
      <c r="N354" s="72">
        <v>0</v>
      </c>
      <c r="O354" s="72">
        <v>0</v>
      </c>
      <c r="P354" s="72">
        <v>0</v>
      </c>
      <c r="Q354" s="72">
        <v>0</v>
      </c>
      <c r="R354" s="72">
        <v>0</v>
      </c>
      <c r="S354" s="72">
        <v>0</v>
      </c>
      <c r="T354" s="72">
        <v>0</v>
      </c>
      <c r="U354" s="72">
        <v>0</v>
      </c>
      <c r="V354" s="72">
        <v>0</v>
      </c>
      <c r="W354" s="72">
        <v>0</v>
      </c>
      <c r="X354" s="72">
        <v>0</v>
      </c>
      <c r="Y354" s="72">
        <v>0</v>
      </c>
      <c r="Z354" s="72">
        <v>2954.01</v>
      </c>
      <c r="AA354" s="72">
        <v>10000</v>
      </c>
    </row>
    <row r="355" spans="1:27" s="111" customFormat="1" ht="23.1" customHeight="1" outlineLevel="1" x14ac:dyDescent="0.3">
      <c r="A355" s="109">
        <v>348</v>
      </c>
      <c r="B355" s="112" t="s">
        <v>400</v>
      </c>
      <c r="C355" s="72">
        <f t="shared" si="5"/>
        <v>120031.34</v>
      </c>
      <c r="D355" s="72">
        <v>0</v>
      </c>
      <c r="E355" s="72">
        <v>0</v>
      </c>
      <c r="F355" s="72">
        <v>0</v>
      </c>
      <c r="G355" s="72">
        <v>0</v>
      </c>
      <c r="H355" s="72">
        <v>107726</v>
      </c>
      <c r="I355" s="72">
        <v>0</v>
      </c>
      <c r="J355" s="72">
        <v>0</v>
      </c>
      <c r="K355" s="72">
        <v>0</v>
      </c>
      <c r="L355" s="72">
        <v>0</v>
      </c>
      <c r="M355" s="72">
        <v>107726</v>
      </c>
      <c r="N355" s="72">
        <v>0</v>
      </c>
      <c r="O355" s="72">
        <v>0</v>
      </c>
      <c r="P355" s="72">
        <v>0</v>
      </c>
      <c r="Q355" s="72">
        <v>0</v>
      </c>
      <c r="R355" s="72">
        <v>0</v>
      </c>
      <c r="S355" s="72">
        <v>0</v>
      </c>
      <c r="T355" s="72">
        <v>0</v>
      </c>
      <c r="U355" s="72">
        <v>0</v>
      </c>
      <c r="V355" s="72">
        <v>0</v>
      </c>
      <c r="W355" s="72">
        <v>0</v>
      </c>
      <c r="X355" s="72">
        <v>0</v>
      </c>
      <c r="Y355" s="72">
        <v>0</v>
      </c>
      <c r="Z355" s="72">
        <v>2305.34</v>
      </c>
      <c r="AA355" s="72">
        <v>10000</v>
      </c>
    </row>
    <row r="356" spans="1:27" s="111" customFormat="1" ht="23.1" customHeight="1" outlineLevel="1" x14ac:dyDescent="0.3">
      <c r="A356" s="109">
        <v>349</v>
      </c>
      <c r="B356" s="112" t="s">
        <v>401</v>
      </c>
      <c r="C356" s="72">
        <f t="shared" si="5"/>
        <v>103385.58</v>
      </c>
      <c r="D356" s="72">
        <v>0</v>
      </c>
      <c r="E356" s="72">
        <v>0</v>
      </c>
      <c r="F356" s="72">
        <v>0</v>
      </c>
      <c r="G356" s="72">
        <v>0</v>
      </c>
      <c r="H356" s="72">
        <v>91429</v>
      </c>
      <c r="I356" s="72">
        <v>0</v>
      </c>
      <c r="J356" s="72">
        <v>0</v>
      </c>
      <c r="K356" s="72">
        <v>0</v>
      </c>
      <c r="L356" s="72">
        <v>0</v>
      </c>
      <c r="M356" s="72">
        <v>91429</v>
      </c>
      <c r="N356" s="72">
        <v>0</v>
      </c>
      <c r="O356" s="72">
        <v>0</v>
      </c>
      <c r="P356" s="72">
        <v>0</v>
      </c>
      <c r="Q356" s="72">
        <v>0</v>
      </c>
      <c r="R356" s="72">
        <v>0</v>
      </c>
      <c r="S356" s="72">
        <v>0</v>
      </c>
      <c r="T356" s="72">
        <v>0</v>
      </c>
      <c r="U356" s="72">
        <v>0</v>
      </c>
      <c r="V356" s="72">
        <v>0</v>
      </c>
      <c r="W356" s="72">
        <v>0</v>
      </c>
      <c r="X356" s="72">
        <v>0</v>
      </c>
      <c r="Y356" s="72">
        <v>0</v>
      </c>
      <c r="Z356" s="72">
        <v>1956.58</v>
      </c>
      <c r="AA356" s="72">
        <v>10000</v>
      </c>
    </row>
    <row r="357" spans="1:27" s="111" customFormat="1" ht="23.1" customHeight="1" outlineLevel="1" x14ac:dyDescent="0.3">
      <c r="A357" s="109">
        <v>350</v>
      </c>
      <c r="B357" s="112" t="s">
        <v>402</v>
      </c>
      <c r="C357" s="72">
        <f t="shared" si="5"/>
        <v>182086.49</v>
      </c>
      <c r="D357" s="72">
        <v>0</v>
      </c>
      <c r="E357" s="72">
        <v>0</v>
      </c>
      <c r="F357" s="72">
        <v>0</v>
      </c>
      <c r="G357" s="72">
        <v>0</v>
      </c>
      <c r="H357" s="72">
        <v>168481</v>
      </c>
      <c r="I357" s="72">
        <v>0</v>
      </c>
      <c r="J357" s="72">
        <v>0</v>
      </c>
      <c r="K357" s="72">
        <v>0</v>
      </c>
      <c r="L357" s="72">
        <v>0</v>
      </c>
      <c r="M357" s="72">
        <v>168481</v>
      </c>
      <c r="N357" s="72">
        <v>0</v>
      </c>
      <c r="O357" s="72">
        <v>0</v>
      </c>
      <c r="P357" s="72">
        <v>0</v>
      </c>
      <c r="Q357" s="72">
        <v>0</v>
      </c>
      <c r="R357" s="72">
        <v>0</v>
      </c>
      <c r="S357" s="72">
        <v>0</v>
      </c>
      <c r="T357" s="72">
        <v>0</v>
      </c>
      <c r="U357" s="72">
        <v>0</v>
      </c>
      <c r="V357" s="72">
        <v>0</v>
      </c>
      <c r="W357" s="72">
        <v>0</v>
      </c>
      <c r="X357" s="72">
        <v>0</v>
      </c>
      <c r="Y357" s="72">
        <v>0</v>
      </c>
      <c r="Z357" s="72">
        <v>3605.49</v>
      </c>
      <c r="AA357" s="72">
        <v>10000</v>
      </c>
    </row>
    <row r="358" spans="1:27" s="111" customFormat="1" ht="23.1" customHeight="1" outlineLevel="1" x14ac:dyDescent="0.3">
      <c r="A358" s="109">
        <v>351</v>
      </c>
      <c r="B358" s="112" t="s">
        <v>403</v>
      </c>
      <c r="C358" s="72">
        <f t="shared" si="5"/>
        <v>109567.09</v>
      </c>
      <c r="D358" s="72">
        <v>0</v>
      </c>
      <c r="E358" s="72">
        <v>0</v>
      </c>
      <c r="F358" s="72">
        <v>0</v>
      </c>
      <c r="G358" s="72">
        <v>0</v>
      </c>
      <c r="H358" s="72">
        <v>97481</v>
      </c>
      <c r="I358" s="72">
        <v>0</v>
      </c>
      <c r="J358" s="72">
        <v>0</v>
      </c>
      <c r="K358" s="72">
        <v>0</v>
      </c>
      <c r="L358" s="72">
        <v>0</v>
      </c>
      <c r="M358" s="72">
        <v>97481</v>
      </c>
      <c r="N358" s="72">
        <v>0</v>
      </c>
      <c r="O358" s="72">
        <v>0</v>
      </c>
      <c r="P358" s="72">
        <v>0</v>
      </c>
      <c r="Q358" s="72">
        <v>0</v>
      </c>
      <c r="R358" s="72">
        <v>0</v>
      </c>
      <c r="S358" s="72">
        <v>0</v>
      </c>
      <c r="T358" s="72">
        <v>0</v>
      </c>
      <c r="U358" s="72">
        <v>0</v>
      </c>
      <c r="V358" s="72">
        <v>0</v>
      </c>
      <c r="W358" s="72">
        <v>0</v>
      </c>
      <c r="X358" s="72">
        <v>0</v>
      </c>
      <c r="Y358" s="72">
        <v>0</v>
      </c>
      <c r="Z358" s="72">
        <v>2086.09</v>
      </c>
      <c r="AA358" s="72">
        <v>10000</v>
      </c>
    </row>
    <row r="359" spans="1:27" s="111" customFormat="1" ht="23.1" customHeight="1" outlineLevel="1" x14ac:dyDescent="0.3">
      <c r="A359" s="109">
        <v>352</v>
      </c>
      <c r="B359" s="112" t="s">
        <v>404</v>
      </c>
      <c r="C359" s="72">
        <f t="shared" si="5"/>
        <v>559990.18999999994</v>
      </c>
      <c r="D359" s="72">
        <v>0</v>
      </c>
      <c r="E359" s="72">
        <v>0</v>
      </c>
      <c r="F359" s="72">
        <v>0</v>
      </c>
      <c r="G359" s="72">
        <v>0</v>
      </c>
      <c r="H359" s="72">
        <v>538467</v>
      </c>
      <c r="I359" s="72">
        <v>0</v>
      </c>
      <c r="J359" s="72">
        <v>0</v>
      </c>
      <c r="K359" s="72">
        <v>0</v>
      </c>
      <c r="L359" s="72">
        <v>0</v>
      </c>
      <c r="M359" s="72">
        <v>538467</v>
      </c>
      <c r="N359" s="72">
        <v>0</v>
      </c>
      <c r="O359" s="72">
        <v>0</v>
      </c>
      <c r="P359" s="72">
        <v>0</v>
      </c>
      <c r="Q359" s="72">
        <v>0</v>
      </c>
      <c r="R359" s="72">
        <v>0</v>
      </c>
      <c r="S359" s="72">
        <v>0</v>
      </c>
      <c r="T359" s="72">
        <v>0</v>
      </c>
      <c r="U359" s="72">
        <v>0</v>
      </c>
      <c r="V359" s="72">
        <v>0</v>
      </c>
      <c r="W359" s="72">
        <v>0</v>
      </c>
      <c r="X359" s="72">
        <v>0</v>
      </c>
      <c r="Y359" s="72">
        <v>0</v>
      </c>
      <c r="Z359" s="72">
        <v>11523.19</v>
      </c>
      <c r="AA359" s="72">
        <v>10000</v>
      </c>
    </row>
    <row r="360" spans="1:27" s="111" customFormat="1" ht="23.1" customHeight="1" outlineLevel="1" x14ac:dyDescent="0.3">
      <c r="A360" s="109">
        <v>353</v>
      </c>
      <c r="B360" s="112" t="s">
        <v>405</v>
      </c>
      <c r="C360" s="72">
        <f t="shared" si="5"/>
        <v>678240.74</v>
      </c>
      <c r="D360" s="72">
        <v>0</v>
      </c>
      <c r="E360" s="72">
        <v>0</v>
      </c>
      <c r="F360" s="72">
        <v>0</v>
      </c>
      <c r="G360" s="72">
        <v>0</v>
      </c>
      <c r="H360" s="72">
        <v>654240</v>
      </c>
      <c r="I360" s="72">
        <v>0</v>
      </c>
      <c r="J360" s="72">
        <v>0</v>
      </c>
      <c r="K360" s="72">
        <v>0</v>
      </c>
      <c r="L360" s="72">
        <v>0</v>
      </c>
      <c r="M360" s="72">
        <v>654240</v>
      </c>
      <c r="N360" s="72">
        <v>0</v>
      </c>
      <c r="O360" s="72">
        <v>0</v>
      </c>
      <c r="P360" s="72">
        <v>0</v>
      </c>
      <c r="Q360" s="72">
        <v>0</v>
      </c>
      <c r="R360" s="72">
        <v>0</v>
      </c>
      <c r="S360" s="72">
        <v>0</v>
      </c>
      <c r="T360" s="72">
        <v>0</v>
      </c>
      <c r="U360" s="72">
        <v>0</v>
      </c>
      <c r="V360" s="72">
        <v>0</v>
      </c>
      <c r="W360" s="72">
        <v>0</v>
      </c>
      <c r="X360" s="72">
        <v>0</v>
      </c>
      <c r="Y360" s="72">
        <v>0</v>
      </c>
      <c r="Z360" s="72">
        <v>14000.74</v>
      </c>
      <c r="AA360" s="72">
        <v>10000</v>
      </c>
    </row>
    <row r="361" spans="1:27" s="111" customFormat="1" ht="23.1" customHeight="1" outlineLevel="1" x14ac:dyDescent="0.3">
      <c r="A361" s="109">
        <v>354</v>
      </c>
      <c r="B361" s="112" t="s">
        <v>406</v>
      </c>
      <c r="C361" s="72">
        <f t="shared" si="5"/>
        <v>111930.12000000001</v>
      </c>
      <c r="D361" s="72">
        <v>44965.43</v>
      </c>
      <c r="E361" s="72">
        <v>0</v>
      </c>
      <c r="F361" s="72">
        <v>0</v>
      </c>
      <c r="G361" s="72">
        <v>44965.43</v>
      </c>
      <c r="H361" s="72">
        <v>16324.570000000007</v>
      </c>
      <c r="I361" s="72">
        <v>0</v>
      </c>
      <c r="J361" s="72">
        <v>0</v>
      </c>
      <c r="K361" s="72">
        <v>0</v>
      </c>
      <c r="L361" s="72">
        <v>0</v>
      </c>
      <c r="M361" s="72">
        <v>16324.570000000007</v>
      </c>
      <c r="N361" s="72">
        <v>0</v>
      </c>
      <c r="O361" s="72">
        <v>0</v>
      </c>
      <c r="P361" s="72">
        <v>0</v>
      </c>
      <c r="Q361" s="72">
        <v>0</v>
      </c>
      <c r="R361" s="72">
        <v>0</v>
      </c>
      <c r="S361" s="72">
        <v>0</v>
      </c>
      <c r="T361" s="72">
        <v>0</v>
      </c>
      <c r="U361" s="72">
        <v>0</v>
      </c>
      <c r="V361" s="72">
        <v>0</v>
      </c>
      <c r="W361" s="72">
        <v>0</v>
      </c>
      <c r="X361" s="72">
        <v>32.65</v>
      </c>
      <c r="Y361" s="72">
        <v>39295.86</v>
      </c>
      <c r="Z361" s="72">
        <v>1311.61</v>
      </c>
      <c r="AA361" s="72">
        <v>10000</v>
      </c>
    </row>
    <row r="362" spans="1:27" s="111" customFormat="1" ht="23.1" customHeight="1" outlineLevel="1" x14ac:dyDescent="0.3">
      <c r="A362" s="109">
        <v>355</v>
      </c>
      <c r="B362" s="112" t="s">
        <v>407</v>
      </c>
      <c r="C362" s="72">
        <f t="shared" ref="C362:C407" si="6">D362+H362+P362+Q362+R362+T362+V362+W362+X362+Y362+Z362+AA362</f>
        <v>334581.14999999997</v>
      </c>
      <c r="D362" s="72">
        <v>44965.43</v>
      </c>
      <c r="E362" s="72">
        <v>0</v>
      </c>
      <c r="F362" s="72">
        <v>0</v>
      </c>
      <c r="G362" s="72">
        <v>44965.43</v>
      </c>
      <c r="H362" s="72">
        <v>230839.57</v>
      </c>
      <c r="I362" s="72">
        <v>0</v>
      </c>
      <c r="J362" s="72">
        <v>0</v>
      </c>
      <c r="K362" s="72">
        <v>0</v>
      </c>
      <c r="L362" s="72">
        <v>0</v>
      </c>
      <c r="M362" s="72">
        <v>230839.57</v>
      </c>
      <c r="N362" s="72">
        <v>0</v>
      </c>
      <c r="O362" s="72">
        <v>0</v>
      </c>
      <c r="P362" s="72">
        <v>0</v>
      </c>
      <c r="Q362" s="72">
        <v>0</v>
      </c>
      <c r="R362" s="72">
        <v>0</v>
      </c>
      <c r="S362" s="72">
        <v>0</v>
      </c>
      <c r="T362" s="72">
        <v>0</v>
      </c>
      <c r="U362" s="72">
        <v>0</v>
      </c>
      <c r="V362" s="72">
        <v>0</v>
      </c>
      <c r="W362" s="72">
        <v>0</v>
      </c>
      <c r="X362" s="72">
        <v>461.68</v>
      </c>
      <c r="Y362" s="72">
        <v>42412.24</v>
      </c>
      <c r="Z362" s="72">
        <v>5902.23</v>
      </c>
      <c r="AA362" s="72">
        <v>10000</v>
      </c>
    </row>
    <row r="363" spans="1:27" s="111" customFormat="1" ht="23.1" customHeight="1" outlineLevel="1" x14ac:dyDescent="0.3">
      <c r="A363" s="109">
        <v>356</v>
      </c>
      <c r="B363" s="112" t="s">
        <v>408</v>
      </c>
      <c r="C363" s="72">
        <f t="shared" si="6"/>
        <v>259783.37</v>
      </c>
      <c r="D363" s="72">
        <v>0</v>
      </c>
      <c r="E363" s="72">
        <v>0</v>
      </c>
      <c r="F363" s="72">
        <v>0</v>
      </c>
      <c r="G363" s="72">
        <v>0</v>
      </c>
      <c r="H363" s="72">
        <v>244550</v>
      </c>
      <c r="I363" s="72">
        <v>0</v>
      </c>
      <c r="J363" s="72">
        <v>0</v>
      </c>
      <c r="K363" s="72">
        <v>0</v>
      </c>
      <c r="L363" s="72">
        <v>0</v>
      </c>
      <c r="M363" s="72">
        <v>244550</v>
      </c>
      <c r="N363" s="72">
        <v>0</v>
      </c>
      <c r="O363" s="72">
        <v>0</v>
      </c>
      <c r="P363" s="72">
        <v>0</v>
      </c>
      <c r="Q363" s="72">
        <v>0</v>
      </c>
      <c r="R363" s="72">
        <v>0</v>
      </c>
      <c r="S363" s="72">
        <v>0</v>
      </c>
      <c r="T363" s="72">
        <v>0</v>
      </c>
      <c r="U363" s="72">
        <v>0</v>
      </c>
      <c r="V363" s="72">
        <v>0</v>
      </c>
      <c r="W363" s="72">
        <v>0</v>
      </c>
      <c r="X363" s="72">
        <v>0</v>
      </c>
      <c r="Y363" s="72">
        <v>0</v>
      </c>
      <c r="Z363" s="72">
        <v>5233.37</v>
      </c>
      <c r="AA363" s="72">
        <v>10000</v>
      </c>
    </row>
    <row r="364" spans="1:27" s="111" customFormat="1" ht="23.1" customHeight="1" outlineLevel="1" x14ac:dyDescent="0.3">
      <c r="A364" s="109">
        <v>357</v>
      </c>
      <c r="B364" s="112" t="s">
        <v>409</v>
      </c>
      <c r="C364" s="72">
        <f t="shared" si="6"/>
        <v>356110.58</v>
      </c>
      <c r="D364" s="72">
        <v>0</v>
      </c>
      <c r="E364" s="72">
        <v>0</v>
      </c>
      <c r="F364" s="72">
        <v>0</v>
      </c>
      <c r="G364" s="72">
        <v>0</v>
      </c>
      <c r="H364" s="72">
        <v>338859</v>
      </c>
      <c r="I364" s="72">
        <v>0</v>
      </c>
      <c r="J364" s="72">
        <v>0</v>
      </c>
      <c r="K364" s="72">
        <v>0</v>
      </c>
      <c r="L364" s="72">
        <v>0</v>
      </c>
      <c r="M364" s="72">
        <v>338859</v>
      </c>
      <c r="N364" s="72">
        <v>0</v>
      </c>
      <c r="O364" s="72">
        <v>0</v>
      </c>
      <c r="P364" s="72">
        <v>0</v>
      </c>
      <c r="Q364" s="72">
        <v>0</v>
      </c>
      <c r="R364" s="72">
        <v>0</v>
      </c>
      <c r="S364" s="72">
        <v>0</v>
      </c>
      <c r="T364" s="72">
        <v>0</v>
      </c>
      <c r="U364" s="72">
        <v>0</v>
      </c>
      <c r="V364" s="72">
        <v>0</v>
      </c>
      <c r="W364" s="72">
        <v>0</v>
      </c>
      <c r="X364" s="72">
        <v>0</v>
      </c>
      <c r="Y364" s="72">
        <v>0</v>
      </c>
      <c r="Z364" s="72">
        <v>7251.58</v>
      </c>
      <c r="AA364" s="72">
        <v>10000</v>
      </c>
    </row>
    <row r="365" spans="1:27" s="111" customFormat="1" ht="23.1" customHeight="1" outlineLevel="1" x14ac:dyDescent="0.3">
      <c r="A365" s="109">
        <v>358</v>
      </c>
      <c r="B365" s="112" t="s">
        <v>410</v>
      </c>
      <c r="C365" s="72">
        <f t="shared" si="6"/>
        <v>382391.2</v>
      </c>
      <c r="D365" s="72">
        <v>0</v>
      </c>
      <c r="E365" s="72">
        <v>0</v>
      </c>
      <c r="F365" s="72">
        <v>0</v>
      </c>
      <c r="G365" s="72">
        <v>0</v>
      </c>
      <c r="H365" s="72">
        <v>364589</v>
      </c>
      <c r="I365" s="72">
        <v>0</v>
      </c>
      <c r="J365" s="72">
        <v>0</v>
      </c>
      <c r="K365" s="72">
        <v>0</v>
      </c>
      <c r="L365" s="72">
        <v>0</v>
      </c>
      <c r="M365" s="72">
        <v>364589</v>
      </c>
      <c r="N365" s="72">
        <v>0</v>
      </c>
      <c r="O365" s="72">
        <v>0</v>
      </c>
      <c r="P365" s="72">
        <v>0</v>
      </c>
      <c r="Q365" s="72">
        <v>0</v>
      </c>
      <c r="R365" s="72">
        <v>0</v>
      </c>
      <c r="S365" s="72">
        <v>0</v>
      </c>
      <c r="T365" s="72">
        <v>0</v>
      </c>
      <c r="U365" s="72">
        <v>0</v>
      </c>
      <c r="V365" s="72">
        <v>0</v>
      </c>
      <c r="W365" s="72">
        <v>0</v>
      </c>
      <c r="X365" s="72">
        <v>0</v>
      </c>
      <c r="Y365" s="72">
        <v>0</v>
      </c>
      <c r="Z365" s="72">
        <v>7802.2</v>
      </c>
      <c r="AA365" s="72">
        <v>10000</v>
      </c>
    </row>
    <row r="366" spans="1:27" s="111" customFormat="1" ht="23.1" customHeight="1" outlineLevel="1" x14ac:dyDescent="0.3">
      <c r="A366" s="109">
        <v>359</v>
      </c>
      <c r="B366" s="112" t="s">
        <v>411</v>
      </c>
      <c r="C366" s="72">
        <f t="shared" si="6"/>
        <v>421732.56999999995</v>
      </c>
      <c r="D366" s="72">
        <v>0</v>
      </c>
      <c r="E366" s="72">
        <v>0</v>
      </c>
      <c r="F366" s="72">
        <v>0</v>
      </c>
      <c r="G366" s="72">
        <v>0</v>
      </c>
      <c r="H366" s="72">
        <v>403106.1</v>
      </c>
      <c r="I366" s="72">
        <v>0</v>
      </c>
      <c r="J366" s="72">
        <v>0</v>
      </c>
      <c r="K366" s="72">
        <v>0</v>
      </c>
      <c r="L366" s="72">
        <v>0</v>
      </c>
      <c r="M366" s="72">
        <v>403106.1</v>
      </c>
      <c r="N366" s="72">
        <v>0</v>
      </c>
      <c r="O366" s="72">
        <v>0</v>
      </c>
      <c r="P366" s="72">
        <v>0</v>
      </c>
      <c r="Q366" s="72">
        <v>0</v>
      </c>
      <c r="R366" s="72">
        <v>0</v>
      </c>
      <c r="S366" s="72">
        <v>0</v>
      </c>
      <c r="T366" s="72">
        <v>0</v>
      </c>
      <c r="U366" s="72">
        <v>0</v>
      </c>
      <c r="V366" s="72">
        <v>0</v>
      </c>
      <c r="W366" s="72">
        <v>0</v>
      </c>
      <c r="X366" s="72">
        <v>0</v>
      </c>
      <c r="Y366" s="72">
        <v>0</v>
      </c>
      <c r="Z366" s="72">
        <v>8626.4699999999993</v>
      </c>
      <c r="AA366" s="72">
        <v>10000</v>
      </c>
    </row>
    <row r="367" spans="1:27" s="111" customFormat="1" ht="23.1" customHeight="1" outlineLevel="1" x14ac:dyDescent="0.3">
      <c r="A367" s="109">
        <v>360</v>
      </c>
      <c r="B367" s="112" t="s">
        <v>412</v>
      </c>
      <c r="C367" s="72">
        <f t="shared" si="6"/>
        <v>206016.4</v>
      </c>
      <c r="D367" s="72">
        <v>44965.43</v>
      </c>
      <c r="E367" s="72">
        <v>0</v>
      </c>
      <c r="F367" s="72">
        <v>0</v>
      </c>
      <c r="G367" s="72">
        <v>44965.43</v>
      </c>
      <c r="H367" s="72">
        <v>108259.57</v>
      </c>
      <c r="I367" s="72">
        <v>0</v>
      </c>
      <c r="J367" s="72">
        <v>0</v>
      </c>
      <c r="K367" s="72">
        <v>0</v>
      </c>
      <c r="L367" s="72">
        <v>0</v>
      </c>
      <c r="M367" s="72">
        <v>108259.57</v>
      </c>
      <c r="N367" s="72">
        <v>0</v>
      </c>
      <c r="O367" s="72">
        <v>0</v>
      </c>
      <c r="P367" s="72">
        <v>0</v>
      </c>
      <c r="Q367" s="72">
        <v>0</v>
      </c>
      <c r="R367" s="72">
        <v>0</v>
      </c>
      <c r="S367" s="72">
        <v>0</v>
      </c>
      <c r="T367" s="72">
        <v>0</v>
      </c>
      <c r="U367" s="72">
        <v>0</v>
      </c>
      <c r="V367" s="72">
        <v>0</v>
      </c>
      <c r="W367" s="72">
        <v>0</v>
      </c>
      <c r="X367" s="72">
        <v>216.52</v>
      </c>
      <c r="Y367" s="72">
        <v>39295.86</v>
      </c>
      <c r="Z367" s="72">
        <v>3279.02</v>
      </c>
      <c r="AA367" s="72">
        <v>10000</v>
      </c>
    </row>
    <row r="368" spans="1:27" s="111" customFormat="1" ht="23.1" customHeight="1" outlineLevel="1" x14ac:dyDescent="0.3">
      <c r="A368" s="109">
        <v>361</v>
      </c>
      <c r="B368" s="112" t="s">
        <v>413</v>
      </c>
      <c r="C368" s="72">
        <f t="shared" si="6"/>
        <v>1345648.14</v>
      </c>
      <c r="D368" s="72">
        <v>44965.43</v>
      </c>
      <c r="E368" s="72">
        <v>0</v>
      </c>
      <c r="F368" s="72">
        <v>0</v>
      </c>
      <c r="G368" s="72">
        <v>44965.43</v>
      </c>
      <c r="H368" s="72">
        <v>1211479.57</v>
      </c>
      <c r="I368" s="72">
        <v>0</v>
      </c>
      <c r="J368" s="72">
        <v>0</v>
      </c>
      <c r="K368" s="72">
        <v>0</v>
      </c>
      <c r="L368" s="72">
        <v>0</v>
      </c>
      <c r="M368" s="72">
        <v>1211479.57</v>
      </c>
      <c r="N368" s="72">
        <v>0</v>
      </c>
      <c r="O368" s="72">
        <v>0</v>
      </c>
      <c r="P368" s="72">
        <v>0</v>
      </c>
      <c r="Q368" s="72">
        <v>0</v>
      </c>
      <c r="R368" s="72">
        <v>0</v>
      </c>
      <c r="S368" s="72">
        <v>0</v>
      </c>
      <c r="T368" s="72">
        <v>0</v>
      </c>
      <c r="U368" s="72">
        <v>0</v>
      </c>
      <c r="V368" s="72">
        <v>0</v>
      </c>
      <c r="W368" s="72">
        <v>0</v>
      </c>
      <c r="X368" s="72">
        <v>2422.96</v>
      </c>
      <c r="Y368" s="72">
        <v>49892.26</v>
      </c>
      <c r="Z368" s="72">
        <v>26887.919999999998</v>
      </c>
      <c r="AA368" s="72">
        <v>10000</v>
      </c>
    </row>
    <row r="369" spans="1:27" s="111" customFormat="1" ht="23.1" customHeight="1" outlineLevel="1" x14ac:dyDescent="0.3">
      <c r="A369" s="109">
        <v>362</v>
      </c>
      <c r="B369" s="112" t="s">
        <v>414</v>
      </c>
      <c r="C369" s="72">
        <f t="shared" si="6"/>
        <v>177770.68</v>
      </c>
      <c r="D369" s="72">
        <v>44965.43</v>
      </c>
      <c r="E369" s="72">
        <v>0</v>
      </c>
      <c r="F369" s="72">
        <v>0</v>
      </c>
      <c r="G369" s="72">
        <v>44965.43</v>
      </c>
      <c r="H369" s="72">
        <v>77614.570000000007</v>
      </c>
      <c r="I369" s="72">
        <v>0</v>
      </c>
      <c r="J369" s="72">
        <v>0</v>
      </c>
      <c r="K369" s="72">
        <v>0</v>
      </c>
      <c r="L369" s="72">
        <v>0</v>
      </c>
      <c r="M369" s="72">
        <v>77614.570000000007</v>
      </c>
      <c r="N369" s="72">
        <v>0</v>
      </c>
      <c r="O369" s="72">
        <v>0</v>
      </c>
      <c r="P369" s="72">
        <v>0</v>
      </c>
      <c r="Q369" s="72">
        <v>0</v>
      </c>
      <c r="R369" s="72">
        <v>0</v>
      </c>
      <c r="S369" s="72">
        <v>0</v>
      </c>
      <c r="T369" s="72">
        <v>0</v>
      </c>
      <c r="U369" s="72">
        <v>0</v>
      </c>
      <c r="V369" s="72">
        <v>0</v>
      </c>
      <c r="W369" s="72">
        <v>0</v>
      </c>
      <c r="X369" s="72">
        <v>155.22999999999999</v>
      </c>
      <c r="Y369" s="72">
        <v>42412.24</v>
      </c>
      <c r="Z369" s="72">
        <v>2623.21</v>
      </c>
      <c r="AA369" s="72">
        <v>10000</v>
      </c>
    </row>
    <row r="370" spans="1:27" s="111" customFormat="1" ht="23.1" customHeight="1" outlineLevel="1" x14ac:dyDescent="0.3">
      <c r="A370" s="109">
        <v>363</v>
      </c>
      <c r="B370" s="112" t="s">
        <v>415</v>
      </c>
      <c r="C370" s="72">
        <f t="shared" si="6"/>
        <v>243326.57</v>
      </c>
      <c r="D370" s="72">
        <v>0</v>
      </c>
      <c r="E370" s="72">
        <v>0</v>
      </c>
      <c r="F370" s="72">
        <v>0</v>
      </c>
      <c r="G370" s="72">
        <v>0</v>
      </c>
      <c r="H370" s="72">
        <v>228438</v>
      </c>
      <c r="I370" s="72">
        <v>0</v>
      </c>
      <c r="J370" s="72">
        <v>0</v>
      </c>
      <c r="K370" s="72">
        <v>0</v>
      </c>
      <c r="L370" s="72">
        <v>0</v>
      </c>
      <c r="M370" s="72">
        <v>228438</v>
      </c>
      <c r="N370" s="72">
        <v>0</v>
      </c>
      <c r="O370" s="72">
        <v>0</v>
      </c>
      <c r="P370" s="72">
        <v>0</v>
      </c>
      <c r="Q370" s="72">
        <v>0</v>
      </c>
      <c r="R370" s="72">
        <v>0</v>
      </c>
      <c r="S370" s="72">
        <v>0</v>
      </c>
      <c r="T370" s="72">
        <v>0</v>
      </c>
      <c r="U370" s="72">
        <v>0</v>
      </c>
      <c r="V370" s="72">
        <v>0</v>
      </c>
      <c r="W370" s="72">
        <v>0</v>
      </c>
      <c r="X370" s="72">
        <v>0</v>
      </c>
      <c r="Y370" s="72">
        <v>0</v>
      </c>
      <c r="Z370" s="72">
        <v>4888.57</v>
      </c>
      <c r="AA370" s="72">
        <v>10000</v>
      </c>
    </row>
    <row r="371" spans="1:27" s="111" customFormat="1" ht="23.1" customHeight="1" outlineLevel="1" x14ac:dyDescent="0.3">
      <c r="A371" s="109">
        <v>364</v>
      </c>
      <c r="B371" s="112" t="s">
        <v>416</v>
      </c>
      <c r="C371" s="72">
        <f t="shared" si="6"/>
        <v>179584.06</v>
      </c>
      <c r="D371" s="72">
        <v>0</v>
      </c>
      <c r="E371" s="72">
        <v>0</v>
      </c>
      <c r="F371" s="72">
        <v>0</v>
      </c>
      <c r="G371" s="72">
        <v>0</v>
      </c>
      <c r="H371" s="72">
        <v>166031</v>
      </c>
      <c r="I371" s="72">
        <v>0</v>
      </c>
      <c r="J371" s="72">
        <v>0</v>
      </c>
      <c r="K371" s="72">
        <v>0</v>
      </c>
      <c r="L371" s="72">
        <v>0</v>
      </c>
      <c r="M371" s="72">
        <v>166031</v>
      </c>
      <c r="N371" s="72">
        <v>0</v>
      </c>
      <c r="O371" s="72">
        <v>0</v>
      </c>
      <c r="P371" s="72">
        <v>0</v>
      </c>
      <c r="Q371" s="72">
        <v>0</v>
      </c>
      <c r="R371" s="72">
        <v>0</v>
      </c>
      <c r="S371" s="72">
        <v>0</v>
      </c>
      <c r="T371" s="72">
        <v>0</v>
      </c>
      <c r="U371" s="72">
        <v>0</v>
      </c>
      <c r="V371" s="72">
        <v>0</v>
      </c>
      <c r="W371" s="72">
        <v>0</v>
      </c>
      <c r="X371" s="72">
        <v>0</v>
      </c>
      <c r="Y371" s="72">
        <v>0</v>
      </c>
      <c r="Z371" s="72">
        <v>3553.06</v>
      </c>
      <c r="AA371" s="72">
        <v>10000</v>
      </c>
    </row>
    <row r="372" spans="1:27" s="111" customFormat="1" ht="23.1" customHeight="1" outlineLevel="1" x14ac:dyDescent="0.3">
      <c r="A372" s="109">
        <v>365</v>
      </c>
      <c r="B372" s="112" t="s">
        <v>417</v>
      </c>
      <c r="C372" s="72">
        <f t="shared" si="6"/>
        <v>128663.19</v>
      </c>
      <c r="D372" s="72">
        <v>0</v>
      </c>
      <c r="E372" s="72">
        <v>0</v>
      </c>
      <c r="F372" s="72">
        <v>0</v>
      </c>
      <c r="G372" s="72">
        <v>0</v>
      </c>
      <c r="H372" s="72">
        <v>116177</v>
      </c>
      <c r="I372" s="72">
        <v>0</v>
      </c>
      <c r="J372" s="72">
        <v>0</v>
      </c>
      <c r="K372" s="72">
        <v>0</v>
      </c>
      <c r="L372" s="72">
        <v>0</v>
      </c>
      <c r="M372" s="72">
        <v>116177</v>
      </c>
      <c r="N372" s="72">
        <v>0</v>
      </c>
      <c r="O372" s="72">
        <v>0</v>
      </c>
      <c r="P372" s="72">
        <v>0</v>
      </c>
      <c r="Q372" s="72">
        <v>0</v>
      </c>
      <c r="R372" s="72">
        <v>0</v>
      </c>
      <c r="S372" s="72">
        <v>0</v>
      </c>
      <c r="T372" s="72">
        <v>0</v>
      </c>
      <c r="U372" s="72">
        <v>0</v>
      </c>
      <c r="V372" s="72">
        <v>0</v>
      </c>
      <c r="W372" s="72">
        <v>0</v>
      </c>
      <c r="X372" s="72">
        <v>0</v>
      </c>
      <c r="Y372" s="72">
        <v>0</v>
      </c>
      <c r="Z372" s="72">
        <v>2486.19</v>
      </c>
      <c r="AA372" s="72">
        <v>10000</v>
      </c>
    </row>
    <row r="373" spans="1:27" s="111" customFormat="1" ht="23.1" customHeight="1" outlineLevel="1" x14ac:dyDescent="0.3">
      <c r="A373" s="109">
        <v>366</v>
      </c>
      <c r="B373" s="112" t="s">
        <v>418</v>
      </c>
      <c r="C373" s="72">
        <f t="shared" si="6"/>
        <v>91574.11</v>
      </c>
      <c r="D373" s="72">
        <v>0</v>
      </c>
      <c r="E373" s="72">
        <v>0</v>
      </c>
      <c r="F373" s="72">
        <v>0</v>
      </c>
      <c r="G373" s="72">
        <v>0</v>
      </c>
      <c r="H373" s="72">
        <v>79865</v>
      </c>
      <c r="I373" s="72">
        <v>0</v>
      </c>
      <c r="J373" s="72">
        <v>0</v>
      </c>
      <c r="K373" s="72">
        <v>0</v>
      </c>
      <c r="L373" s="72">
        <v>0</v>
      </c>
      <c r="M373" s="72">
        <v>79865</v>
      </c>
      <c r="N373" s="72">
        <v>0</v>
      </c>
      <c r="O373" s="72">
        <v>0</v>
      </c>
      <c r="P373" s="72">
        <v>0</v>
      </c>
      <c r="Q373" s="72">
        <v>0</v>
      </c>
      <c r="R373" s="72">
        <v>0</v>
      </c>
      <c r="S373" s="72">
        <v>0</v>
      </c>
      <c r="T373" s="72">
        <v>0</v>
      </c>
      <c r="U373" s="72">
        <v>0</v>
      </c>
      <c r="V373" s="72">
        <v>0</v>
      </c>
      <c r="W373" s="72">
        <v>0</v>
      </c>
      <c r="X373" s="72">
        <v>0</v>
      </c>
      <c r="Y373" s="72">
        <v>0</v>
      </c>
      <c r="Z373" s="72">
        <v>1709.11</v>
      </c>
      <c r="AA373" s="72">
        <v>10000</v>
      </c>
    </row>
    <row r="374" spans="1:27" s="111" customFormat="1" ht="23.1" customHeight="1" outlineLevel="1" x14ac:dyDescent="0.3">
      <c r="A374" s="109">
        <v>367</v>
      </c>
      <c r="B374" s="112" t="s">
        <v>419</v>
      </c>
      <c r="C374" s="72">
        <f t="shared" si="6"/>
        <v>117897.63</v>
      </c>
      <c r="D374" s="72">
        <v>0</v>
      </c>
      <c r="E374" s="72">
        <v>0</v>
      </c>
      <c r="F374" s="72">
        <v>0</v>
      </c>
      <c r="G374" s="72">
        <v>0</v>
      </c>
      <c r="H374" s="72">
        <v>105637</v>
      </c>
      <c r="I374" s="72">
        <v>0</v>
      </c>
      <c r="J374" s="72">
        <v>0</v>
      </c>
      <c r="K374" s="72">
        <v>0</v>
      </c>
      <c r="L374" s="72">
        <v>0</v>
      </c>
      <c r="M374" s="72">
        <v>105637</v>
      </c>
      <c r="N374" s="72">
        <v>0</v>
      </c>
      <c r="O374" s="72">
        <v>0</v>
      </c>
      <c r="P374" s="72">
        <v>0</v>
      </c>
      <c r="Q374" s="72">
        <v>0</v>
      </c>
      <c r="R374" s="72">
        <v>0</v>
      </c>
      <c r="S374" s="72">
        <v>0</v>
      </c>
      <c r="T374" s="72">
        <v>0</v>
      </c>
      <c r="U374" s="72">
        <v>0</v>
      </c>
      <c r="V374" s="72">
        <v>0</v>
      </c>
      <c r="W374" s="72">
        <v>0</v>
      </c>
      <c r="X374" s="72">
        <v>0</v>
      </c>
      <c r="Y374" s="72">
        <v>0</v>
      </c>
      <c r="Z374" s="72">
        <v>2260.63</v>
      </c>
      <c r="AA374" s="72">
        <v>10000</v>
      </c>
    </row>
    <row r="375" spans="1:27" s="111" customFormat="1" ht="23.1" customHeight="1" outlineLevel="1" x14ac:dyDescent="0.3">
      <c r="A375" s="109">
        <v>368</v>
      </c>
      <c r="B375" s="112" t="s">
        <v>420</v>
      </c>
      <c r="C375" s="72">
        <f t="shared" si="6"/>
        <v>437918</v>
      </c>
      <c r="D375" s="72">
        <v>0</v>
      </c>
      <c r="E375" s="72">
        <v>0</v>
      </c>
      <c r="F375" s="72">
        <v>0</v>
      </c>
      <c r="G375" s="72">
        <v>0</v>
      </c>
      <c r="H375" s="72">
        <v>370000</v>
      </c>
      <c r="I375" s="72">
        <v>0</v>
      </c>
      <c r="J375" s="72">
        <v>0</v>
      </c>
      <c r="K375" s="72">
        <v>0</v>
      </c>
      <c r="L375" s="72">
        <v>0</v>
      </c>
      <c r="M375" s="72">
        <v>0</v>
      </c>
      <c r="N375" s="72">
        <v>370000</v>
      </c>
      <c r="O375" s="72">
        <v>0</v>
      </c>
      <c r="P375" s="72">
        <v>0</v>
      </c>
      <c r="Q375" s="72">
        <v>0</v>
      </c>
      <c r="R375" s="72">
        <v>0</v>
      </c>
      <c r="S375" s="72">
        <v>0</v>
      </c>
      <c r="T375" s="72">
        <v>0</v>
      </c>
      <c r="U375" s="72">
        <v>0</v>
      </c>
      <c r="V375" s="72">
        <v>0</v>
      </c>
      <c r="W375" s="72">
        <v>0</v>
      </c>
      <c r="X375" s="72">
        <v>0</v>
      </c>
      <c r="Y375" s="72">
        <v>50000</v>
      </c>
      <c r="Z375" s="72">
        <v>7918</v>
      </c>
      <c r="AA375" s="72">
        <v>10000</v>
      </c>
    </row>
    <row r="376" spans="1:27" s="111" customFormat="1" ht="23.1" customHeight="1" outlineLevel="1" x14ac:dyDescent="0.3">
      <c r="A376" s="109">
        <v>369</v>
      </c>
      <c r="B376" s="112" t="s">
        <v>421</v>
      </c>
      <c r="C376" s="72">
        <f t="shared" si="6"/>
        <v>805622</v>
      </c>
      <c r="D376" s="72">
        <v>0</v>
      </c>
      <c r="E376" s="72">
        <v>0</v>
      </c>
      <c r="F376" s="72">
        <v>0</v>
      </c>
      <c r="G376" s="72">
        <v>0</v>
      </c>
      <c r="H376" s="72">
        <v>730000</v>
      </c>
      <c r="I376" s="72">
        <v>0</v>
      </c>
      <c r="J376" s="72">
        <v>0</v>
      </c>
      <c r="K376" s="72">
        <v>0</v>
      </c>
      <c r="L376" s="72">
        <v>0</v>
      </c>
      <c r="M376" s="72">
        <v>0</v>
      </c>
      <c r="N376" s="72">
        <v>730000</v>
      </c>
      <c r="O376" s="72">
        <v>0</v>
      </c>
      <c r="P376" s="72">
        <v>0</v>
      </c>
      <c r="Q376" s="72">
        <v>0</v>
      </c>
      <c r="R376" s="72">
        <v>0</v>
      </c>
      <c r="S376" s="72">
        <v>0</v>
      </c>
      <c r="T376" s="72">
        <v>0</v>
      </c>
      <c r="U376" s="72">
        <v>0</v>
      </c>
      <c r="V376" s="72">
        <v>0</v>
      </c>
      <c r="W376" s="72">
        <v>0</v>
      </c>
      <c r="X376" s="72">
        <v>0</v>
      </c>
      <c r="Y376" s="72">
        <v>50000</v>
      </c>
      <c r="Z376" s="72">
        <v>15622</v>
      </c>
      <c r="AA376" s="72">
        <v>10000</v>
      </c>
    </row>
    <row r="377" spans="1:27" s="111" customFormat="1" ht="23.1" customHeight="1" outlineLevel="1" x14ac:dyDescent="0.3">
      <c r="A377" s="109">
        <v>370</v>
      </c>
      <c r="B377" s="112" t="s">
        <v>422</v>
      </c>
      <c r="C377" s="72">
        <f t="shared" si="6"/>
        <v>1514113.64</v>
      </c>
      <c r="D377" s="72">
        <v>0</v>
      </c>
      <c r="E377" s="72">
        <v>0</v>
      </c>
      <c r="F377" s="72">
        <v>0</v>
      </c>
      <c r="G377" s="72">
        <v>0</v>
      </c>
      <c r="H377" s="72">
        <v>0</v>
      </c>
      <c r="I377" s="72">
        <v>0</v>
      </c>
      <c r="J377" s="72">
        <v>0</v>
      </c>
      <c r="K377" s="72">
        <v>0</v>
      </c>
      <c r="L377" s="72">
        <v>0</v>
      </c>
      <c r="M377" s="72">
        <v>0</v>
      </c>
      <c r="N377" s="72">
        <v>0</v>
      </c>
      <c r="O377" s="72">
        <v>534.6</v>
      </c>
      <c r="P377" s="72">
        <v>1472600</v>
      </c>
      <c r="Q377" s="72">
        <v>0</v>
      </c>
      <c r="R377" s="72">
        <v>0</v>
      </c>
      <c r="S377" s="72">
        <v>0</v>
      </c>
      <c r="T377" s="72">
        <v>0</v>
      </c>
      <c r="U377" s="72">
        <v>0</v>
      </c>
      <c r="V377" s="72">
        <v>0</v>
      </c>
      <c r="W377" s="72">
        <v>0</v>
      </c>
      <c r="X377" s="72">
        <v>0</v>
      </c>
      <c r="Y377" s="72">
        <v>0</v>
      </c>
      <c r="Z377" s="72">
        <v>31513.64</v>
      </c>
      <c r="AA377" s="72">
        <v>10000</v>
      </c>
    </row>
    <row r="378" spans="1:27" s="111" customFormat="1" ht="23.1" customHeight="1" outlineLevel="1" x14ac:dyDescent="0.3">
      <c r="A378" s="109">
        <v>371</v>
      </c>
      <c r="B378" s="112" t="s">
        <v>423</v>
      </c>
      <c r="C378" s="72">
        <f t="shared" si="6"/>
        <v>3525793.9942499995</v>
      </c>
      <c r="D378" s="72">
        <v>44740.602850000003</v>
      </c>
      <c r="E378" s="72">
        <v>0</v>
      </c>
      <c r="F378" s="72">
        <v>0</v>
      </c>
      <c r="G378" s="72">
        <v>44740.602850000003</v>
      </c>
      <c r="H378" s="72">
        <v>3325188.4502999997</v>
      </c>
      <c r="I378" s="72">
        <v>0</v>
      </c>
      <c r="J378" s="72">
        <v>0</v>
      </c>
      <c r="K378" s="72">
        <v>0</v>
      </c>
      <c r="L378" s="72">
        <v>2638126.45315</v>
      </c>
      <c r="M378" s="72">
        <v>687061.99714999995</v>
      </c>
      <c r="N378" s="72">
        <v>0</v>
      </c>
      <c r="O378" s="72">
        <v>0</v>
      </c>
      <c r="P378" s="72">
        <v>0</v>
      </c>
      <c r="Q378" s="72">
        <v>0</v>
      </c>
      <c r="R378" s="72">
        <v>0</v>
      </c>
      <c r="S378" s="72">
        <v>0</v>
      </c>
      <c r="T378" s="72">
        <v>0</v>
      </c>
      <c r="U378" s="72">
        <v>0</v>
      </c>
      <c r="V378" s="72">
        <v>0</v>
      </c>
      <c r="W378" s="72">
        <v>0</v>
      </c>
      <c r="X378" s="72">
        <v>1374.12</v>
      </c>
      <c r="Y378" s="72">
        <v>62374.341099999998</v>
      </c>
      <c r="Z378" s="72">
        <v>72116.479999999996</v>
      </c>
      <c r="AA378" s="72">
        <v>20000</v>
      </c>
    </row>
    <row r="379" spans="1:27" s="111" customFormat="1" ht="23.1" customHeight="1" outlineLevel="1" x14ac:dyDescent="0.3">
      <c r="A379" s="109">
        <v>372</v>
      </c>
      <c r="B379" s="112" t="s">
        <v>424</v>
      </c>
      <c r="C379" s="72">
        <f t="shared" si="6"/>
        <v>8801905.2100000009</v>
      </c>
      <c r="D379" s="72">
        <v>0</v>
      </c>
      <c r="E379" s="72">
        <v>0</v>
      </c>
      <c r="F379" s="72">
        <v>0</v>
      </c>
      <c r="G379" s="72">
        <v>0</v>
      </c>
      <c r="H379" s="72">
        <v>0</v>
      </c>
      <c r="I379" s="72">
        <v>0</v>
      </c>
      <c r="J379" s="72">
        <v>0</v>
      </c>
      <c r="K379" s="72">
        <v>0</v>
      </c>
      <c r="L379" s="72">
        <v>0</v>
      </c>
      <c r="M379" s="72">
        <v>0</v>
      </c>
      <c r="N379" s="72">
        <v>0</v>
      </c>
      <c r="O379" s="72">
        <v>0</v>
      </c>
      <c r="P379" s="72">
        <v>0</v>
      </c>
      <c r="Q379" s="72">
        <v>0</v>
      </c>
      <c r="R379" s="72">
        <v>0</v>
      </c>
      <c r="S379" s="72">
        <v>0</v>
      </c>
      <c r="T379" s="72">
        <v>0</v>
      </c>
      <c r="U379" s="72">
        <v>2118.4</v>
      </c>
      <c r="V379" s="72">
        <v>8558748</v>
      </c>
      <c r="W379" s="72">
        <v>0</v>
      </c>
      <c r="X379" s="72">
        <v>0</v>
      </c>
      <c r="Y379" s="72">
        <v>50000</v>
      </c>
      <c r="Z379" s="72">
        <v>183157.21</v>
      </c>
      <c r="AA379" s="72">
        <v>10000</v>
      </c>
    </row>
    <row r="380" spans="1:27" s="111" customFormat="1" ht="23.1" customHeight="1" outlineLevel="1" x14ac:dyDescent="0.3">
      <c r="A380" s="109">
        <v>373</v>
      </c>
      <c r="B380" s="112" t="s">
        <v>425</v>
      </c>
      <c r="C380" s="72">
        <f t="shared" si="6"/>
        <v>1485459.78</v>
      </c>
      <c r="D380" s="72">
        <v>0</v>
      </c>
      <c r="E380" s="72">
        <v>0</v>
      </c>
      <c r="F380" s="72">
        <v>0</v>
      </c>
      <c r="G380" s="72">
        <v>0</v>
      </c>
      <c r="H380" s="72">
        <v>0</v>
      </c>
      <c r="I380" s="72">
        <v>0</v>
      </c>
      <c r="J380" s="72">
        <v>0</v>
      </c>
      <c r="K380" s="72">
        <v>0</v>
      </c>
      <c r="L380" s="72">
        <v>0</v>
      </c>
      <c r="M380" s="72">
        <v>0</v>
      </c>
      <c r="N380" s="72">
        <v>0</v>
      </c>
      <c r="O380" s="72">
        <v>370</v>
      </c>
      <c r="P380" s="72">
        <v>1168200</v>
      </c>
      <c r="Q380" s="72">
        <v>0</v>
      </c>
      <c r="R380" s="72">
        <v>0</v>
      </c>
      <c r="S380" s="72">
        <v>0</v>
      </c>
      <c r="T380" s="72">
        <v>0</v>
      </c>
      <c r="U380" s="72">
        <v>0</v>
      </c>
      <c r="V380" s="72">
        <v>0</v>
      </c>
      <c r="W380" s="72">
        <v>266556</v>
      </c>
      <c r="X380" s="72">
        <v>0</v>
      </c>
      <c r="Y380" s="72">
        <v>0</v>
      </c>
      <c r="Z380" s="72">
        <v>30703.78</v>
      </c>
      <c r="AA380" s="72">
        <v>20000</v>
      </c>
    </row>
    <row r="381" spans="1:27" s="111" customFormat="1" ht="23.1" customHeight="1" outlineLevel="1" x14ac:dyDescent="0.3">
      <c r="A381" s="109">
        <v>374</v>
      </c>
      <c r="B381" s="112" t="s">
        <v>426</v>
      </c>
      <c r="C381" s="72">
        <f t="shared" si="6"/>
        <v>1860528.07</v>
      </c>
      <c r="D381" s="72">
        <v>0</v>
      </c>
      <c r="E381" s="72">
        <v>0</v>
      </c>
      <c r="F381" s="72">
        <v>0</v>
      </c>
      <c r="G381" s="72">
        <v>0</v>
      </c>
      <c r="H381" s="72">
        <v>0</v>
      </c>
      <c r="I381" s="72">
        <v>0</v>
      </c>
      <c r="J381" s="72">
        <v>0</v>
      </c>
      <c r="K381" s="72">
        <v>0</v>
      </c>
      <c r="L381" s="72">
        <v>0</v>
      </c>
      <c r="M381" s="72">
        <v>0</v>
      </c>
      <c r="N381" s="72">
        <v>0</v>
      </c>
      <c r="O381" s="72">
        <v>436.2</v>
      </c>
      <c r="P381" s="72">
        <v>1502840</v>
      </c>
      <c r="Q381" s="72">
        <v>0</v>
      </c>
      <c r="R381" s="72">
        <v>0</v>
      </c>
      <c r="S381" s="72">
        <v>0</v>
      </c>
      <c r="T381" s="72">
        <v>0</v>
      </c>
      <c r="U381" s="72">
        <v>0</v>
      </c>
      <c r="V381" s="72">
        <v>0</v>
      </c>
      <c r="W381" s="72">
        <v>299126</v>
      </c>
      <c r="X381" s="72">
        <v>0</v>
      </c>
      <c r="Y381" s="72">
        <v>0</v>
      </c>
      <c r="Z381" s="72">
        <v>38562.07</v>
      </c>
      <c r="AA381" s="72">
        <v>20000</v>
      </c>
    </row>
    <row r="382" spans="1:27" s="111" customFormat="1" ht="23.1" customHeight="1" outlineLevel="1" x14ac:dyDescent="0.3">
      <c r="A382" s="109">
        <v>375</v>
      </c>
      <c r="B382" s="112" t="s">
        <v>427</v>
      </c>
      <c r="C382" s="72">
        <f t="shared" si="6"/>
        <v>4352348.3717000009</v>
      </c>
      <c r="D382" s="72">
        <v>0</v>
      </c>
      <c r="E382" s="72">
        <v>0</v>
      </c>
      <c r="F382" s="72">
        <v>0</v>
      </c>
      <c r="G382" s="72">
        <v>0</v>
      </c>
      <c r="H382" s="72">
        <v>0</v>
      </c>
      <c r="I382" s="72">
        <v>0</v>
      </c>
      <c r="J382" s="72">
        <v>0</v>
      </c>
      <c r="K382" s="72">
        <v>0</v>
      </c>
      <c r="L382" s="72">
        <v>0</v>
      </c>
      <c r="M382" s="72">
        <v>0</v>
      </c>
      <c r="N382" s="72">
        <v>0</v>
      </c>
      <c r="O382" s="72">
        <v>193</v>
      </c>
      <c r="P382" s="72">
        <v>833358.2</v>
      </c>
      <c r="Q382" s="72">
        <v>0</v>
      </c>
      <c r="R382" s="72">
        <v>0</v>
      </c>
      <c r="S382" s="72">
        <v>0</v>
      </c>
      <c r="T382" s="72">
        <v>0</v>
      </c>
      <c r="U382" s="72">
        <v>1466.7</v>
      </c>
      <c r="V382" s="72">
        <v>3295440</v>
      </c>
      <c r="W382" s="72">
        <v>0</v>
      </c>
      <c r="X382" s="72">
        <v>8257.6</v>
      </c>
      <c r="Y382" s="72">
        <v>106936.2917</v>
      </c>
      <c r="Z382" s="72">
        <v>88356.28</v>
      </c>
      <c r="AA382" s="72">
        <v>20000</v>
      </c>
    </row>
    <row r="383" spans="1:27" s="111" customFormat="1" ht="23.1" customHeight="1" outlineLevel="1" x14ac:dyDescent="0.3">
      <c r="A383" s="109">
        <v>376</v>
      </c>
      <c r="B383" s="112" t="s">
        <v>429</v>
      </c>
      <c r="C383" s="72">
        <f t="shared" si="6"/>
        <v>3043074.3050000002</v>
      </c>
      <c r="D383" s="72">
        <v>0</v>
      </c>
      <c r="E383" s="72">
        <v>0</v>
      </c>
      <c r="F383" s="72">
        <v>0</v>
      </c>
      <c r="G383" s="72">
        <v>0</v>
      </c>
      <c r="H383" s="72">
        <v>0</v>
      </c>
      <c r="I383" s="72">
        <v>0</v>
      </c>
      <c r="J383" s="72">
        <v>0</v>
      </c>
      <c r="K383" s="72">
        <v>0</v>
      </c>
      <c r="L383" s="72">
        <v>0</v>
      </c>
      <c r="M383" s="72">
        <v>0</v>
      </c>
      <c r="N383" s="72">
        <v>0</v>
      </c>
      <c r="O383" s="72">
        <v>673</v>
      </c>
      <c r="P383" s="72">
        <v>2756866.4</v>
      </c>
      <c r="Q383" s="72">
        <v>0</v>
      </c>
      <c r="R383" s="72">
        <v>0</v>
      </c>
      <c r="S383" s="72">
        <v>0</v>
      </c>
      <c r="T383" s="72">
        <v>0</v>
      </c>
      <c r="U383" s="72">
        <v>0</v>
      </c>
      <c r="V383" s="72">
        <v>0</v>
      </c>
      <c r="W383" s="72">
        <v>202869.55499999999</v>
      </c>
      <c r="X383" s="72">
        <v>0</v>
      </c>
      <c r="Y383" s="72">
        <v>0</v>
      </c>
      <c r="Z383" s="72">
        <v>63338.35</v>
      </c>
      <c r="AA383" s="72">
        <v>20000</v>
      </c>
    </row>
    <row r="384" spans="1:27" s="111" customFormat="1" ht="23.1" customHeight="1" outlineLevel="1" x14ac:dyDescent="0.3">
      <c r="A384" s="109">
        <v>377</v>
      </c>
      <c r="B384" s="112" t="s">
        <v>430</v>
      </c>
      <c r="C384" s="72">
        <f t="shared" si="6"/>
        <v>2103941.8899999997</v>
      </c>
      <c r="D384" s="72">
        <v>0</v>
      </c>
      <c r="E384" s="72">
        <v>0</v>
      </c>
      <c r="F384" s="72">
        <v>0</v>
      </c>
      <c r="G384" s="72">
        <v>0</v>
      </c>
      <c r="H384" s="72">
        <v>0</v>
      </c>
      <c r="I384" s="72">
        <v>0</v>
      </c>
      <c r="J384" s="72">
        <v>0</v>
      </c>
      <c r="K384" s="72">
        <v>0</v>
      </c>
      <c r="L384" s="72">
        <v>0</v>
      </c>
      <c r="M384" s="72">
        <v>0</v>
      </c>
      <c r="N384" s="72">
        <v>0</v>
      </c>
      <c r="O384" s="72">
        <v>686.54</v>
      </c>
      <c r="P384" s="72">
        <v>1919675.9</v>
      </c>
      <c r="Q384" s="72">
        <v>0</v>
      </c>
      <c r="R384" s="72">
        <v>0</v>
      </c>
      <c r="S384" s="72">
        <v>0</v>
      </c>
      <c r="T384" s="72">
        <v>0</v>
      </c>
      <c r="U384" s="72">
        <v>0</v>
      </c>
      <c r="V384" s="72">
        <v>0</v>
      </c>
      <c r="W384" s="72">
        <v>120604</v>
      </c>
      <c r="X384" s="72">
        <v>0</v>
      </c>
      <c r="Y384" s="72">
        <v>0</v>
      </c>
      <c r="Z384" s="72">
        <v>43661.99</v>
      </c>
      <c r="AA384" s="72">
        <v>20000</v>
      </c>
    </row>
    <row r="385" spans="1:27" s="111" customFormat="1" ht="23.1" customHeight="1" outlineLevel="1" x14ac:dyDescent="0.3">
      <c r="A385" s="109">
        <v>378</v>
      </c>
      <c r="B385" s="112" t="s">
        <v>431</v>
      </c>
      <c r="C385" s="72">
        <f t="shared" si="6"/>
        <v>3218558.96</v>
      </c>
      <c r="D385" s="72">
        <v>0</v>
      </c>
      <c r="E385" s="72">
        <v>0</v>
      </c>
      <c r="F385" s="72">
        <v>0</v>
      </c>
      <c r="G385" s="72">
        <v>0</v>
      </c>
      <c r="H385" s="72">
        <v>0</v>
      </c>
      <c r="I385" s="72">
        <v>0</v>
      </c>
      <c r="J385" s="72">
        <v>0</v>
      </c>
      <c r="K385" s="72">
        <v>0</v>
      </c>
      <c r="L385" s="72">
        <v>0</v>
      </c>
      <c r="M385" s="72">
        <v>0</v>
      </c>
      <c r="N385" s="72">
        <v>0</v>
      </c>
      <c r="O385" s="72">
        <v>789.28</v>
      </c>
      <c r="P385" s="72">
        <v>3141334.4</v>
      </c>
      <c r="Q385" s="72">
        <v>0</v>
      </c>
      <c r="R385" s="72">
        <v>0</v>
      </c>
      <c r="S385" s="72">
        <v>0</v>
      </c>
      <c r="T385" s="72">
        <v>0</v>
      </c>
      <c r="U385" s="72">
        <v>0</v>
      </c>
      <c r="V385" s="72">
        <v>0</v>
      </c>
      <c r="W385" s="72">
        <v>0</v>
      </c>
      <c r="X385" s="72">
        <v>0</v>
      </c>
      <c r="Y385" s="72">
        <v>0</v>
      </c>
      <c r="Z385" s="72">
        <v>67224.56</v>
      </c>
      <c r="AA385" s="72">
        <v>10000</v>
      </c>
    </row>
    <row r="386" spans="1:27" s="111" customFormat="1" ht="47.25" customHeight="1" outlineLevel="1" x14ac:dyDescent="0.3">
      <c r="A386" s="109">
        <v>379</v>
      </c>
      <c r="B386" s="112" t="s">
        <v>558</v>
      </c>
      <c r="C386" s="72">
        <f t="shared" si="6"/>
        <v>5766458.7800000003</v>
      </c>
      <c r="D386" s="72">
        <v>0</v>
      </c>
      <c r="E386" s="72">
        <v>0</v>
      </c>
      <c r="F386" s="72">
        <v>0</v>
      </c>
      <c r="G386" s="72">
        <v>0</v>
      </c>
      <c r="H386" s="72">
        <v>0</v>
      </c>
      <c r="I386" s="72">
        <v>0</v>
      </c>
      <c r="J386" s="72">
        <v>0</v>
      </c>
      <c r="K386" s="72">
        <v>0</v>
      </c>
      <c r="L386" s="72">
        <v>0</v>
      </c>
      <c r="M386" s="72">
        <v>0</v>
      </c>
      <c r="N386" s="72">
        <v>0</v>
      </c>
      <c r="O386" s="72">
        <v>0</v>
      </c>
      <c r="P386" s="72">
        <v>0</v>
      </c>
      <c r="Q386" s="72">
        <v>0</v>
      </c>
      <c r="R386" s="72">
        <v>0</v>
      </c>
      <c r="S386" s="72">
        <v>0</v>
      </c>
      <c r="T386" s="72">
        <v>0</v>
      </c>
      <c r="U386" s="72">
        <v>1298</v>
      </c>
      <c r="V386" s="72">
        <v>5587143.9000000004</v>
      </c>
      <c r="W386" s="72">
        <v>0</v>
      </c>
      <c r="X386" s="72">
        <v>0</v>
      </c>
      <c r="Y386" s="72">
        <v>49750</v>
      </c>
      <c r="Z386" s="72">
        <v>119564.88</v>
      </c>
      <c r="AA386" s="72">
        <v>10000</v>
      </c>
    </row>
    <row r="387" spans="1:27" s="111" customFormat="1" ht="23.1" customHeight="1" outlineLevel="1" x14ac:dyDescent="0.3">
      <c r="A387" s="109">
        <v>380</v>
      </c>
      <c r="B387" s="112" t="s">
        <v>432</v>
      </c>
      <c r="C387" s="72">
        <f t="shared" si="6"/>
        <v>7737250.96</v>
      </c>
      <c r="D387" s="72">
        <v>0</v>
      </c>
      <c r="E387" s="72">
        <v>0</v>
      </c>
      <c r="F387" s="72">
        <v>0</v>
      </c>
      <c r="G387" s="72">
        <v>0</v>
      </c>
      <c r="H387" s="72">
        <v>0</v>
      </c>
      <c r="I387" s="72">
        <v>0</v>
      </c>
      <c r="J387" s="72">
        <v>0</v>
      </c>
      <c r="K387" s="72">
        <v>0</v>
      </c>
      <c r="L387" s="72">
        <v>0</v>
      </c>
      <c r="M387" s="72">
        <v>0</v>
      </c>
      <c r="N387" s="72">
        <v>0</v>
      </c>
      <c r="O387" s="72">
        <v>0</v>
      </c>
      <c r="P387" s="72">
        <v>0</v>
      </c>
      <c r="Q387" s="72">
        <v>0</v>
      </c>
      <c r="R387" s="72">
        <v>0</v>
      </c>
      <c r="S387" s="72">
        <v>0</v>
      </c>
      <c r="T387" s="72">
        <v>0</v>
      </c>
      <c r="U387" s="72">
        <v>1634</v>
      </c>
      <c r="V387" s="72">
        <v>7516400</v>
      </c>
      <c r="W387" s="72">
        <v>0</v>
      </c>
      <c r="X387" s="72">
        <v>0</v>
      </c>
      <c r="Y387" s="72">
        <v>50000</v>
      </c>
      <c r="Z387" s="72">
        <v>160850.96</v>
      </c>
      <c r="AA387" s="72">
        <v>10000</v>
      </c>
    </row>
    <row r="388" spans="1:27" s="111" customFormat="1" ht="23.1" customHeight="1" outlineLevel="1" x14ac:dyDescent="0.3">
      <c r="A388" s="109">
        <v>381</v>
      </c>
      <c r="B388" s="112" t="s">
        <v>433</v>
      </c>
      <c r="C388" s="72">
        <f t="shared" si="6"/>
        <v>2664250.69</v>
      </c>
      <c r="D388" s="72">
        <v>0</v>
      </c>
      <c r="E388" s="72">
        <v>0</v>
      </c>
      <c r="F388" s="72">
        <v>0</v>
      </c>
      <c r="G388" s="72">
        <v>0</v>
      </c>
      <c r="H388" s="72">
        <v>0</v>
      </c>
      <c r="I388" s="72">
        <v>0</v>
      </c>
      <c r="J388" s="72">
        <v>0</v>
      </c>
      <c r="K388" s="72">
        <v>0</v>
      </c>
      <c r="L388" s="72">
        <v>0</v>
      </c>
      <c r="M388" s="72">
        <v>0</v>
      </c>
      <c r="N388" s="72">
        <v>0</v>
      </c>
      <c r="O388" s="72">
        <v>655.8</v>
      </c>
      <c r="P388" s="72">
        <v>2598639.7999999998</v>
      </c>
      <c r="Q388" s="72">
        <v>0</v>
      </c>
      <c r="R388" s="72">
        <v>0</v>
      </c>
      <c r="S388" s="72">
        <v>0</v>
      </c>
      <c r="T388" s="72">
        <v>0</v>
      </c>
      <c r="U388" s="72">
        <v>0</v>
      </c>
      <c r="V388" s="72">
        <v>0</v>
      </c>
      <c r="W388" s="72">
        <v>0</v>
      </c>
      <c r="X388" s="72">
        <v>0</v>
      </c>
      <c r="Y388" s="72">
        <v>0</v>
      </c>
      <c r="Z388" s="72">
        <v>55610.89</v>
      </c>
      <c r="AA388" s="72">
        <v>10000</v>
      </c>
    </row>
    <row r="389" spans="1:27" s="111" customFormat="1" ht="23.1" customHeight="1" outlineLevel="1" x14ac:dyDescent="0.3">
      <c r="A389" s="109">
        <v>382</v>
      </c>
      <c r="B389" s="112" t="s">
        <v>434</v>
      </c>
      <c r="C389" s="72">
        <f t="shared" si="6"/>
        <v>256175.91</v>
      </c>
      <c r="D389" s="72">
        <v>44965.43</v>
      </c>
      <c r="E389" s="72">
        <v>0</v>
      </c>
      <c r="F389" s="72">
        <v>0</v>
      </c>
      <c r="G389" s="72">
        <v>44965.43</v>
      </c>
      <c r="H389" s="72">
        <v>154227.07</v>
      </c>
      <c r="I389" s="72">
        <v>0</v>
      </c>
      <c r="J389" s="72">
        <v>0</v>
      </c>
      <c r="K389" s="72">
        <v>0</v>
      </c>
      <c r="L389" s="72">
        <v>0</v>
      </c>
      <c r="M389" s="72">
        <v>154227.07</v>
      </c>
      <c r="N389" s="72">
        <v>0</v>
      </c>
      <c r="O389" s="72">
        <v>0</v>
      </c>
      <c r="P389" s="72">
        <v>0</v>
      </c>
      <c r="Q389" s="72">
        <v>0</v>
      </c>
      <c r="R389" s="72">
        <v>0</v>
      </c>
      <c r="S389" s="72">
        <v>0</v>
      </c>
      <c r="T389" s="72">
        <v>0</v>
      </c>
      <c r="U389" s="72">
        <v>0</v>
      </c>
      <c r="V389" s="72">
        <v>0</v>
      </c>
      <c r="W389" s="72">
        <v>0</v>
      </c>
      <c r="X389" s="72">
        <v>308.45</v>
      </c>
      <c r="Y389" s="72">
        <v>42412.24</v>
      </c>
      <c r="Z389" s="72">
        <v>4262.72</v>
      </c>
      <c r="AA389" s="72">
        <v>10000</v>
      </c>
    </row>
    <row r="390" spans="1:27" s="111" customFormat="1" ht="23.1" customHeight="1" outlineLevel="1" x14ac:dyDescent="0.3">
      <c r="A390" s="109">
        <v>383</v>
      </c>
      <c r="B390" s="112" t="s">
        <v>435</v>
      </c>
      <c r="C390" s="72">
        <f t="shared" si="6"/>
        <v>8573417.5999999996</v>
      </c>
      <c r="D390" s="72">
        <v>0</v>
      </c>
      <c r="E390" s="72">
        <v>0</v>
      </c>
      <c r="F390" s="72">
        <v>0</v>
      </c>
      <c r="G390" s="72">
        <v>0</v>
      </c>
      <c r="H390" s="72">
        <v>0</v>
      </c>
      <c r="I390" s="72">
        <v>0</v>
      </c>
      <c r="J390" s="72">
        <v>0</v>
      </c>
      <c r="K390" s="72">
        <v>0</v>
      </c>
      <c r="L390" s="72">
        <v>0</v>
      </c>
      <c r="M390" s="72">
        <v>0</v>
      </c>
      <c r="N390" s="72">
        <v>0</v>
      </c>
      <c r="O390" s="72">
        <v>1613.5</v>
      </c>
      <c r="P390" s="72">
        <v>8384000</v>
      </c>
      <c r="Q390" s="72">
        <v>0</v>
      </c>
      <c r="R390" s="72">
        <v>0</v>
      </c>
      <c r="S390" s="72">
        <v>0</v>
      </c>
      <c r="T390" s="72">
        <v>0</v>
      </c>
      <c r="U390" s="72">
        <v>0</v>
      </c>
      <c r="V390" s="72">
        <v>0</v>
      </c>
      <c r="W390" s="72">
        <v>0</v>
      </c>
      <c r="X390" s="72">
        <v>0</v>
      </c>
      <c r="Y390" s="72">
        <v>0</v>
      </c>
      <c r="Z390" s="72">
        <v>179417.60000000001</v>
      </c>
      <c r="AA390" s="72">
        <v>10000</v>
      </c>
    </row>
    <row r="391" spans="1:27" s="111" customFormat="1" ht="42.75" customHeight="1" outlineLevel="1" x14ac:dyDescent="0.3">
      <c r="A391" s="109">
        <v>384</v>
      </c>
      <c r="B391" s="112" t="s">
        <v>484</v>
      </c>
      <c r="C391" s="72">
        <f t="shared" si="6"/>
        <v>4766251.24</v>
      </c>
      <c r="D391" s="72">
        <v>0</v>
      </c>
      <c r="E391" s="72">
        <v>0</v>
      </c>
      <c r="F391" s="72">
        <v>0</v>
      </c>
      <c r="G391" s="72">
        <v>0</v>
      </c>
      <c r="H391" s="72">
        <v>0</v>
      </c>
      <c r="I391" s="72">
        <v>0</v>
      </c>
      <c r="J391" s="72">
        <v>0</v>
      </c>
      <c r="K391" s="72">
        <v>0</v>
      </c>
      <c r="L391" s="72">
        <v>0</v>
      </c>
      <c r="M391" s="72">
        <v>0</v>
      </c>
      <c r="N391" s="72">
        <v>0</v>
      </c>
      <c r="O391" s="72">
        <v>1170</v>
      </c>
      <c r="P391" s="72">
        <v>4656600</v>
      </c>
      <c r="Q391" s="72">
        <v>0</v>
      </c>
      <c r="R391" s="72">
        <v>0</v>
      </c>
      <c r="S391" s="72">
        <v>0</v>
      </c>
      <c r="T391" s="72">
        <v>0</v>
      </c>
      <c r="U391" s="72">
        <v>0</v>
      </c>
      <c r="V391" s="72">
        <v>0</v>
      </c>
      <c r="W391" s="72">
        <v>0</v>
      </c>
      <c r="X391" s="72">
        <v>0</v>
      </c>
      <c r="Y391" s="72">
        <v>0</v>
      </c>
      <c r="Z391" s="72">
        <v>99651.24</v>
      </c>
      <c r="AA391" s="72">
        <v>10000</v>
      </c>
    </row>
    <row r="392" spans="1:27" s="111" customFormat="1" ht="23.1" customHeight="1" outlineLevel="1" x14ac:dyDescent="0.3">
      <c r="A392" s="109">
        <v>385</v>
      </c>
      <c r="B392" s="112" t="s">
        <v>436</v>
      </c>
      <c r="C392" s="72">
        <f t="shared" si="6"/>
        <v>2649202</v>
      </c>
      <c r="D392" s="72">
        <v>0</v>
      </c>
      <c r="E392" s="72">
        <v>0</v>
      </c>
      <c r="F392" s="72">
        <v>0</v>
      </c>
      <c r="G392" s="72">
        <v>0</v>
      </c>
      <c r="H392" s="72">
        <v>0</v>
      </c>
      <c r="I392" s="72">
        <v>0</v>
      </c>
      <c r="J392" s="72">
        <v>0</v>
      </c>
      <c r="K392" s="72">
        <v>0</v>
      </c>
      <c r="L392" s="72">
        <v>0</v>
      </c>
      <c r="M392" s="72">
        <v>0</v>
      </c>
      <c r="N392" s="72">
        <v>0</v>
      </c>
      <c r="O392" s="72">
        <v>0</v>
      </c>
      <c r="P392" s="72">
        <v>0</v>
      </c>
      <c r="Q392" s="72">
        <v>0</v>
      </c>
      <c r="R392" s="72">
        <v>0</v>
      </c>
      <c r="S392" s="72">
        <v>0</v>
      </c>
      <c r="T392" s="72">
        <v>0</v>
      </c>
      <c r="U392" s="72">
        <v>330</v>
      </c>
      <c r="V392" s="72">
        <v>2530000</v>
      </c>
      <c r="W392" s="72">
        <v>0</v>
      </c>
      <c r="X392" s="72">
        <v>5060</v>
      </c>
      <c r="Y392" s="72">
        <v>50000</v>
      </c>
      <c r="Z392" s="72">
        <v>54142</v>
      </c>
      <c r="AA392" s="72">
        <v>10000</v>
      </c>
    </row>
    <row r="393" spans="1:27" s="111" customFormat="1" ht="23.1" customHeight="1" outlineLevel="1" x14ac:dyDescent="0.3">
      <c r="A393" s="109">
        <v>386</v>
      </c>
      <c r="B393" s="112" t="s">
        <v>437</v>
      </c>
      <c r="C393" s="72">
        <f t="shared" si="6"/>
        <v>2453524.15</v>
      </c>
      <c r="D393" s="72">
        <v>0</v>
      </c>
      <c r="E393" s="72">
        <v>0</v>
      </c>
      <c r="F393" s="72">
        <v>0</v>
      </c>
      <c r="G393" s="72">
        <v>0</v>
      </c>
      <c r="H393" s="72">
        <v>0</v>
      </c>
      <c r="I393" s="72">
        <v>0</v>
      </c>
      <c r="J393" s="72">
        <v>0</v>
      </c>
      <c r="K393" s="72">
        <v>0</v>
      </c>
      <c r="L393" s="72">
        <v>0</v>
      </c>
      <c r="M393" s="72">
        <v>0</v>
      </c>
      <c r="N393" s="72">
        <v>0</v>
      </c>
      <c r="O393" s="72">
        <v>680</v>
      </c>
      <c r="P393" s="72">
        <v>2392328.3199999998</v>
      </c>
      <c r="Q393" s="72">
        <v>0</v>
      </c>
      <c r="R393" s="72">
        <v>0</v>
      </c>
      <c r="S393" s="72">
        <v>0</v>
      </c>
      <c r="T393" s="72">
        <v>0</v>
      </c>
      <c r="U393" s="72">
        <v>0</v>
      </c>
      <c r="V393" s="72">
        <v>0</v>
      </c>
      <c r="W393" s="72">
        <v>0</v>
      </c>
      <c r="X393" s="72">
        <v>0</v>
      </c>
      <c r="Y393" s="72">
        <v>0</v>
      </c>
      <c r="Z393" s="72">
        <v>51195.83</v>
      </c>
      <c r="AA393" s="72">
        <v>10000</v>
      </c>
    </row>
    <row r="394" spans="1:27" s="111" customFormat="1" ht="23.1" customHeight="1" outlineLevel="1" x14ac:dyDescent="0.3">
      <c r="A394" s="109">
        <v>387</v>
      </c>
      <c r="B394" s="112" t="s">
        <v>438</v>
      </c>
      <c r="C394" s="72">
        <f t="shared" si="6"/>
        <v>5541412.1299999999</v>
      </c>
      <c r="D394" s="72">
        <v>0</v>
      </c>
      <c r="E394" s="72">
        <v>0</v>
      </c>
      <c r="F394" s="72">
        <v>0</v>
      </c>
      <c r="G394" s="72">
        <v>0</v>
      </c>
      <c r="H394" s="72">
        <v>0</v>
      </c>
      <c r="I394" s="72">
        <v>0</v>
      </c>
      <c r="J394" s="72">
        <v>0</v>
      </c>
      <c r="K394" s="72">
        <v>0</v>
      </c>
      <c r="L394" s="72">
        <v>0</v>
      </c>
      <c r="M394" s="72">
        <v>0</v>
      </c>
      <c r="N394" s="72">
        <v>0</v>
      </c>
      <c r="O394" s="72">
        <v>1353.88</v>
      </c>
      <c r="P394" s="72">
        <v>5415520</v>
      </c>
      <c r="Q394" s="72">
        <v>0</v>
      </c>
      <c r="R394" s="72">
        <v>0</v>
      </c>
      <c r="S394" s="72">
        <v>0</v>
      </c>
      <c r="T394" s="72">
        <v>0</v>
      </c>
      <c r="U394" s="72">
        <v>0</v>
      </c>
      <c r="V394" s="72">
        <v>0</v>
      </c>
      <c r="W394" s="72">
        <v>0</v>
      </c>
      <c r="X394" s="72">
        <v>0</v>
      </c>
      <c r="Y394" s="72">
        <v>0</v>
      </c>
      <c r="Z394" s="72">
        <v>115892.13</v>
      </c>
      <c r="AA394" s="72">
        <v>10000</v>
      </c>
    </row>
    <row r="395" spans="1:27" s="111" customFormat="1" ht="23.1" customHeight="1" outlineLevel="1" x14ac:dyDescent="0.3">
      <c r="A395" s="109">
        <v>388</v>
      </c>
      <c r="B395" s="112" t="s">
        <v>439</v>
      </c>
      <c r="C395" s="72">
        <f t="shared" si="6"/>
        <v>3752905.4249999998</v>
      </c>
      <c r="D395" s="72">
        <v>0</v>
      </c>
      <c r="E395" s="72">
        <v>0</v>
      </c>
      <c r="F395" s="72">
        <v>0</v>
      </c>
      <c r="G395" s="72">
        <v>0</v>
      </c>
      <c r="H395" s="72">
        <v>0</v>
      </c>
      <c r="I395" s="72">
        <v>0</v>
      </c>
      <c r="J395" s="72">
        <v>0</v>
      </c>
      <c r="K395" s="72">
        <v>0</v>
      </c>
      <c r="L395" s="72">
        <v>0</v>
      </c>
      <c r="M395" s="72">
        <v>0</v>
      </c>
      <c r="N395" s="72">
        <v>0</v>
      </c>
      <c r="O395" s="72">
        <v>0</v>
      </c>
      <c r="P395" s="72">
        <v>0</v>
      </c>
      <c r="Q395" s="72">
        <v>0</v>
      </c>
      <c r="R395" s="72">
        <v>0</v>
      </c>
      <c r="S395" s="72">
        <v>0</v>
      </c>
      <c r="T395" s="72">
        <v>0</v>
      </c>
      <c r="U395" s="72">
        <v>994</v>
      </c>
      <c r="V395" s="72">
        <v>3585855</v>
      </c>
      <c r="W395" s="72">
        <v>0</v>
      </c>
      <c r="X395" s="72">
        <v>0</v>
      </c>
      <c r="Y395" s="72">
        <v>80313.125</v>
      </c>
      <c r="Z395" s="72">
        <v>76737.3</v>
      </c>
      <c r="AA395" s="72">
        <v>10000</v>
      </c>
    </row>
    <row r="396" spans="1:27" s="111" customFormat="1" ht="23.1" customHeight="1" outlineLevel="1" x14ac:dyDescent="0.3">
      <c r="A396" s="109">
        <v>389</v>
      </c>
      <c r="B396" s="112" t="s">
        <v>440</v>
      </c>
      <c r="C396" s="72">
        <f t="shared" si="6"/>
        <v>2597906.0099999998</v>
      </c>
      <c r="D396" s="72">
        <v>0</v>
      </c>
      <c r="E396" s="72">
        <v>0</v>
      </c>
      <c r="F396" s="72">
        <v>0</v>
      </c>
      <c r="G396" s="72">
        <v>0</v>
      </c>
      <c r="H396" s="72">
        <v>0</v>
      </c>
      <c r="I396" s="72">
        <v>0</v>
      </c>
      <c r="J396" s="72">
        <v>0</v>
      </c>
      <c r="K396" s="72">
        <v>0</v>
      </c>
      <c r="L396" s="72">
        <v>0</v>
      </c>
      <c r="M396" s="72">
        <v>0</v>
      </c>
      <c r="N396" s="72">
        <v>0</v>
      </c>
      <c r="O396" s="72">
        <v>534.6</v>
      </c>
      <c r="P396" s="72">
        <v>2533685.15</v>
      </c>
      <c r="Q396" s="72">
        <v>0</v>
      </c>
      <c r="R396" s="72">
        <v>0</v>
      </c>
      <c r="S396" s="72">
        <v>0</v>
      </c>
      <c r="T396" s="72">
        <v>0</v>
      </c>
      <c r="U396" s="72">
        <v>0</v>
      </c>
      <c r="V396" s="72">
        <v>0</v>
      </c>
      <c r="W396" s="72">
        <v>0</v>
      </c>
      <c r="X396" s="72">
        <v>0</v>
      </c>
      <c r="Y396" s="72">
        <v>0</v>
      </c>
      <c r="Z396" s="72">
        <v>54220.86</v>
      </c>
      <c r="AA396" s="72">
        <v>10000</v>
      </c>
    </row>
    <row r="397" spans="1:27" s="111" customFormat="1" ht="23.1" customHeight="1" outlineLevel="1" x14ac:dyDescent="0.3">
      <c r="A397" s="109">
        <v>390</v>
      </c>
      <c r="B397" s="112" t="s">
        <v>441</v>
      </c>
      <c r="C397" s="72">
        <f t="shared" si="6"/>
        <v>7037449.3249999993</v>
      </c>
      <c r="D397" s="72">
        <v>0</v>
      </c>
      <c r="E397" s="72">
        <v>0</v>
      </c>
      <c r="F397" s="72">
        <v>0</v>
      </c>
      <c r="G397" s="72">
        <v>0</v>
      </c>
      <c r="H397" s="72">
        <v>0</v>
      </c>
      <c r="I397" s="72">
        <v>0</v>
      </c>
      <c r="J397" s="72">
        <v>0</v>
      </c>
      <c r="K397" s="72">
        <v>0</v>
      </c>
      <c r="L397" s="72">
        <v>0</v>
      </c>
      <c r="M397" s="72">
        <v>0</v>
      </c>
      <c r="N397" s="72">
        <v>0</v>
      </c>
      <c r="O397" s="72">
        <v>1235.8</v>
      </c>
      <c r="P397" s="72">
        <v>6741649.75</v>
      </c>
      <c r="Q397" s="72">
        <v>0</v>
      </c>
      <c r="R397" s="72">
        <v>0</v>
      </c>
      <c r="S397" s="72">
        <v>0</v>
      </c>
      <c r="T397" s="72">
        <v>0</v>
      </c>
      <c r="U397" s="72">
        <v>0</v>
      </c>
      <c r="V397" s="72">
        <v>0</v>
      </c>
      <c r="W397" s="72">
        <v>0</v>
      </c>
      <c r="X397" s="72">
        <v>13483.3</v>
      </c>
      <c r="Y397" s="72">
        <v>128044.97500000001</v>
      </c>
      <c r="Z397" s="72">
        <v>144271.29999999999</v>
      </c>
      <c r="AA397" s="72">
        <v>10000</v>
      </c>
    </row>
    <row r="398" spans="1:27" s="111" customFormat="1" ht="23.1" customHeight="1" outlineLevel="1" x14ac:dyDescent="0.3">
      <c r="A398" s="109">
        <v>391</v>
      </c>
      <c r="B398" s="112" t="s">
        <v>442</v>
      </c>
      <c r="C398" s="72">
        <f t="shared" si="6"/>
        <v>1550266.885</v>
      </c>
      <c r="D398" s="72">
        <v>0</v>
      </c>
      <c r="E398" s="72">
        <v>0</v>
      </c>
      <c r="F398" s="72">
        <v>0</v>
      </c>
      <c r="G398" s="72">
        <v>0</v>
      </c>
      <c r="H398" s="72">
        <v>0</v>
      </c>
      <c r="I398" s="72">
        <v>0</v>
      </c>
      <c r="J398" s="72">
        <v>0</v>
      </c>
      <c r="K398" s="72">
        <v>0</v>
      </c>
      <c r="L398" s="72">
        <v>0</v>
      </c>
      <c r="M398" s="72">
        <v>0</v>
      </c>
      <c r="N398" s="72">
        <v>0</v>
      </c>
      <c r="O398" s="72">
        <v>264.54000000000002</v>
      </c>
      <c r="P398" s="72">
        <v>1443727.05</v>
      </c>
      <c r="Q398" s="72">
        <v>0</v>
      </c>
      <c r="R398" s="72">
        <v>0</v>
      </c>
      <c r="S398" s="72">
        <v>0</v>
      </c>
      <c r="T398" s="72">
        <v>0</v>
      </c>
      <c r="U398" s="72">
        <v>0</v>
      </c>
      <c r="V398" s="72">
        <v>0</v>
      </c>
      <c r="W398" s="72">
        <v>0</v>
      </c>
      <c r="X398" s="72">
        <v>2887.45</v>
      </c>
      <c r="Y398" s="72">
        <v>62756.625</v>
      </c>
      <c r="Z398" s="72">
        <v>30895.759999999998</v>
      </c>
      <c r="AA398" s="72">
        <v>10000</v>
      </c>
    </row>
    <row r="399" spans="1:27" s="111" customFormat="1" ht="23.1" customHeight="1" outlineLevel="1" x14ac:dyDescent="0.3">
      <c r="A399" s="109">
        <v>392</v>
      </c>
      <c r="B399" s="112" t="s">
        <v>443</v>
      </c>
      <c r="C399" s="72">
        <f t="shared" si="6"/>
        <v>4937013.34</v>
      </c>
      <c r="D399" s="72">
        <v>0</v>
      </c>
      <c r="E399" s="72">
        <v>0</v>
      </c>
      <c r="F399" s="72">
        <v>0</v>
      </c>
      <c r="G399" s="72">
        <v>0</v>
      </c>
      <c r="H399" s="72">
        <v>0</v>
      </c>
      <c r="I399" s="72">
        <v>0</v>
      </c>
      <c r="J399" s="72">
        <v>0</v>
      </c>
      <c r="K399" s="72">
        <v>0</v>
      </c>
      <c r="L399" s="72">
        <v>0</v>
      </c>
      <c r="M399" s="72">
        <v>0</v>
      </c>
      <c r="N399" s="72">
        <v>0</v>
      </c>
      <c r="O399" s="72">
        <v>452</v>
      </c>
      <c r="P399" s="72">
        <v>1808000</v>
      </c>
      <c r="Q399" s="72">
        <v>0</v>
      </c>
      <c r="R399" s="72">
        <v>0</v>
      </c>
      <c r="S399" s="72">
        <v>0</v>
      </c>
      <c r="T399" s="72">
        <v>0</v>
      </c>
      <c r="U399" s="72">
        <v>636.45000000000005</v>
      </c>
      <c r="V399" s="72">
        <v>2927670</v>
      </c>
      <c r="W399" s="72">
        <v>0</v>
      </c>
      <c r="X399" s="72">
        <v>0</v>
      </c>
      <c r="Y399" s="72">
        <v>80000</v>
      </c>
      <c r="Z399" s="72">
        <v>101343.34</v>
      </c>
      <c r="AA399" s="72">
        <v>20000</v>
      </c>
    </row>
    <row r="400" spans="1:27" s="111" customFormat="1" ht="23.1" customHeight="1" outlineLevel="1" x14ac:dyDescent="0.3">
      <c r="A400" s="109">
        <v>393</v>
      </c>
      <c r="B400" s="112" t="s">
        <v>444</v>
      </c>
      <c r="C400" s="72">
        <f t="shared" si="6"/>
        <v>8846452.4800000004</v>
      </c>
      <c r="D400" s="72">
        <v>0</v>
      </c>
      <c r="E400" s="72">
        <v>0</v>
      </c>
      <c r="F400" s="72">
        <v>0</v>
      </c>
      <c r="G400" s="72">
        <v>0</v>
      </c>
      <c r="H400" s="72">
        <v>0</v>
      </c>
      <c r="I400" s="72">
        <v>0</v>
      </c>
      <c r="J400" s="72">
        <v>0</v>
      </c>
      <c r="K400" s="72">
        <v>0</v>
      </c>
      <c r="L400" s="72">
        <v>0</v>
      </c>
      <c r="M400" s="72">
        <v>0</v>
      </c>
      <c r="N400" s="72">
        <v>0</v>
      </c>
      <c r="O400" s="72">
        <v>678</v>
      </c>
      <c r="P400" s="72">
        <v>2712000</v>
      </c>
      <c r="Q400" s="72">
        <v>0</v>
      </c>
      <c r="R400" s="72">
        <v>0</v>
      </c>
      <c r="S400" s="72">
        <v>0</v>
      </c>
      <c r="T400" s="72">
        <v>0</v>
      </c>
      <c r="U400" s="72">
        <v>1272</v>
      </c>
      <c r="V400" s="72">
        <v>5851200</v>
      </c>
      <c r="W400" s="72">
        <v>0</v>
      </c>
      <c r="X400" s="72">
        <v>0</v>
      </c>
      <c r="Y400" s="72">
        <v>80000</v>
      </c>
      <c r="Z400" s="72">
        <v>183252.48000000001</v>
      </c>
      <c r="AA400" s="72">
        <v>20000</v>
      </c>
    </row>
    <row r="401" spans="1:27" s="111" customFormat="1" ht="23.1" customHeight="1" outlineLevel="1" x14ac:dyDescent="0.3">
      <c r="A401" s="109">
        <v>394</v>
      </c>
      <c r="B401" s="112" t="s">
        <v>445</v>
      </c>
      <c r="C401" s="72">
        <f t="shared" si="6"/>
        <v>12839572.880000001</v>
      </c>
      <c r="D401" s="72">
        <v>0</v>
      </c>
      <c r="E401" s="72">
        <v>0</v>
      </c>
      <c r="F401" s="72">
        <v>0</v>
      </c>
      <c r="G401" s="72">
        <v>0</v>
      </c>
      <c r="H401" s="72">
        <v>0</v>
      </c>
      <c r="I401" s="72">
        <v>0</v>
      </c>
      <c r="J401" s="72">
        <v>0</v>
      </c>
      <c r="K401" s="72">
        <v>0</v>
      </c>
      <c r="L401" s="72">
        <v>0</v>
      </c>
      <c r="M401" s="72">
        <v>0</v>
      </c>
      <c r="N401" s="72">
        <v>0</v>
      </c>
      <c r="O401" s="72">
        <v>1018</v>
      </c>
      <c r="P401" s="72">
        <v>4072000</v>
      </c>
      <c r="Q401" s="72">
        <v>0</v>
      </c>
      <c r="R401" s="72">
        <v>0</v>
      </c>
      <c r="S401" s="72">
        <v>0</v>
      </c>
      <c r="T401" s="72">
        <v>0</v>
      </c>
      <c r="U401" s="72">
        <v>1826.23</v>
      </c>
      <c r="V401" s="72">
        <v>8400658</v>
      </c>
      <c r="W401" s="72">
        <v>0</v>
      </c>
      <c r="X401" s="72">
        <v>0</v>
      </c>
      <c r="Y401" s="72">
        <v>80000</v>
      </c>
      <c r="Z401" s="72">
        <v>266914.88</v>
      </c>
      <c r="AA401" s="72">
        <v>20000</v>
      </c>
    </row>
    <row r="402" spans="1:27" s="111" customFormat="1" ht="23.1" customHeight="1" outlineLevel="1" x14ac:dyDescent="0.3">
      <c r="A402" s="109">
        <v>395</v>
      </c>
      <c r="B402" s="112" t="s">
        <v>446</v>
      </c>
      <c r="C402" s="72">
        <f t="shared" si="6"/>
        <v>6018729.0499999998</v>
      </c>
      <c r="D402" s="72">
        <v>0</v>
      </c>
      <c r="E402" s="72">
        <v>0</v>
      </c>
      <c r="F402" s="72">
        <v>0</v>
      </c>
      <c r="G402" s="72">
        <v>0</v>
      </c>
      <c r="H402" s="72">
        <v>0</v>
      </c>
      <c r="I402" s="72">
        <v>0</v>
      </c>
      <c r="J402" s="72">
        <v>0</v>
      </c>
      <c r="K402" s="72">
        <v>0</v>
      </c>
      <c r="L402" s="72">
        <v>0</v>
      </c>
      <c r="M402" s="72">
        <v>0</v>
      </c>
      <c r="N402" s="72">
        <v>0</v>
      </c>
      <c r="O402" s="72">
        <v>486.74</v>
      </c>
      <c r="P402" s="72">
        <v>1946960</v>
      </c>
      <c r="Q402" s="72">
        <v>0</v>
      </c>
      <c r="R402" s="72">
        <v>0</v>
      </c>
      <c r="S402" s="72">
        <v>0</v>
      </c>
      <c r="T402" s="72">
        <v>0</v>
      </c>
      <c r="U402" s="72">
        <v>836.47</v>
      </c>
      <c r="V402" s="72">
        <v>3847762</v>
      </c>
      <c r="W402" s="72">
        <v>0</v>
      </c>
      <c r="X402" s="72">
        <v>0</v>
      </c>
      <c r="Y402" s="72">
        <v>80000</v>
      </c>
      <c r="Z402" s="72">
        <v>124007.05</v>
      </c>
      <c r="AA402" s="72">
        <v>20000</v>
      </c>
    </row>
    <row r="403" spans="1:27" s="111" customFormat="1" ht="23.1" customHeight="1" outlineLevel="1" x14ac:dyDescent="0.3">
      <c r="A403" s="109">
        <v>396</v>
      </c>
      <c r="B403" s="112" t="s">
        <v>447</v>
      </c>
      <c r="C403" s="72">
        <f t="shared" si="6"/>
        <v>22685243.849999998</v>
      </c>
      <c r="D403" s="72">
        <v>18540.28</v>
      </c>
      <c r="E403" s="72">
        <v>0</v>
      </c>
      <c r="F403" s="72">
        <v>0</v>
      </c>
      <c r="G403" s="72">
        <v>18540.28</v>
      </c>
      <c r="H403" s="72">
        <v>2949367.12</v>
      </c>
      <c r="I403" s="72">
        <v>0</v>
      </c>
      <c r="J403" s="72">
        <v>0</v>
      </c>
      <c r="K403" s="72">
        <v>0</v>
      </c>
      <c r="L403" s="72">
        <v>2198865</v>
      </c>
      <c r="M403" s="72">
        <v>750502.12</v>
      </c>
      <c r="N403" s="72">
        <v>0</v>
      </c>
      <c r="O403" s="72">
        <v>1397</v>
      </c>
      <c r="P403" s="72">
        <v>6367546</v>
      </c>
      <c r="Q403" s="72">
        <v>0</v>
      </c>
      <c r="R403" s="72">
        <v>0</v>
      </c>
      <c r="S403" s="72">
        <v>31.62</v>
      </c>
      <c r="T403" s="72">
        <v>620405</v>
      </c>
      <c r="U403" s="72">
        <v>2639</v>
      </c>
      <c r="V403" s="72">
        <v>12056083</v>
      </c>
      <c r="W403" s="72">
        <v>0</v>
      </c>
      <c r="X403" s="72">
        <v>0</v>
      </c>
      <c r="Y403" s="72">
        <v>152246.9</v>
      </c>
      <c r="Z403" s="72">
        <v>471055.55</v>
      </c>
      <c r="AA403" s="72">
        <v>50000</v>
      </c>
    </row>
    <row r="404" spans="1:27" s="111" customFormat="1" ht="23.1" customHeight="1" outlineLevel="1" x14ac:dyDescent="0.3">
      <c r="A404" s="109">
        <v>397</v>
      </c>
      <c r="B404" s="112" t="s">
        <v>448</v>
      </c>
      <c r="C404" s="72">
        <f t="shared" si="6"/>
        <v>3249637.0450000004</v>
      </c>
      <c r="D404" s="72">
        <v>0</v>
      </c>
      <c r="E404" s="72">
        <v>0</v>
      </c>
      <c r="F404" s="72">
        <v>0</v>
      </c>
      <c r="G404" s="72">
        <v>0</v>
      </c>
      <c r="H404" s="72">
        <v>0</v>
      </c>
      <c r="I404" s="72">
        <v>0</v>
      </c>
      <c r="J404" s="72">
        <v>0</v>
      </c>
      <c r="K404" s="72">
        <v>0</v>
      </c>
      <c r="L404" s="72">
        <v>0</v>
      </c>
      <c r="M404" s="72">
        <v>0</v>
      </c>
      <c r="N404" s="72">
        <v>0</v>
      </c>
      <c r="O404" s="72">
        <v>545</v>
      </c>
      <c r="P404" s="72">
        <v>2803120</v>
      </c>
      <c r="Q404" s="72">
        <v>0</v>
      </c>
      <c r="R404" s="72">
        <v>0</v>
      </c>
      <c r="S404" s="72">
        <v>0</v>
      </c>
      <c r="T404" s="72">
        <v>0</v>
      </c>
      <c r="U404" s="72">
        <v>0</v>
      </c>
      <c r="V404" s="72">
        <v>0</v>
      </c>
      <c r="W404" s="72">
        <v>253985.57500000001</v>
      </c>
      <c r="X404" s="72">
        <v>6114.21</v>
      </c>
      <c r="Y404" s="72">
        <v>100995.20000000001</v>
      </c>
      <c r="Z404" s="72">
        <v>65422.06</v>
      </c>
      <c r="AA404" s="72">
        <v>20000</v>
      </c>
    </row>
    <row r="405" spans="1:27" s="111" customFormat="1" ht="23.1" customHeight="1" outlineLevel="1" x14ac:dyDescent="0.3">
      <c r="A405" s="109">
        <v>398</v>
      </c>
      <c r="B405" s="112" t="s">
        <v>449</v>
      </c>
      <c r="C405" s="72">
        <f t="shared" si="6"/>
        <v>122228.12</v>
      </c>
      <c r="D405" s="72">
        <v>0</v>
      </c>
      <c r="E405" s="72">
        <v>0</v>
      </c>
      <c r="F405" s="72">
        <v>0</v>
      </c>
      <c r="G405" s="72">
        <v>0</v>
      </c>
      <c r="H405" s="72">
        <v>0</v>
      </c>
      <c r="I405" s="72">
        <v>0</v>
      </c>
      <c r="J405" s="72">
        <v>0</v>
      </c>
      <c r="K405" s="72">
        <v>0</v>
      </c>
      <c r="L405" s="72">
        <v>0</v>
      </c>
      <c r="M405" s="72">
        <v>0</v>
      </c>
      <c r="N405" s="72">
        <v>0</v>
      </c>
      <c r="O405" s="72">
        <v>0</v>
      </c>
      <c r="P405" s="72">
        <v>0</v>
      </c>
      <c r="Q405" s="72">
        <v>0</v>
      </c>
      <c r="R405" s="72">
        <v>0</v>
      </c>
      <c r="S405" s="72">
        <v>0</v>
      </c>
      <c r="T405" s="72">
        <v>0</v>
      </c>
      <c r="U405" s="72">
        <v>0</v>
      </c>
      <c r="V405" s="72">
        <v>0</v>
      </c>
      <c r="W405" s="72">
        <v>0</v>
      </c>
      <c r="X405" s="72">
        <v>0</v>
      </c>
      <c r="Y405" s="72">
        <v>122228.12</v>
      </c>
      <c r="Z405" s="72">
        <v>0</v>
      </c>
      <c r="AA405" s="72">
        <v>0</v>
      </c>
    </row>
    <row r="406" spans="1:27" s="111" customFormat="1" ht="23.1" customHeight="1" outlineLevel="1" x14ac:dyDescent="0.3">
      <c r="A406" s="109">
        <v>399</v>
      </c>
      <c r="B406" s="112" t="s">
        <v>450</v>
      </c>
      <c r="C406" s="72">
        <f t="shared" si="6"/>
        <v>4692590.84</v>
      </c>
      <c r="D406" s="72">
        <v>0</v>
      </c>
      <c r="E406" s="72">
        <v>0</v>
      </c>
      <c r="F406" s="72">
        <v>0</v>
      </c>
      <c r="G406" s="72">
        <v>0</v>
      </c>
      <c r="H406" s="72">
        <v>0</v>
      </c>
      <c r="I406" s="72">
        <v>0</v>
      </c>
      <c r="J406" s="72">
        <v>0</v>
      </c>
      <c r="K406" s="72">
        <v>0</v>
      </c>
      <c r="L406" s="72">
        <v>0</v>
      </c>
      <c r="M406" s="72">
        <v>0</v>
      </c>
      <c r="N406" s="72">
        <v>0</v>
      </c>
      <c r="O406" s="72">
        <v>476</v>
      </c>
      <c r="P406" s="72">
        <v>2046800</v>
      </c>
      <c r="Q406" s="72">
        <v>0</v>
      </c>
      <c r="R406" s="72">
        <v>0</v>
      </c>
      <c r="S406" s="72">
        <v>0</v>
      </c>
      <c r="T406" s="72">
        <v>0</v>
      </c>
      <c r="U406" s="72">
        <v>538.9</v>
      </c>
      <c r="V406" s="72">
        <v>2478940</v>
      </c>
      <c r="W406" s="72">
        <v>0</v>
      </c>
      <c r="X406" s="72">
        <v>0</v>
      </c>
      <c r="Y406" s="72">
        <v>50000</v>
      </c>
      <c r="Z406" s="72">
        <v>96850.84</v>
      </c>
      <c r="AA406" s="72">
        <v>20000</v>
      </c>
    </row>
    <row r="407" spans="1:27" s="111" customFormat="1" ht="23.1" customHeight="1" outlineLevel="1" x14ac:dyDescent="0.3">
      <c r="A407" s="109">
        <v>400</v>
      </c>
      <c r="B407" s="112" t="s">
        <v>489</v>
      </c>
      <c r="C407" s="72">
        <f t="shared" si="6"/>
        <v>260000</v>
      </c>
      <c r="D407" s="72">
        <v>0</v>
      </c>
      <c r="E407" s="72">
        <v>0</v>
      </c>
      <c r="F407" s="72">
        <v>0</v>
      </c>
      <c r="G407" s="72">
        <v>0</v>
      </c>
      <c r="H407" s="72">
        <v>0</v>
      </c>
      <c r="I407" s="72">
        <v>0</v>
      </c>
      <c r="J407" s="72">
        <v>0</v>
      </c>
      <c r="K407" s="72">
        <v>0</v>
      </c>
      <c r="L407" s="72">
        <v>0</v>
      </c>
      <c r="M407" s="72">
        <v>0</v>
      </c>
      <c r="N407" s="72">
        <v>0</v>
      </c>
      <c r="O407" s="72">
        <v>0</v>
      </c>
      <c r="P407" s="72">
        <v>0</v>
      </c>
      <c r="Q407" s="72">
        <v>0</v>
      </c>
      <c r="R407" s="72">
        <v>0</v>
      </c>
      <c r="S407" s="72">
        <v>0</v>
      </c>
      <c r="T407" s="72">
        <v>0</v>
      </c>
      <c r="U407" s="72">
        <v>0</v>
      </c>
      <c r="V407" s="72">
        <v>0</v>
      </c>
      <c r="W407" s="72">
        <v>0</v>
      </c>
      <c r="X407" s="72">
        <v>0</v>
      </c>
      <c r="Y407" s="72">
        <v>250000</v>
      </c>
      <c r="Z407" s="72">
        <v>0</v>
      </c>
      <c r="AA407" s="72">
        <v>10000</v>
      </c>
    </row>
    <row r="408" spans="1:27" s="125" customFormat="1" ht="43.5" customHeight="1" x14ac:dyDescent="0.3">
      <c r="A408" s="122"/>
      <c r="B408" s="123" t="s">
        <v>485</v>
      </c>
      <c r="C408" s="124">
        <f t="shared" ref="C408:AA408" si="7">SUM(C8:C407)</f>
        <v>527659229.77905011</v>
      </c>
      <c r="D408" s="124">
        <f t="shared" si="7"/>
        <v>6840790.9483499965</v>
      </c>
      <c r="E408" s="124">
        <f t="shared" si="7"/>
        <v>0</v>
      </c>
      <c r="F408" s="124">
        <f t="shared" si="7"/>
        <v>0</v>
      </c>
      <c r="G408" s="124">
        <f t="shared" si="7"/>
        <v>6685494.1683499971</v>
      </c>
      <c r="H408" s="124">
        <f t="shared" si="7"/>
        <v>77804138.630524948</v>
      </c>
      <c r="I408" s="124">
        <f t="shared" si="7"/>
        <v>181373</v>
      </c>
      <c r="J408" s="124">
        <f t="shared" si="7"/>
        <v>0</v>
      </c>
      <c r="K408" s="124">
        <f t="shared" si="7"/>
        <v>165794</v>
      </c>
      <c r="L408" s="124">
        <f t="shared" si="7"/>
        <v>5569220.8931499999</v>
      </c>
      <c r="M408" s="124">
        <f t="shared" si="7"/>
        <v>70787750.737374976</v>
      </c>
      <c r="N408" s="124">
        <f t="shared" si="7"/>
        <v>1100000</v>
      </c>
      <c r="O408" s="124">
        <f t="shared" si="7"/>
        <v>56145.88</v>
      </c>
      <c r="P408" s="124">
        <f t="shared" si="7"/>
        <v>230678150.53000003</v>
      </c>
      <c r="Q408" s="124">
        <f t="shared" si="7"/>
        <v>596617.98</v>
      </c>
      <c r="R408" s="124">
        <f t="shared" si="7"/>
        <v>398000</v>
      </c>
      <c r="S408" s="124">
        <f t="shared" si="7"/>
        <v>354.32</v>
      </c>
      <c r="T408" s="124">
        <f t="shared" si="7"/>
        <v>3637601.9035999998</v>
      </c>
      <c r="U408" s="124">
        <f t="shared" si="7"/>
        <v>41878.630000000005</v>
      </c>
      <c r="V408" s="124">
        <f t="shared" si="7"/>
        <v>174163378.08000001</v>
      </c>
      <c r="W408" s="124">
        <f t="shared" si="7"/>
        <v>4269492.9519000007</v>
      </c>
      <c r="X408" s="124">
        <f t="shared" si="7"/>
        <v>522410.26000000018</v>
      </c>
      <c r="Y408" s="124">
        <f t="shared" si="7"/>
        <v>13533541.66467556</v>
      </c>
      <c r="Z408" s="124">
        <f t="shared" si="7"/>
        <v>10645106.830000006</v>
      </c>
      <c r="AA408" s="124">
        <f t="shared" si="7"/>
        <v>4570000</v>
      </c>
    </row>
  </sheetData>
  <autoFilter ref="A6:AA407"/>
  <mergeCells count="28">
    <mergeCell ref="X3:X4"/>
    <mergeCell ref="Y3:Y4"/>
    <mergeCell ref="D4:D5"/>
    <mergeCell ref="E4:E5"/>
    <mergeCell ref="F4:F5"/>
    <mergeCell ref="G4:G5"/>
    <mergeCell ref="H4:H5"/>
    <mergeCell ref="J4:J5"/>
    <mergeCell ref="K4:K5"/>
    <mergeCell ref="L4:L5"/>
    <mergeCell ref="M4:M5"/>
    <mergeCell ref="N4:N5"/>
    <mergeCell ref="B7:Z7"/>
    <mergeCell ref="Z3:Z4"/>
    <mergeCell ref="AA3:AA4"/>
    <mergeCell ref="A1:AA1"/>
    <mergeCell ref="A3:A5"/>
    <mergeCell ref="B3:B5"/>
    <mergeCell ref="C3:C5"/>
    <mergeCell ref="D3:G3"/>
    <mergeCell ref="H3:N3"/>
    <mergeCell ref="O3:P4"/>
    <mergeCell ref="Q3:Q5"/>
    <mergeCell ref="R3:R5"/>
    <mergeCell ref="S3:T4"/>
    <mergeCell ref="I4:I5"/>
    <mergeCell ref="U3:V4"/>
    <mergeCell ref="W3:W4"/>
  </mergeCells>
  <pageMargins left="0.78740157480314965" right="0.39370078740157483" top="0.78740157480314965" bottom="0.39370078740157483" header="0.31496062992125984" footer="0"/>
  <pageSetup paperSize="8" scale="23" firstPageNumber="9" fitToHeight="0" orientation="landscape" useFirstPageNumber="1" r:id="rId1"/>
  <headerFooter>
    <oddHeader>&amp;C&amp;"Times New Roman,обычный"&amp;14&amp;P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24"/>
  <sheetViews>
    <sheetView view="pageBreakPreview" topLeftCell="I2" zoomScale="85" zoomScaleNormal="100" zoomScaleSheetLayoutView="85" zoomScalePageLayoutView="50" workbookViewId="0">
      <selection activeCell="J4" sqref="J4:L4"/>
    </sheetView>
  </sheetViews>
  <sheetFormatPr defaultColWidth="8.85546875" defaultRowHeight="15" x14ac:dyDescent="0.25"/>
  <cols>
    <col min="1" max="1" width="8.85546875" style="24"/>
    <col min="2" max="2" width="32.7109375" style="24" customWidth="1"/>
    <col min="3" max="3" width="19" style="24" customWidth="1"/>
    <col min="4" max="4" width="24.85546875" style="24" customWidth="1"/>
    <col min="5" max="5" width="20.42578125" style="24" customWidth="1"/>
    <col min="6" max="6" width="21.42578125" style="24" customWidth="1"/>
    <col min="7" max="7" width="48" style="24" customWidth="1"/>
    <col min="8" max="8" width="27.42578125" style="24" customWidth="1"/>
    <col min="9" max="9" width="35.5703125" style="24" customWidth="1"/>
    <col min="10" max="10" width="19.28515625" style="24" customWidth="1"/>
    <col min="11" max="11" width="16.140625" style="24" customWidth="1"/>
    <col min="12" max="12" width="16.85546875" style="24" customWidth="1"/>
    <col min="13" max="16384" width="8.85546875" style="24"/>
  </cols>
  <sheetData>
    <row r="1" spans="1:12" hidden="1" x14ac:dyDescent="0.25"/>
    <row r="2" spans="1:12" ht="105" customHeight="1" x14ac:dyDescent="0.25">
      <c r="J2" s="185" t="s">
        <v>567</v>
      </c>
      <c r="K2" s="186"/>
      <c r="L2" s="186"/>
    </row>
    <row r="3" spans="1:12" ht="18.75" x14ac:dyDescent="0.25">
      <c r="J3" s="139"/>
      <c r="K3" s="140"/>
      <c r="L3" s="140"/>
    </row>
    <row r="4" spans="1:12" ht="105" customHeight="1" x14ac:dyDescent="0.25">
      <c r="J4" s="185" t="s">
        <v>575</v>
      </c>
      <c r="K4" s="186"/>
      <c r="L4" s="186"/>
    </row>
    <row r="5" spans="1:12" ht="86.25" customHeight="1" x14ac:dyDescent="0.25">
      <c r="A5" s="187" t="s">
        <v>504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28.5" customHeight="1" x14ac:dyDescent="0.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2" ht="16.5" x14ac:dyDescent="0.25">
      <c r="A7" s="188" t="s">
        <v>25</v>
      </c>
      <c r="B7" s="188" t="s">
        <v>61</v>
      </c>
      <c r="C7" s="188" t="s">
        <v>24</v>
      </c>
      <c r="D7" s="188"/>
      <c r="E7" s="188"/>
      <c r="F7" s="188"/>
      <c r="G7" s="188" t="s">
        <v>562</v>
      </c>
      <c r="H7" s="188" t="s">
        <v>29</v>
      </c>
      <c r="I7" s="189" t="s">
        <v>563</v>
      </c>
      <c r="J7" s="189" t="s">
        <v>564</v>
      </c>
      <c r="K7" s="189" t="s">
        <v>565</v>
      </c>
      <c r="L7" s="188" t="s">
        <v>566</v>
      </c>
    </row>
    <row r="8" spans="1:12" ht="214.15" customHeight="1" x14ac:dyDescent="0.25">
      <c r="A8" s="188"/>
      <c r="B8" s="188"/>
      <c r="C8" s="27" t="s">
        <v>17</v>
      </c>
      <c r="D8" s="27" t="s">
        <v>31</v>
      </c>
      <c r="E8" s="27" t="s">
        <v>15</v>
      </c>
      <c r="F8" s="27" t="s">
        <v>32</v>
      </c>
      <c r="G8" s="188"/>
      <c r="H8" s="188"/>
      <c r="I8" s="190"/>
      <c r="J8" s="190"/>
      <c r="K8" s="190"/>
      <c r="L8" s="188"/>
    </row>
    <row r="9" spans="1:12" ht="36" customHeight="1" x14ac:dyDescent="0.25">
      <c r="A9" s="28"/>
      <c r="B9" s="29" t="s">
        <v>33</v>
      </c>
      <c r="C9" s="30"/>
      <c r="D9" s="31"/>
      <c r="E9" s="31"/>
      <c r="F9" s="31"/>
      <c r="G9" s="31"/>
      <c r="H9" s="31"/>
      <c r="I9" s="31"/>
      <c r="J9" s="31"/>
      <c r="K9" s="31"/>
      <c r="L9" s="32"/>
    </row>
    <row r="10" spans="1:12" ht="36" customHeight="1" x14ac:dyDescent="0.25">
      <c r="A10" s="28">
        <v>1</v>
      </c>
      <c r="B10" s="33" t="s">
        <v>491</v>
      </c>
      <c r="C10" s="131">
        <f t="shared" ref="C10:C22" si="0">H10+I10+J10+K10</f>
        <v>675308.13</v>
      </c>
      <c r="D10" s="132">
        <v>0</v>
      </c>
      <c r="E10" s="132">
        <v>0</v>
      </c>
      <c r="F10" s="132">
        <f>C10</f>
        <v>675308.13</v>
      </c>
      <c r="G10" s="132">
        <v>0</v>
      </c>
      <c r="H10" s="132">
        <v>661159.31999999995</v>
      </c>
      <c r="I10" s="132">
        <v>0</v>
      </c>
      <c r="J10" s="132">
        <v>0</v>
      </c>
      <c r="K10" s="132">
        <f>ROUND((H10+I10)*0.0214,2)</f>
        <v>14148.81</v>
      </c>
      <c r="L10" s="34">
        <v>43039</v>
      </c>
    </row>
    <row r="11" spans="1:12" ht="36" customHeight="1" x14ac:dyDescent="0.25">
      <c r="A11" s="28">
        <v>2</v>
      </c>
      <c r="B11" s="33" t="s">
        <v>492</v>
      </c>
      <c r="C11" s="131">
        <f t="shared" si="0"/>
        <v>687481.44</v>
      </c>
      <c r="D11" s="132">
        <v>0</v>
      </c>
      <c r="E11" s="132">
        <v>0</v>
      </c>
      <c r="F11" s="132">
        <f t="shared" ref="F11:F22" si="1">C11-D11</f>
        <v>687481.44</v>
      </c>
      <c r="G11" s="132">
        <v>343740.72</v>
      </c>
      <c r="H11" s="132">
        <v>673263</v>
      </c>
      <c r="I11" s="132">
        <v>0</v>
      </c>
      <c r="J11" s="132">
        <v>0</v>
      </c>
      <c r="K11" s="132">
        <v>14218.44</v>
      </c>
      <c r="L11" s="34">
        <v>43039</v>
      </c>
    </row>
    <row r="12" spans="1:12" ht="36" customHeight="1" x14ac:dyDescent="0.25">
      <c r="A12" s="28">
        <v>3</v>
      </c>
      <c r="B12" s="33" t="s">
        <v>493</v>
      </c>
      <c r="C12" s="131">
        <f t="shared" si="0"/>
        <v>622477.93000000005</v>
      </c>
      <c r="D12" s="132">
        <v>0</v>
      </c>
      <c r="E12" s="132">
        <v>0</v>
      </c>
      <c r="F12" s="132">
        <f t="shared" si="1"/>
        <v>622477.93000000005</v>
      </c>
      <c r="G12" s="132">
        <v>311144.27</v>
      </c>
      <c r="H12" s="132">
        <v>609436</v>
      </c>
      <c r="I12" s="132">
        <v>0</v>
      </c>
      <c r="J12" s="132">
        <v>0</v>
      </c>
      <c r="K12" s="132">
        <f>ROUND((H12+I12)*0.0214,2)</f>
        <v>13041.93</v>
      </c>
      <c r="L12" s="34">
        <v>43039</v>
      </c>
    </row>
    <row r="13" spans="1:12" ht="36" customHeight="1" x14ac:dyDescent="0.25">
      <c r="A13" s="28">
        <v>4</v>
      </c>
      <c r="B13" s="33" t="s">
        <v>494</v>
      </c>
      <c r="C13" s="131">
        <f t="shared" si="0"/>
        <v>727608.9</v>
      </c>
      <c r="D13" s="132">
        <v>0</v>
      </c>
      <c r="E13" s="132">
        <v>0</v>
      </c>
      <c r="F13" s="132">
        <f t="shared" si="1"/>
        <v>727608.9</v>
      </c>
      <c r="G13" s="132">
        <v>343987.27</v>
      </c>
      <c r="H13" s="132">
        <v>712364.3</v>
      </c>
      <c r="I13" s="132">
        <v>0</v>
      </c>
      <c r="J13" s="132">
        <v>0</v>
      </c>
      <c r="K13" s="132">
        <f>ROUND((H13+I13)*0.0214,2)</f>
        <v>15244.6</v>
      </c>
      <c r="L13" s="34">
        <v>43039</v>
      </c>
    </row>
    <row r="14" spans="1:12" ht="36" customHeight="1" x14ac:dyDescent="0.25">
      <c r="A14" s="28">
        <v>5</v>
      </c>
      <c r="B14" s="33" t="s">
        <v>495</v>
      </c>
      <c r="C14" s="131">
        <f t="shared" si="0"/>
        <v>863394.86</v>
      </c>
      <c r="D14" s="132">
        <v>0</v>
      </c>
      <c r="E14" s="132">
        <v>0</v>
      </c>
      <c r="F14" s="132">
        <f t="shared" si="1"/>
        <v>863394.86</v>
      </c>
      <c r="G14" s="132">
        <v>431697.43</v>
      </c>
      <c r="H14" s="132">
        <v>845602</v>
      </c>
      <c r="I14" s="132">
        <v>0</v>
      </c>
      <c r="J14" s="132">
        <v>0</v>
      </c>
      <c r="K14" s="132">
        <v>17792.86</v>
      </c>
      <c r="L14" s="34">
        <v>43039</v>
      </c>
    </row>
    <row r="15" spans="1:12" ht="36" customHeight="1" x14ac:dyDescent="0.25">
      <c r="A15" s="28">
        <v>6</v>
      </c>
      <c r="B15" s="33" t="s">
        <v>496</v>
      </c>
      <c r="C15" s="131">
        <f t="shared" si="0"/>
        <v>912329.02</v>
      </c>
      <c r="D15" s="132">
        <v>0</v>
      </c>
      <c r="E15" s="132">
        <v>0</v>
      </c>
      <c r="F15" s="132">
        <f t="shared" si="1"/>
        <v>912329.02</v>
      </c>
      <c r="G15" s="132">
        <v>426288.09</v>
      </c>
      <c r="H15" s="132">
        <v>893619</v>
      </c>
      <c r="I15" s="132">
        <v>0</v>
      </c>
      <c r="J15" s="132">
        <v>0</v>
      </c>
      <c r="K15" s="132">
        <v>18710.02</v>
      </c>
      <c r="L15" s="34">
        <v>43039</v>
      </c>
    </row>
    <row r="16" spans="1:12" ht="36" customHeight="1" x14ac:dyDescent="0.25">
      <c r="A16" s="28">
        <v>7</v>
      </c>
      <c r="B16" s="33" t="s">
        <v>497</v>
      </c>
      <c r="C16" s="131">
        <f t="shared" si="0"/>
        <v>673820.98</v>
      </c>
      <c r="D16" s="132">
        <v>0</v>
      </c>
      <c r="E16" s="132">
        <v>0</v>
      </c>
      <c r="F16" s="132">
        <f t="shared" si="1"/>
        <v>673820.98</v>
      </c>
      <c r="G16" s="132">
        <v>336910.49</v>
      </c>
      <c r="H16" s="132">
        <v>660000</v>
      </c>
      <c r="I16" s="132">
        <v>0</v>
      </c>
      <c r="J16" s="132">
        <v>0</v>
      </c>
      <c r="K16" s="132">
        <v>13820.98</v>
      </c>
      <c r="L16" s="34">
        <v>43039</v>
      </c>
    </row>
    <row r="17" spans="1:12" ht="36" customHeight="1" x14ac:dyDescent="0.25">
      <c r="A17" s="28">
        <v>8</v>
      </c>
      <c r="B17" s="33" t="s">
        <v>498</v>
      </c>
      <c r="C17" s="131">
        <f t="shared" si="0"/>
        <v>1776872.08</v>
      </c>
      <c r="D17" s="132">
        <v>0</v>
      </c>
      <c r="E17" s="132">
        <v>0</v>
      </c>
      <c r="F17" s="132">
        <f t="shared" si="1"/>
        <v>1776872.08</v>
      </c>
      <c r="G17" s="132">
        <v>888436.04</v>
      </c>
      <c r="H17" s="132">
        <v>469739.78</v>
      </c>
      <c r="I17" s="132">
        <v>1231612.02</v>
      </c>
      <c r="J17" s="132">
        <v>50000</v>
      </c>
      <c r="K17" s="132">
        <v>25520.28</v>
      </c>
      <c r="L17" s="34">
        <v>43039</v>
      </c>
    </row>
    <row r="18" spans="1:12" ht="36" customHeight="1" x14ac:dyDescent="0.25">
      <c r="A18" s="28">
        <v>9</v>
      </c>
      <c r="B18" s="33" t="s">
        <v>499</v>
      </c>
      <c r="C18" s="131">
        <f t="shared" si="0"/>
        <v>630790</v>
      </c>
      <c r="D18" s="132">
        <v>0</v>
      </c>
      <c r="E18" s="132">
        <v>0</v>
      </c>
      <c r="F18" s="132">
        <f t="shared" si="1"/>
        <v>630790</v>
      </c>
      <c r="G18" s="132">
        <v>315395</v>
      </c>
      <c r="H18" s="132">
        <v>588887</v>
      </c>
      <c r="I18" s="132">
        <v>0</v>
      </c>
      <c r="J18" s="132">
        <v>41903</v>
      </c>
      <c r="K18" s="132">
        <v>0</v>
      </c>
      <c r="L18" s="34">
        <v>43039</v>
      </c>
    </row>
    <row r="19" spans="1:12" ht="36" customHeight="1" x14ac:dyDescent="0.25">
      <c r="A19" s="28">
        <v>10</v>
      </c>
      <c r="B19" s="33" t="s">
        <v>500</v>
      </c>
      <c r="C19" s="131">
        <f t="shared" si="0"/>
        <v>1100000</v>
      </c>
      <c r="D19" s="132">
        <v>0</v>
      </c>
      <c r="E19" s="132">
        <v>0</v>
      </c>
      <c r="F19" s="132">
        <f t="shared" si="1"/>
        <v>1100000</v>
      </c>
      <c r="G19" s="132">
        <v>550000</v>
      </c>
      <c r="H19" s="132">
        <v>468611</v>
      </c>
      <c r="I19" s="132">
        <v>604325</v>
      </c>
      <c r="J19" s="132">
        <v>4808</v>
      </c>
      <c r="K19" s="132">
        <v>22256</v>
      </c>
      <c r="L19" s="34">
        <v>43039</v>
      </c>
    </row>
    <row r="20" spans="1:12" ht="36" customHeight="1" x14ac:dyDescent="0.25">
      <c r="A20" s="28">
        <v>11</v>
      </c>
      <c r="B20" s="33" t="s">
        <v>501</v>
      </c>
      <c r="C20" s="131">
        <f t="shared" si="0"/>
        <v>530824.98</v>
      </c>
      <c r="D20" s="132">
        <v>0</v>
      </c>
      <c r="E20" s="132">
        <v>0</v>
      </c>
      <c r="F20" s="132">
        <f t="shared" si="1"/>
        <v>530824.98</v>
      </c>
      <c r="G20" s="132">
        <v>0</v>
      </c>
      <c r="H20" s="132">
        <v>520000</v>
      </c>
      <c r="I20" s="132">
        <v>0</v>
      </c>
      <c r="J20" s="132">
        <v>0</v>
      </c>
      <c r="K20" s="132">
        <v>10824.98</v>
      </c>
      <c r="L20" s="34">
        <v>43039</v>
      </c>
    </row>
    <row r="21" spans="1:12" ht="36" customHeight="1" x14ac:dyDescent="0.25">
      <c r="A21" s="28">
        <v>12</v>
      </c>
      <c r="B21" s="33" t="s">
        <v>502</v>
      </c>
      <c r="C21" s="131">
        <f t="shared" si="0"/>
        <v>851251.43</v>
      </c>
      <c r="D21" s="132">
        <v>0</v>
      </c>
      <c r="E21" s="132">
        <v>0</v>
      </c>
      <c r="F21" s="132">
        <f t="shared" si="1"/>
        <v>851251.43</v>
      </c>
      <c r="G21" s="132">
        <v>425625.72</v>
      </c>
      <c r="H21" s="132">
        <v>833713</v>
      </c>
      <c r="I21" s="132">
        <v>0</v>
      </c>
      <c r="J21" s="132">
        <v>0</v>
      </c>
      <c r="K21" s="132">
        <v>17538.43</v>
      </c>
      <c r="L21" s="34">
        <v>43039</v>
      </c>
    </row>
    <row r="22" spans="1:12" ht="36" customHeight="1" x14ac:dyDescent="0.25">
      <c r="A22" s="28">
        <v>13</v>
      </c>
      <c r="B22" s="33" t="s">
        <v>503</v>
      </c>
      <c r="C22" s="131">
        <f t="shared" si="0"/>
        <v>1323843</v>
      </c>
      <c r="D22" s="132">
        <v>0</v>
      </c>
      <c r="E22" s="132">
        <v>0</v>
      </c>
      <c r="F22" s="132">
        <f t="shared" si="1"/>
        <v>1323843</v>
      </c>
      <c r="G22" s="132">
        <v>661921.5</v>
      </c>
      <c r="H22" s="132">
        <v>1296403</v>
      </c>
      <c r="I22" s="132">
        <v>0</v>
      </c>
      <c r="J22" s="132">
        <v>0</v>
      </c>
      <c r="K22" s="132">
        <v>27440</v>
      </c>
      <c r="L22" s="34">
        <v>43039</v>
      </c>
    </row>
    <row r="23" spans="1:12" s="36" customFormat="1" ht="36" customHeight="1" x14ac:dyDescent="0.25">
      <c r="A23" s="28"/>
      <c r="B23" s="29" t="s">
        <v>574</v>
      </c>
      <c r="C23" s="133">
        <f t="shared" ref="C23:K23" si="2">SUM(C10:C22)</f>
        <v>11376002.75</v>
      </c>
      <c r="D23" s="32">
        <f t="shared" si="2"/>
        <v>0</v>
      </c>
      <c r="E23" s="32">
        <f t="shared" si="2"/>
        <v>0</v>
      </c>
      <c r="F23" s="32">
        <f t="shared" si="2"/>
        <v>11376002.75</v>
      </c>
      <c r="G23" s="32">
        <f t="shared" si="2"/>
        <v>5035146.53</v>
      </c>
      <c r="H23" s="32">
        <f t="shared" si="2"/>
        <v>9232797.4000000004</v>
      </c>
      <c r="I23" s="32">
        <f t="shared" si="2"/>
        <v>1835937.02</v>
      </c>
      <c r="J23" s="32">
        <f t="shared" si="2"/>
        <v>96711</v>
      </c>
      <c r="K23" s="32">
        <f t="shared" si="2"/>
        <v>210557.33</v>
      </c>
      <c r="L23" s="35" t="s">
        <v>34</v>
      </c>
    </row>
    <row r="24" spans="1:12" s="36" customFormat="1" ht="15.75" x14ac:dyDescent="0.25">
      <c r="A24" s="37"/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40"/>
    </row>
  </sheetData>
  <mergeCells count="12">
    <mergeCell ref="J2:L2"/>
    <mergeCell ref="A5:L5"/>
    <mergeCell ref="A7:A8"/>
    <mergeCell ref="B7:B8"/>
    <mergeCell ref="C7:F7"/>
    <mergeCell ref="G7:G8"/>
    <mergeCell ref="H7:H8"/>
    <mergeCell ref="I7:I8"/>
    <mergeCell ref="J7:J8"/>
    <mergeCell ref="K7:K8"/>
    <mergeCell ref="L7:L8"/>
    <mergeCell ref="J4:L4"/>
  </mergeCells>
  <pageMargins left="0.59055118110236227" right="0.59055118110236227" top="0.59055118110236227" bottom="0.59055118110236227" header="0.31496062992125984" footer="0.31496062992125984"/>
  <pageSetup paperSize="9" scale="46" firstPageNumber="17" fitToHeight="0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  <pageSetUpPr fitToPage="1"/>
  </sheetPr>
  <dimension ref="A1:P432"/>
  <sheetViews>
    <sheetView view="pageBreakPreview" topLeftCell="E1" zoomScale="85" zoomScaleNormal="100" zoomScaleSheetLayoutView="85" zoomScalePageLayoutView="70" workbookViewId="0">
      <selection activeCell="N5" sqref="N5:P5"/>
    </sheetView>
  </sheetViews>
  <sheetFormatPr defaultRowHeight="15" outlineLevelRow="1" x14ac:dyDescent="0.25"/>
  <cols>
    <col min="1" max="1" width="6.7109375" style="4" bestFit="1" customWidth="1"/>
    <col min="2" max="2" width="40.28515625" style="5" customWidth="1"/>
    <col min="3" max="3" width="18.5703125" style="5" customWidth="1"/>
    <col min="4" max="9" width="16.5703125" style="6" customWidth="1"/>
    <col min="10" max="10" width="32.85546875" style="6" customWidth="1"/>
    <col min="11" max="16" width="16.5703125" style="6" customWidth="1"/>
    <col min="17" max="16384" width="9.140625" style="6"/>
  </cols>
  <sheetData>
    <row r="1" spans="1:16" ht="4.5" customHeight="1" x14ac:dyDescent="0.25">
      <c r="N1" s="191"/>
      <c r="O1" s="191"/>
      <c r="P1" s="191"/>
    </row>
    <row r="2" spans="1:16" hidden="1" x14ac:dyDescent="0.25"/>
    <row r="3" spans="1:16" ht="143.25" customHeight="1" x14ac:dyDescent="0.25">
      <c r="N3" s="203" t="s">
        <v>573</v>
      </c>
      <c r="O3" s="204"/>
      <c r="P3" s="204"/>
    </row>
    <row r="4" spans="1:16" ht="24" customHeight="1" x14ac:dyDescent="0.25">
      <c r="N4" s="141"/>
      <c r="O4" s="142"/>
      <c r="P4" s="142"/>
    </row>
    <row r="5" spans="1:16" ht="72" customHeight="1" x14ac:dyDescent="0.25">
      <c r="N5" s="203" t="s">
        <v>576</v>
      </c>
      <c r="O5" s="221"/>
      <c r="P5" s="221"/>
    </row>
    <row r="6" spans="1:16" ht="114" customHeight="1" x14ac:dyDescent="0.25">
      <c r="A6" s="192" t="s">
        <v>505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ht="38.25" customHeight="1" x14ac:dyDescent="0.2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1:16" ht="26.25" customHeight="1" x14ac:dyDescent="0.4">
      <c r="A8" s="19"/>
      <c r="B8" s="20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</row>
    <row r="9" spans="1:16" ht="69.75" customHeight="1" x14ac:dyDescent="0.25">
      <c r="A9" s="150" t="s">
        <v>25</v>
      </c>
      <c r="B9" s="150" t="s">
        <v>27</v>
      </c>
      <c r="C9" s="159" t="s">
        <v>26</v>
      </c>
      <c r="D9" s="193" t="s">
        <v>24</v>
      </c>
      <c r="E9" s="194"/>
      <c r="F9" s="194"/>
      <c r="G9" s="195"/>
      <c r="H9" s="196" t="s">
        <v>23</v>
      </c>
      <c r="I9" s="197"/>
      <c r="J9" s="196" t="s">
        <v>28</v>
      </c>
      <c r="K9" s="196" t="s">
        <v>22</v>
      </c>
      <c r="L9" s="197"/>
      <c r="M9" s="200" t="s">
        <v>21</v>
      </c>
      <c r="N9" s="200" t="s">
        <v>20</v>
      </c>
      <c r="O9" s="200" t="s">
        <v>19</v>
      </c>
      <c r="P9" s="205" t="s">
        <v>18</v>
      </c>
    </row>
    <row r="10" spans="1:16" ht="81" customHeight="1" x14ac:dyDescent="0.25">
      <c r="A10" s="150"/>
      <c r="B10" s="150"/>
      <c r="C10" s="160"/>
      <c r="D10" s="150" t="s">
        <v>17</v>
      </c>
      <c r="E10" s="150" t="s">
        <v>16</v>
      </c>
      <c r="F10" s="150" t="s">
        <v>15</v>
      </c>
      <c r="G10" s="150" t="s">
        <v>14</v>
      </c>
      <c r="H10" s="198"/>
      <c r="I10" s="199"/>
      <c r="J10" s="198"/>
      <c r="K10" s="198"/>
      <c r="L10" s="199"/>
      <c r="M10" s="202"/>
      <c r="N10" s="201"/>
      <c r="O10" s="202"/>
      <c r="P10" s="206"/>
    </row>
    <row r="11" spans="1:16" ht="27.75" customHeight="1" x14ac:dyDescent="0.25">
      <c r="A11" s="150"/>
      <c r="B11" s="150"/>
      <c r="C11" s="161"/>
      <c r="D11" s="150"/>
      <c r="E11" s="150"/>
      <c r="F11" s="150"/>
      <c r="G11" s="150"/>
      <c r="H11" s="3" t="s">
        <v>13</v>
      </c>
      <c r="I11" s="2" t="s">
        <v>12</v>
      </c>
      <c r="J11" s="2" t="s">
        <v>12</v>
      </c>
      <c r="K11" s="3" t="s">
        <v>13</v>
      </c>
      <c r="L11" s="2" t="s">
        <v>12</v>
      </c>
      <c r="M11" s="2" t="s">
        <v>12</v>
      </c>
      <c r="N11" s="2" t="s">
        <v>12</v>
      </c>
      <c r="O11" s="2" t="s">
        <v>12</v>
      </c>
      <c r="P11" s="2" t="s">
        <v>12</v>
      </c>
    </row>
    <row r="12" spans="1:16" x14ac:dyDescent="0.25">
      <c r="A12" s="12"/>
      <c r="B12" s="7" t="s">
        <v>11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outlineLevel="1" x14ac:dyDescent="0.25">
      <c r="A13" s="12">
        <v>1</v>
      </c>
      <c r="B13" s="1" t="s">
        <v>10</v>
      </c>
      <c r="C13" s="12">
        <v>394.7</v>
      </c>
      <c r="D13" s="13">
        <v>2611760.3199999998</v>
      </c>
      <c r="E13" s="14">
        <v>1567056.19</v>
      </c>
      <c r="F13" s="14">
        <v>914116.11</v>
      </c>
      <c r="G13" s="14">
        <v>130588.02</v>
      </c>
      <c r="H13" s="14">
        <v>600</v>
      </c>
      <c r="I13" s="14">
        <v>2490099</v>
      </c>
      <c r="J13" s="14">
        <v>0</v>
      </c>
      <c r="K13" s="14">
        <v>0</v>
      </c>
      <c r="L13" s="14">
        <v>0</v>
      </c>
      <c r="M13" s="14">
        <v>4980.2</v>
      </c>
      <c r="N13" s="14">
        <v>53393</v>
      </c>
      <c r="O13" s="15">
        <v>53288.12</v>
      </c>
      <c r="P13" s="13">
        <v>10000</v>
      </c>
    </row>
    <row r="14" spans="1:16" outlineLevel="1" x14ac:dyDescent="0.25">
      <c r="A14" s="23">
        <v>2</v>
      </c>
      <c r="B14" s="1" t="s">
        <v>9</v>
      </c>
      <c r="C14" s="12">
        <v>3826.3</v>
      </c>
      <c r="D14" s="13">
        <v>22714847.84</v>
      </c>
      <c r="E14" s="14">
        <v>17036135.879999999</v>
      </c>
      <c r="F14" s="14">
        <v>4542969.57</v>
      </c>
      <c r="G14" s="14">
        <v>1135742.3899999999</v>
      </c>
      <c r="H14" s="14">
        <v>512</v>
      </c>
      <c r="I14" s="14">
        <v>1128947.9099999999</v>
      </c>
      <c r="J14" s="14">
        <v>0</v>
      </c>
      <c r="K14" s="14">
        <v>2311</v>
      </c>
      <c r="L14" s="14">
        <v>20963946</v>
      </c>
      <c r="M14" s="14">
        <v>0</v>
      </c>
      <c r="N14" s="14">
        <v>129166</v>
      </c>
      <c r="O14" s="15">
        <v>472787.93</v>
      </c>
      <c r="P14" s="13">
        <v>20000</v>
      </c>
    </row>
    <row r="15" spans="1:16" outlineLevel="1" x14ac:dyDescent="0.25">
      <c r="A15" s="23">
        <v>3</v>
      </c>
      <c r="B15" s="1" t="s">
        <v>8</v>
      </c>
      <c r="C15" s="12">
        <v>3792.7</v>
      </c>
      <c r="D15" s="13">
        <v>8547716.2599999998</v>
      </c>
      <c r="E15" s="14">
        <v>6410787.2000000002</v>
      </c>
      <c r="F15" s="14">
        <v>1709543.25</v>
      </c>
      <c r="G15" s="14">
        <v>427385.81</v>
      </c>
      <c r="H15" s="14">
        <v>0</v>
      </c>
      <c r="I15" s="14">
        <v>0</v>
      </c>
      <c r="J15" s="14">
        <v>0</v>
      </c>
      <c r="K15" s="14">
        <v>1810</v>
      </c>
      <c r="L15" s="14">
        <v>8228729</v>
      </c>
      <c r="M15" s="14">
        <v>16457.46</v>
      </c>
      <c r="N15" s="14">
        <v>116435</v>
      </c>
      <c r="O15" s="15">
        <v>176094.8</v>
      </c>
      <c r="P15" s="13">
        <v>10000</v>
      </c>
    </row>
    <row r="16" spans="1:16" s="8" customFormat="1" outlineLevel="1" x14ac:dyDescent="0.25">
      <c r="A16" s="23">
        <v>4</v>
      </c>
      <c r="B16" s="1" t="s">
        <v>7</v>
      </c>
      <c r="C16" s="12">
        <v>2377.4</v>
      </c>
      <c r="D16" s="13">
        <v>5070957.4000000004</v>
      </c>
      <c r="E16" s="14">
        <v>3803218.05</v>
      </c>
      <c r="F16" s="14">
        <v>1014191.48</v>
      </c>
      <c r="G16" s="14">
        <v>253547.87</v>
      </c>
      <c r="H16" s="14">
        <v>0</v>
      </c>
      <c r="I16" s="14">
        <v>0</v>
      </c>
      <c r="J16" s="14">
        <v>0</v>
      </c>
      <c r="K16" s="14">
        <v>1004</v>
      </c>
      <c r="L16" s="14">
        <v>4843137</v>
      </c>
      <c r="M16" s="14">
        <v>9686.27</v>
      </c>
      <c r="N16" s="14">
        <v>104491</v>
      </c>
      <c r="O16" s="15">
        <v>103643.13</v>
      </c>
      <c r="P16" s="13">
        <v>10000</v>
      </c>
    </row>
    <row r="17" spans="1:16" s="8" customFormat="1" outlineLevel="1" x14ac:dyDescent="0.25">
      <c r="A17" s="23">
        <v>5</v>
      </c>
      <c r="B17" s="1" t="s">
        <v>6</v>
      </c>
      <c r="C17" s="12">
        <v>3794.6</v>
      </c>
      <c r="D17" s="13">
        <v>10117351.33</v>
      </c>
      <c r="E17" s="14">
        <v>7588013.5</v>
      </c>
      <c r="F17" s="14">
        <v>2023470.27</v>
      </c>
      <c r="G17" s="14">
        <v>505867.56</v>
      </c>
      <c r="H17" s="14">
        <v>0</v>
      </c>
      <c r="I17" s="14">
        <v>0</v>
      </c>
      <c r="J17" s="14">
        <v>0</v>
      </c>
      <c r="K17" s="14">
        <v>2195</v>
      </c>
      <c r="L17" s="14">
        <v>9762450</v>
      </c>
      <c r="M17" s="14">
        <v>19524.900000000001</v>
      </c>
      <c r="N17" s="14">
        <v>116460</v>
      </c>
      <c r="O17" s="15">
        <v>208916.43</v>
      </c>
      <c r="P17" s="13">
        <v>10000</v>
      </c>
    </row>
    <row r="18" spans="1:16" s="8" customFormat="1" outlineLevel="1" x14ac:dyDescent="0.25">
      <c r="A18" s="23">
        <v>6</v>
      </c>
      <c r="B18" s="1" t="s">
        <v>5</v>
      </c>
      <c r="C18" s="12">
        <v>3326.8</v>
      </c>
      <c r="D18" s="13">
        <v>16738480.65</v>
      </c>
      <c r="E18" s="14">
        <v>12553860.49</v>
      </c>
      <c r="F18" s="14">
        <v>3347696.13</v>
      </c>
      <c r="G18" s="14">
        <v>836924.03</v>
      </c>
      <c r="H18" s="14">
        <v>1092</v>
      </c>
      <c r="I18" s="14">
        <v>8213130.5499999998</v>
      </c>
      <c r="J18" s="14">
        <v>0</v>
      </c>
      <c r="K18" s="14">
        <v>1477</v>
      </c>
      <c r="L18" s="14">
        <v>7869401.0999999996</v>
      </c>
      <c r="M18" s="14">
        <v>32165.06</v>
      </c>
      <c r="N18" s="14">
        <v>259617.76</v>
      </c>
      <c r="O18" s="15">
        <v>344166.18</v>
      </c>
      <c r="P18" s="13">
        <v>20000</v>
      </c>
    </row>
    <row r="19" spans="1:16" s="8" customFormat="1" outlineLevel="1" x14ac:dyDescent="0.25">
      <c r="A19" s="23">
        <v>7</v>
      </c>
      <c r="B19" s="1" t="s">
        <v>4</v>
      </c>
      <c r="C19" s="12">
        <v>2527.6</v>
      </c>
      <c r="D19" s="13">
        <v>16613070.02</v>
      </c>
      <c r="E19" s="14">
        <v>12459802.52</v>
      </c>
      <c r="F19" s="14">
        <v>3322614</v>
      </c>
      <c r="G19" s="14">
        <v>830653.5</v>
      </c>
      <c r="H19" s="14">
        <v>1092</v>
      </c>
      <c r="I19" s="14">
        <v>8213130.5499999998</v>
      </c>
      <c r="J19" s="14">
        <v>0</v>
      </c>
      <c r="K19" s="14">
        <v>1454</v>
      </c>
      <c r="L19" s="14">
        <v>7746857.9800000004</v>
      </c>
      <c r="M19" s="14">
        <v>31919.98</v>
      </c>
      <c r="N19" s="14">
        <v>259617.76</v>
      </c>
      <c r="O19" s="15">
        <v>341543.75</v>
      </c>
      <c r="P19" s="13">
        <v>20000</v>
      </c>
    </row>
    <row r="20" spans="1:16" s="8" customFormat="1" outlineLevel="1" x14ac:dyDescent="0.25">
      <c r="A20" s="23">
        <v>8</v>
      </c>
      <c r="B20" s="1" t="s">
        <v>3</v>
      </c>
      <c r="C20" s="12">
        <v>13249.7</v>
      </c>
      <c r="D20" s="13">
        <v>22913515.030000001</v>
      </c>
      <c r="E20" s="14">
        <v>17185136.27</v>
      </c>
      <c r="F20" s="14">
        <v>4582703.01</v>
      </c>
      <c r="G20" s="14">
        <v>1145675.75</v>
      </c>
      <c r="H20" s="14">
        <v>0</v>
      </c>
      <c r="I20" s="14">
        <v>0</v>
      </c>
      <c r="J20" s="14">
        <v>0</v>
      </c>
      <c r="K20" s="14">
        <v>5642</v>
      </c>
      <c r="L20" s="14">
        <v>22268506</v>
      </c>
      <c r="M20" s="14">
        <v>0</v>
      </c>
      <c r="N20" s="14">
        <v>158463</v>
      </c>
      <c r="O20" s="15">
        <v>476546.03</v>
      </c>
      <c r="P20" s="13">
        <v>10000</v>
      </c>
    </row>
    <row r="21" spans="1:16" s="8" customFormat="1" outlineLevel="1" x14ac:dyDescent="0.25">
      <c r="A21" s="23">
        <v>9</v>
      </c>
      <c r="B21" s="1" t="s">
        <v>2</v>
      </c>
      <c r="C21" s="12">
        <v>3001.5</v>
      </c>
      <c r="D21" s="13">
        <f>L21+M21+N21+O21+P21</f>
        <v>8186423.4299999997</v>
      </c>
      <c r="E21" s="16">
        <f>ROUND(D21*0.9,2)</f>
        <v>7367781.0899999999</v>
      </c>
      <c r="F21" s="16">
        <f>ROUND(D21*0.05,2)</f>
        <v>409321.17</v>
      </c>
      <c r="G21" s="16">
        <f>ROUND(D21-E21-F21,2)</f>
        <v>409321.17</v>
      </c>
      <c r="H21" s="14">
        <v>0</v>
      </c>
      <c r="I21" s="14">
        <v>0</v>
      </c>
      <c r="J21" s="14">
        <v>0</v>
      </c>
      <c r="K21" s="14">
        <v>2196</v>
      </c>
      <c r="L21" s="14">
        <v>7939282</v>
      </c>
      <c r="M21" s="14">
        <v>17240.8</v>
      </c>
      <c r="N21" s="14">
        <v>50000</v>
      </c>
      <c r="O21" s="15">
        <f>ROUND((I21+L21)*0.0214,2)</f>
        <v>169900.63</v>
      </c>
      <c r="P21" s="13">
        <v>10000</v>
      </c>
    </row>
    <row r="22" spans="1:16" s="137" customFormat="1" outlineLevel="1" x14ac:dyDescent="0.25">
      <c r="A22" s="129">
        <v>10</v>
      </c>
      <c r="B22" s="1" t="s">
        <v>468</v>
      </c>
      <c r="C22" s="134">
        <v>5282.9</v>
      </c>
      <c r="D22" s="135">
        <f>J22+O22</f>
        <v>3497972.24</v>
      </c>
      <c r="E22" s="14">
        <v>631605.70000000019</v>
      </c>
      <c r="F22" s="14">
        <v>2831386.82</v>
      </c>
      <c r="G22" s="14">
        <f>D22-E22-F22</f>
        <v>34979.720000000205</v>
      </c>
      <c r="H22" s="14">
        <v>0</v>
      </c>
      <c r="I22" s="14">
        <v>0</v>
      </c>
      <c r="J22" s="14">
        <v>3424684</v>
      </c>
      <c r="K22" s="14">
        <v>0</v>
      </c>
      <c r="L22" s="14">
        <v>0</v>
      </c>
      <c r="M22" s="14">
        <v>0</v>
      </c>
      <c r="N22" s="14">
        <v>0</v>
      </c>
      <c r="O22" s="136">
        <v>73288.240000000005</v>
      </c>
      <c r="P22" s="135">
        <v>0</v>
      </c>
    </row>
    <row r="23" spans="1:16" ht="24" customHeight="1" x14ac:dyDescent="0.25">
      <c r="A23" s="126"/>
      <c r="B23" s="127" t="s">
        <v>485</v>
      </c>
      <c r="C23" s="138">
        <f t="shared" ref="C23:P23" si="0">SUM(C13:C22)</f>
        <v>41574.200000000004</v>
      </c>
      <c r="D23" s="128">
        <f t="shared" si="0"/>
        <v>117012094.52</v>
      </c>
      <c r="E23" s="128">
        <f t="shared" si="0"/>
        <v>86603396.890000001</v>
      </c>
      <c r="F23" s="128">
        <f t="shared" si="0"/>
        <v>24698011.810000002</v>
      </c>
      <c r="G23" s="128">
        <f t="shared" si="0"/>
        <v>5710685.8200000003</v>
      </c>
      <c r="H23" s="128">
        <f t="shared" si="0"/>
        <v>3296</v>
      </c>
      <c r="I23" s="128">
        <f t="shared" si="0"/>
        <v>20045308.010000002</v>
      </c>
      <c r="J23" s="128">
        <f t="shared" si="0"/>
        <v>3424684</v>
      </c>
      <c r="K23" s="128">
        <f t="shared" si="0"/>
        <v>18089</v>
      </c>
      <c r="L23" s="128">
        <f t="shared" si="0"/>
        <v>89622309.079999998</v>
      </c>
      <c r="M23" s="128">
        <f t="shared" si="0"/>
        <v>131974.66999999998</v>
      </c>
      <c r="N23" s="128">
        <f t="shared" si="0"/>
        <v>1247643.52</v>
      </c>
      <c r="O23" s="128">
        <f t="shared" si="0"/>
        <v>2420175.2400000002</v>
      </c>
      <c r="P23" s="128">
        <f t="shared" si="0"/>
        <v>120000</v>
      </c>
    </row>
    <row r="24" spans="1:16" x14ac:dyDescent="0.25">
      <c r="E24" s="11"/>
    </row>
    <row r="25" spans="1:16" x14ac:dyDescent="0.25">
      <c r="D25" s="9"/>
      <c r="E25" s="10"/>
      <c r="I25" s="130"/>
    </row>
    <row r="26" spans="1:16" x14ac:dyDescent="0.25">
      <c r="E26" s="17"/>
    </row>
    <row r="406" spans="2:2" x14ac:dyDescent="0.25">
      <c r="B406" s="5" t="s">
        <v>1</v>
      </c>
    </row>
    <row r="432" spans="2:2" x14ac:dyDescent="0.25">
      <c r="B432" s="5" t="s">
        <v>0</v>
      </c>
    </row>
  </sheetData>
  <autoFilter ref="A11:P22"/>
  <mergeCells count="19">
    <mergeCell ref="J9:J10"/>
    <mergeCell ref="C9:C11"/>
    <mergeCell ref="N5:P5"/>
    <mergeCell ref="N1:P1"/>
    <mergeCell ref="D10:D11"/>
    <mergeCell ref="E10:E11"/>
    <mergeCell ref="F10:F11"/>
    <mergeCell ref="G10:G11"/>
    <mergeCell ref="A6:P6"/>
    <mergeCell ref="A9:A11"/>
    <mergeCell ref="B9:B11"/>
    <mergeCell ref="D9:G9"/>
    <mergeCell ref="H9:I10"/>
    <mergeCell ref="K9:L10"/>
    <mergeCell ref="N9:N10"/>
    <mergeCell ref="O9:O10"/>
    <mergeCell ref="N3:P3"/>
    <mergeCell ref="P9:P10"/>
    <mergeCell ref="M9:M10"/>
  </mergeCells>
  <conditionalFormatting sqref="N1">
    <cfRule type="colorScale" priority="2">
      <colorScale>
        <cfvo type="min"/>
        <cfvo type="max"/>
        <color theme="0"/>
        <color theme="0"/>
      </colorScale>
    </cfRule>
  </conditionalFormatting>
  <pageMargins left="0.59055118110236227" right="0.59055118110236227" top="0.59055118110236227" bottom="0.62992125984251968" header="0.31496062992125984" footer="0.59055118110236227"/>
  <pageSetup paperSize="8" scale="45" firstPageNumber="35" fitToHeight="0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J14"/>
  <sheetViews>
    <sheetView view="pageBreakPreview" topLeftCell="A2" zoomScale="85" zoomScaleNormal="100" zoomScaleSheetLayoutView="85" workbookViewId="0">
      <selection activeCell="G4" sqref="G4:I4"/>
    </sheetView>
  </sheetViews>
  <sheetFormatPr defaultColWidth="8.85546875" defaultRowHeight="15" x14ac:dyDescent="0.25"/>
  <cols>
    <col min="1" max="1" width="8.85546875" style="24"/>
    <col min="2" max="2" width="32.7109375" style="24" customWidth="1"/>
    <col min="3" max="3" width="19" style="24" customWidth="1"/>
    <col min="4" max="4" width="26.7109375" style="24" customWidth="1"/>
    <col min="5" max="5" width="24.5703125" style="24" customWidth="1"/>
    <col min="6" max="6" width="32.85546875" style="24" customWidth="1"/>
    <col min="7" max="7" width="17.28515625" style="24" customWidth="1"/>
    <col min="8" max="9" width="16.140625" style="24" customWidth="1"/>
    <col min="10" max="10" width="16.85546875" style="24" customWidth="1"/>
    <col min="11" max="16384" width="8.85546875" style="24"/>
  </cols>
  <sheetData>
    <row r="1" spans="1:10" hidden="1" x14ac:dyDescent="0.25"/>
    <row r="2" spans="1:10" ht="96" customHeight="1" x14ac:dyDescent="0.25">
      <c r="G2" s="208" t="s">
        <v>568</v>
      </c>
      <c r="H2" s="209"/>
      <c r="I2" s="209"/>
    </row>
    <row r="3" spans="1:10" ht="16.5" customHeight="1" x14ac:dyDescent="0.25">
      <c r="G3" s="144"/>
      <c r="H3" s="145"/>
      <c r="I3" s="145"/>
    </row>
    <row r="4" spans="1:10" ht="85.5" customHeight="1" x14ac:dyDescent="0.25">
      <c r="G4" s="208" t="s">
        <v>577</v>
      </c>
      <c r="H4" s="221"/>
      <c r="I4" s="221"/>
    </row>
    <row r="5" spans="1:10" ht="18.75" x14ac:dyDescent="0.25">
      <c r="G5" s="144"/>
      <c r="H5" s="101"/>
      <c r="I5" s="101"/>
    </row>
    <row r="6" spans="1:10" ht="109.5" customHeight="1" x14ac:dyDescent="0.25">
      <c r="A6" s="187" t="s">
        <v>506</v>
      </c>
      <c r="B6" s="207"/>
      <c r="C6" s="207"/>
      <c r="D6" s="207"/>
      <c r="E6" s="207"/>
      <c r="F6" s="207"/>
      <c r="G6" s="207"/>
      <c r="H6" s="207"/>
      <c r="I6" s="207"/>
      <c r="J6" s="41"/>
    </row>
    <row r="7" spans="1:10" ht="24.75" customHeight="1" x14ac:dyDescent="0.5">
      <c r="A7" s="25"/>
      <c r="B7" s="25"/>
      <c r="C7" s="25"/>
      <c r="D7" s="25"/>
      <c r="E7" s="25"/>
      <c r="F7" s="25"/>
      <c r="G7" s="25"/>
      <c r="H7" s="42"/>
      <c r="I7" s="26"/>
      <c r="J7" s="43"/>
    </row>
    <row r="8" spans="1:10" ht="162" customHeight="1" x14ac:dyDescent="0.25">
      <c r="A8" s="27" t="s">
        <v>25</v>
      </c>
      <c r="B8" s="27" t="s">
        <v>37</v>
      </c>
      <c r="C8" s="44" t="s">
        <v>38</v>
      </c>
      <c r="D8" s="44" t="s">
        <v>569</v>
      </c>
      <c r="E8" s="27" t="s">
        <v>29</v>
      </c>
      <c r="F8" s="44" t="s">
        <v>563</v>
      </c>
      <c r="G8" s="44" t="s">
        <v>564</v>
      </c>
      <c r="H8" s="44" t="s">
        <v>565</v>
      </c>
      <c r="I8" s="27" t="s">
        <v>30</v>
      </c>
      <c r="J8" s="45"/>
    </row>
    <row r="9" spans="1:10" ht="33" x14ac:dyDescent="0.25">
      <c r="A9" s="28"/>
      <c r="B9" s="29" t="s">
        <v>33</v>
      </c>
      <c r="C9" s="30"/>
      <c r="D9" s="31"/>
      <c r="E9" s="31"/>
      <c r="F9" s="31"/>
      <c r="G9" s="31"/>
      <c r="H9" s="31"/>
      <c r="I9" s="32" t="s">
        <v>34</v>
      </c>
      <c r="J9" s="46"/>
    </row>
    <row r="10" spans="1:10" ht="33" x14ac:dyDescent="0.25">
      <c r="A10" s="28">
        <v>1</v>
      </c>
      <c r="B10" s="33" t="s">
        <v>35</v>
      </c>
      <c r="C10" s="131">
        <f>E10+F10+G10+H10</f>
        <v>1776872.08</v>
      </c>
      <c r="D10" s="132">
        <v>120181.51</v>
      </c>
      <c r="E10" s="132">
        <v>469739.78</v>
      </c>
      <c r="F10" s="132">
        <v>1231612.02</v>
      </c>
      <c r="G10" s="132">
        <v>50000</v>
      </c>
      <c r="H10" s="132">
        <v>25520.28</v>
      </c>
      <c r="I10" s="34">
        <v>43039</v>
      </c>
      <c r="J10" s="47"/>
    </row>
    <row r="11" spans="1:10" ht="33" x14ac:dyDescent="0.25">
      <c r="A11" s="28">
        <v>2</v>
      </c>
      <c r="B11" s="33" t="s">
        <v>36</v>
      </c>
      <c r="C11" s="131">
        <f>E11+F11+G11+H11</f>
        <v>1100000</v>
      </c>
      <c r="D11" s="132">
        <v>158343.43</v>
      </c>
      <c r="E11" s="132">
        <v>468611</v>
      </c>
      <c r="F11" s="132">
        <v>604325</v>
      </c>
      <c r="G11" s="132">
        <v>4808</v>
      </c>
      <c r="H11" s="132">
        <v>22256</v>
      </c>
      <c r="I11" s="34">
        <v>43039</v>
      </c>
      <c r="J11" s="47"/>
    </row>
    <row r="12" spans="1:10" s="36" customFormat="1" ht="16.5" x14ac:dyDescent="0.25">
      <c r="A12" s="28"/>
      <c r="B12" s="29" t="s">
        <v>485</v>
      </c>
      <c r="C12" s="133">
        <f>SUM(C10:C11)</f>
        <v>2876872.08</v>
      </c>
      <c r="D12" s="32">
        <f>SUM(D10:D11)</f>
        <v>278524.94</v>
      </c>
      <c r="E12" s="32">
        <f t="shared" ref="E12:H12" si="0">SUM(E10:E11)</f>
        <v>938350.78</v>
      </c>
      <c r="F12" s="32">
        <f t="shared" si="0"/>
        <v>1835937.02</v>
      </c>
      <c r="G12" s="32">
        <f t="shared" si="0"/>
        <v>54808</v>
      </c>
      <c r="H12" s="32">
        <f t="shared" si="0"/>
        <v>47776.28</v>
      </c>
      <c r="I12" s="35" t="s">
        <v>34</v>
      </c>
      <c r="J12" s="48"/>
    </row>
    <row r="13" spans="1:10" s="36" customFormat="1" ht="15.75" x14ac:dyDescent="0.25">
      <c r="A13" s="37"/>
      <c r="B13" s="38"/>
      <c r="C13" s="39"/>
      <c r="D13" s="39"/>
      <c r="E13" s="39"/>
      <c r="F13" s="39"/>
      <c r="G13" s="39"/>
      <c r="H13" s="39"/>
      <c r="I13" s="39"/>
      <c r="J13" s="40"/>
    </row>
    <row r="14" spans="1:10" ht="18.75" customHeight="1" x14ac:dyDescent="0.25"/>
  </sheetData>
  <mergeCells count="3">
    <mergeCell ref="A6:I6"/>
    <mergeCell ref="G2:I2"/>
    <mergeCell ref="G4:I4"/>
  </mergeCells>
  <pageMargins left="0.59055118110236227" right="0.59055118110236227" top="0.78740157480314965" bottom="0.78740157480314965" header="0.31496062992125984" footer="0.31496062992125984"/>
  <pageSetup paperSize="9" scale="68" firstPageNumber="19" fitToHeight="0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view="pageBreakPreview" topLeftCell="I1" zoomScale="55" zoomScaleNormal="55" zoomScaleSheetLayoutView="55" zoomScalePageLayoutView="55" workbookViewId="0">
      <selection activeCell="M3" sqref="M3:O3"/>
    </sheetView>
  </sheetViews>
  <sheetFormatPr defaultRowHeight="15" x14ac:dyDescent="0.25"/>
  <cols>
    <col min="1" max="1" width="5.28515625" style="49" customWidth="1"/>
    <col min="2" max="2" width="49" customWidth="1"/>
    <col min="3" max="3" width="20.85546875" customWidth="1"/>
    <col min="4" max="4" width="21" customWidth="1"/>
    <col min="5" max="5" width="22.5703125" customWidth="1"/>
    <col min="6" max="6" width="21.85546875" customWidth="1"/>
    <col min="7" max="7" width="23.7109375" customWidth="1"/>
    <col min="8" max="8" width="32.42578125" customWidth="1"/>
    <col min="9" max="9" width="26.5703125" customWidth="1"/>
    <col min="10" max="10" width="38.28515625" customWidth="1"/>
    <col min="11" max="11" width="21.42578125" customWidth="1"/>
    <col min="12" max="13" width="20.7109375" customWidth="1"/>
    <col min="14" max="14" width="32" customWidth="1"/>
    <col min="15" max="15" width="22" customWidth="1"/>
    <col min="16" max="16" width="22.85546875" customWidth="1"/>
    <col min="17" max="17" width="5.140625" customWidth="1"/>
    <col min="18" max="19" width="26.42578125" customWidth="1"/>
    <col min="24" max="24" width="22.140625" customWidth="1"/>
  </cols>
  <sheetData>
    <row r="1" spans="1:24" ht="126.75" customHeight="1" x14ac:dyDescent="0.25">
      <c r="M1" s="213" t="s">
        <v>578</v>
      </c>
      <c r="N1" s="213"/>
      <c r="O1" s="213"/>
    </row>
    <row r="2" spans="1:24" ht="47.25" customHeight="1" x14ac:dyDescent="0.25">
      <c r="M2" s="146"/>
      <c r="N2" s="146"/>
      <c r="O2" s="146"/>
    </row>
    <row r="3" spans="1:24" ht="110.25" customHeight="1" x14ac:dyDescent="0.25">
      <c r="M3" s="213" t="s">
        <v>579</v>
      </c>
      <c r="N3" s="221"/>
      <c r="O3" s="221"/>
    </row>
    <row r="4" spans="1:24" ht="20.25" x14ac:dyDescent="0.25">
      <c r="M4" s="146"/>
      <c r="N4" s="101"/>
      <c r="O4" s="101"/>
    </row>
    <row r="5" spans="1:24" ht="189" customHeight="1" x14ac:dyDescent="0.25">
      <c r="A5" s="214" t="s">
        <v>544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81"/>
    </row>
    <row r="6" spans="1:24" ht="33" x14ac:dyDescent="0.45">
      <c r="A6" s="80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220"/>
      <c r="P6" s="220"/>
      <c r="Q6" s="78"/>
    </row>
    <row r="7" spans="1:24" ht="27" customHeight="1" x14ac:dyDescent="0.25">
      <c r="A7" s="216" t="s">
        <v>25</v>
      </c>
      <c r="B7" s="216" t="s">
        <v>61</v>
      </c>
      <c r="C7" s="169" t="s">
        <v>60</v>
      </c>
      <c r="D7" s="216" t="s">
        <v>59</v>
      </c>
      <c r="E7" s="216" t="s">
        <v>58</v>
      </c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76"/>
    </row>
    <row r="8" spans="1:24" ht="27" customHeight="1" x14ac:dyDescent="0.25">
      <c r="A8" s="216"/>
      <c r="B8" s="216"/>
      <c r="C8" s="170"/>
      <c r="D8" s="216"/>
      <c r="E8" s="217" t="s">
        <v>57</v>
      </c>
      <c r="F8" s="218"/>
      <c r="G8" s="218"/>
      <c r="H8" s="218"/>
      <c r="I8" s="218"/>
      <c r="J8" s="218"/>
      <c r="K8" s="218"/>
      <c r="L8" s="218"/>
      <c r="M8" s="219"/>
      <c r="N8" s="217" t="s">
        <v>56</v>
      </c>
      <c r="O8" s="218"/>
      <c r="P8" s="219"/>
      <c r="Q8" s="76"/>
    </row>
    <row r="9" spans="1:24" ht="40.5" customHeight="1" x14ac:dyDescent="0.25">
      <c r="A9" s="216"/>
      <c r="B9" s="216"/>
      <c r="C9" s="170"/>
      <c r="D9" s="216"/>
      <c r="E9" s="216" t="s">
        <v>55</v>
      </c>
      <c r="F9" s="173" t="s">
        <v>54</v>
      </c>
      <c r="G9" s="174"/>
      <c r="H9" s="174"/>
      <c r="I9" s="174"/>
      <c r="J9" s="175"/>
      <c r="K9" s="212" t="s">
        <v>53</v>
      </c>
      <c r="L9" s="212" t="s">
        <v>52</v>
      </c>
      <c r="M9" s="212" t="s">
        <v>51</v>
      </c>
      <c r="N9" s="165" t="s">
        <v>50</v>
      </c>
      <c r="O9" s="216" t="s">
        <v>49</v>
      </c>
      <c r="P9" s="216" t="s">
        <v>19</v>
      </c>
      <c r="Q9" s="76"/>
    </row>
    <row r="10" spans="1:24" ht="75.75" customHeight="1" x14ac:dyDescent="0.25">
      <c r="A10" s="216"/>
      <c r="B10" s="216"/>
      <c r="C10" s="170"/>
      <c r="D10" s="216"/>
      <c r="E10" s="216"/>
      <c r="F10" s="165" t="s">
        <v>46</v>
      </c>
      <c r="G10" s="173" t="s">
        <v>48</v>
      </c>
      <c r="H10" s="174"/>
      <c r="I10" s="175"/>
      <c r="J10" s="165" t="s">
        <v>47</v>
      </c>
      <c r="K10" s="212"/>
      <c r="L10" s="212"/>
      <c r="M10" s="212"/>
      <c r="N10" s="172"/>
      <c r="O10" s="216"/>
      <c r="P10" s="216"/>
      <c r="Q10" s="76"/>
    </row>
    <row r="11" spans="1:24" ht="22.5" customHeight="1" x14ac:dyDescent="0.25">
      <c r="A11" s="216"/>
      <c r="B11" s="216"/>
      <c r="C11" s="170"/>
      <c r="D11" s="216"/>
      <c r="E11" s="216"/>
      <c r="F11" s="172"/>
      <c r="G11" s="179" t="s">
        <v>46</v>
      </c>
      <c r="H11" s="212" t="s">
        <v>45</v>
      </c>
      <c r="I11" s="180" t="s">
        <v>14</v>
      </c>
      <c r="J11" s="172"/>
      <c r="K11" s="212"/>
      <c r="L11" s="212"/>
      <c r="M11" s="212"/>
      <c r="N11" s="172"/>
      <c r="O11" s="216"/>
      <c r="P11" s="216"/>
      <c r="Q11" s="76"/>
    </row>
    <row r="12" spans="1:24" ht="104.25" customHeight="1" x14ac:dyDescent="0.25">
      <c r="A12" s="216"/>
      <c r="B12" s="216"/>
      <c r="C12" s="171"/>
      <c r="D12" s="216"/>
      <c r="E12" s="216"/>
      <c r="F12" s="166"/>
      <c r="G12" s="181"/>
      <c r="H12" s="212"/>
      <c r="I12" s="182"/>
      <c r="J12" s="166"/>
      <c r="K12" s="212"/>
      <c r="L12" s="212"/>
      <c r="M12" s="212"/>
      <c r="N12" s="166"/>
      <c r="O12" s="216"/>
      <c r="P12" s="216"/>
      <c r="Q12" s="76"/>
    </row>
    <row r="13" spans="1:24" ht="20.25" x14ac:dyDescent="0.25">
      <c r="A13" s="77">
        <v>1</v>
      </c>
      <c r="B13" s="77">
        <v>2</v>
      </c>
      <c r="C13" s="77">
        <v>3</v>
      </c>
      <c r="D13" s="77">
        <v>4</v>
      </c>
      <c r="E13" s="77">
        <v>5</v>
      </c>
      <c r="F13" s="77">
        <v>6</v>
      </c>
      <c r="G13" s="77">
        <v>7</v>
      </c>
      <c r="H13" s="77">
        <v>8</v>
      </c>
      <c r="I13" s="77">
        <v>9</v>
      </c>
      <c r="J13" s="77">
        <v>10</v>
      </c>
      <c r="K13" s="77">
        <v>11</v>
      </c>
      <c r="L13" s="77">
        <v>12</v>
      </c>
      <c r="M13" s="77">
        <v>13</v>
      </c>
      <c r="N13" s="77">
        <v>14</v>
      </c>
      <c r="O13" s="77">
        <v>15</v>
      </c>
      <c r="P13" s="77">
        <v>16</v>
      </c>
      <c r="Q13" s="76"/>
      <c r="R13" s="75"/>
      <c r="S13" s="75"/>
      <c r="X13" s="67"/>
    </row>
    <row r="14" spans="1:24" s="66" customFormat="1" ht="40.5" x14ac:dyDescent="0.25">
      <c r="A14" s="65">
        <v>1</v>
      </c>
      <c r="B14" s="73" t="s">
        <v>507</v>
      </c>
      <c r="C14" s="72">
        <v>12269.6</v>
      </c>
      <c r="D14" s="65">
        <v>3</v>
      </c>
      <c r="E14" s="71">
        <v>5796723.1799999997</v>
      </c>
      <c r="F14" s="70">
        <v>2320269.2999999998</v>
      </c>
      <c r="G14" s="71">
        <v>1676147.4</v>
      </c>
      <c r="H14" s="71">
        <v>744620.19</v>
      </c>
      <c r="I14" s="71">
        <v>931527.21</v>
      </c>
      <c r="J14" s="70">
        <v>644121.9</v>
      </c>
      <c r="K14" s="70">
        <v>1303670.1599999999</v>
      </c>
      <c r="L14" s="70">
        <v>1303670.1599999999</v>
      </c>
      <c r="M14" s="70">
        <v>760474.26</v>
      </c>
      <c r="N14" s="70">
        <v>5587158</v>
      </c>
      <c r="O14" s="70">
        <v>90000</v>
      </c>
      <c r="P14" s="70">
        <v>119565.18</v>
      </c>
      <c r="Q14" s="69"/>
      <c r="R14" s="60"/>
      <c r="S14" s="68"/>
      <c r="X14" s="67"/>
    </row>
    <row r="15" spans="1:24" s="66" customFormat="1" ht="40.5" x14ac:dyDescent="0.25">
      <c r="A15" s="65">
        <v>2</v>
      </c>
      <c r="B15" s="73" t="s">
        <v>508</v>
      </c>
      <c r="C15" s="72">
        <v>7573</v>
      </c>
      <c r="D15" s="65">
        <v>5</v>
      </c>
      <c r="E15" s="71">
        <v>9601205.3000000007</v>
      </c>
      <c r="F15" s="70">
        <v>3807115.54</v>
      </c>
      <c r="G15" s="71">
        <v>2793579</v>
      </c>
      <c r="H15" s="71">
        <v>1241033.6599999999</v>
      </c>
      <c r="I15" s="71">
        <v>1552545.34</v>
      </c>
      <c r="J15" s="70">
        <v>1013536.54</v>
      </c>
      <c r="K15" s="70">
        <v>2172783.7200000002</v>
      </c>
      <c r="L15" s="70">
        <v>2172783.7200000002</v>
      </c>
      <c r="M15" s="70">
        <v>1267457.17</v>
      </c>
      <c r="N15" s="70">
        <v>9311930</v>
      </c>
      <c r="O15" s="70">
        <v>90000</v>
      </c>
      <c r="P15" s="70">
        <v>199275.3</v>
      </c>
      <c r="Q15" s="69"/>
      <c r="R15" s="60"/>
      <c r="S15" s="68"/>
      <c r="X15" s="74"/>
    </row>
    <row r="16" spans="1:24" s="66" customFormat="1" ht="40.5" x14ac:dyDescent="0.25">
      <c r="A16" s="65">
        <v>3</v>
      </c>
      <c r="B16" s="73" t="s">
        <v>509</v>
      </c>
      <c r="C16" s="72">
        <v>9512</v>
      </c>
      <c r="D16" s="65">
        <v>5</v>
      </c>
      <c r="E16" s="71">
        <v>9601205.3000000007</v>
      </c>
      <c r="F16" s="70">
        <v>3807115.54</v>
      </c>
      <c r="G16" s="71">
        <v>2793579</v>
      </c>
      <c r="H16" s="71">
        <v>1241033.6599999999</v>
      </c>
      <c r="I16" s="71">
        <v>1552545.34</v>
      </c>
      <c r="J16" s="70">
        <v>1013536.54</v>
      </c>
      <c r="K16" s="70">
        <v>2172783.7200000002</v>
      </c>
      <c r="L16" s="70">
        <v>2172783.7200000002</v>
      </c>
      <c r="M16" s="70">
        <v>1267457.17</v>
      </c>
      <c r="N16" s="70">
        <v>9311930</v>
      </c>
      <c r="O16" s="70">
        <v>90000</v>
      </c>
      <c r="P16" s="70">
        <v>199275.3</v>
      </c>
      <c r="Q16" s="69"/>
      <c r="R16" s="60"/>
      <c r="S16" s="68"/>
    </row>
    <row r="17" spans="1:24" s="66" customFormat="1" ht="40.5" x14ac:dyDescent="0.25">
      <c r="A17" s="65">
        <v>4</v>
      </c>
      <c r="B17" s="73" t="s">
        <v>510</v>
      </c>
      <c r="C17" s="72">
        <v>8664.2000000000007</v>
      </c>
      <c r="D17" s="65">
        <v>4</v>
      </c>
      <c r="E17" s="71">
        <v>7698964.2400000002</v>
      </c>
      <c r="F17" s="70">
        <v>3036868.2199999997</v>
      </c>
      <c r="G17" s="71">
        <v>2223688.88</v>
      </c>
      <c r="H17" s="71">
        <v>987862.79</v>
      </c>
      <c r="I17" s="71">
        <v>1235826.0899999999</v>
      </c>
      <c r="J17" s="70">
        <v>813179.34</v>
      </c>
      <c r="K17" s="70">
        <v>1729535.76</v>
      </c>
      <c r="L17" s="70">
        <v>1729535.76</v>
      </c>
      <c r="M17" s="70">
        <v>1008895.86</v>
      </c>
      <c r="N17" s="70">
        <v>7412296.2800000003</v>
      </c>
      <c r="O17" s="70">
        <v>78044.28</v>
      </c>
      <c r="P17" s="70">
        <v>158623.14000000001</v>
      </c>
      <c r="Q17" s="69"/>
      <c r="R17" s="60"/>
      <c r="S17" s="68"/>
    </row>
    <row r="18" spans="1:24" s="66" customFormat="1" ht="40.5" x14ac:dyDescent="0.25">
      <c r="A18" s="65">
        <v>5</v>
      </c>
      <c r="B18" s="73" t="s">
        <v>511</v>
      </c>
      <c r="C18" s="72">
        <v>9074.9</v>
      </c>
      <c r="D18" s="65">
        <v>4</v>
      </c>
      <c r="E18" s="71">
        <v>7698964.2400000002</v>
      </c>
      <c r="F18" s="70">
        <v>3063692.4000000004</v>
      </c>
      <c r="G18" s="71">
        <v>2234863.2000000002</v>
      </c>
      <c r="H18" s="71">
        <v>992826.92</v>
      </c>
      <c r="I18" s="71">
        <v>1242036.2800000003</v>
      </c>
      <c r="J18" s="70">
        <v>828829.2</v>
      </c>
      <c r="K18" s="70">
        <v>1738226.88</v>
      </c>
      <c r="L18" s="70">
        <v>1738226.88</v>
      </c>
      <c r="M18" s="70">
        <v>1013965.68</v>
      </c>
      <c r="N18" s="70">
        <v>7449544</v>
      </c>
      <c r="O18" s="70">
        <v>90000</v>
      </c>
      <c r="P18" s="70">
        <v>159420.24</v>
      </c>
      <c r="Q18" s="69"/>
      <c r="R18" s="60"/>
      <c r="S18" s="68"/>
      <c r="X18" s="74"/>
    </row>
    <row r="19" spans="1:24" s="66" customFormat="1" ht="40.5" x14ac:dyDescent="0.25">
      <c r="A19" s="65">
        <v>6</v>
      </c>
      <c r="B19" s="73" t="s">
        <v>512</v>
      </c>
      <c r="C19" s="72">
        <v>8673.5</v>
      </c>
      <c r="D19" s="65">
        <v>4</v>
      </c>
      <c r="E19" s="71">
        <v>7698964.2400000002</v>
      </c>
      <c r="F19" s="70">
        <v>3039196.46</v>
      </c>
      <c r="G19" s="71">
        <v>2223688.88</v>
      </c>
      <c r="H19" s="71">
        <v>987862.79</v>
      </c>
      <c r="I19" s="71">
        <v>1235826.0899999999</v>
      </c>
      <c r="J19" s="70">
        <v>815507.58</v>
      </c>
      <c r="K19" s="70">
        <v>1729535.76</v>
      </c>
      <c r="L19" s="70">
        <v>1729535.76</v>
      </c>
      <c r="M19" s="70">
        <v>1008895.86</v>
      </c>
      <c r="N19" s="70">
        <v>7412296.2800000003</v>
      </c>
      <c r="O19" s="70">
        <v>80372.52</v>
      </c>
      <c r="P19" s="70">
        <v>158623.14000000001</v>
      </c>
      <c r="Q19" s="69"/>
      <c r="R19" s="60"/>
      <c r="S19" s="68"/>
    </row>
    <row r="20" spans="1:24" s="66" customFormat="1" ht="40.5" x14ac:dyDescent="0.25">
      <c r="A20" s="65">
        <v>7</v>
      </c>
      <c r="B20" s="73" t="s">
        <v>513</v>
      </c>
      <c r="C20" s="72">
        <v>8669.6</v>
      </c>
      <c r="D20" s="65">
        <v>4</v>
      </c>
      <c r="E20" s="71">
        <v>7698964.2400000002</v>
      </c>
      <c r="F20" s="70">
        <v>3039196.46</v>
      </c>
      <c r="G20" s="71">
        <v>2223688.88</v>
      </c>
      <c r="H20" s="71">
        <v>987862.79</v>
      </c>
      <c r="I20" s="71">
        <v>1235826.0899999999</v>
      </c>
      <c r="J20" s="70">
        <v>815507.58</v>
      </c>
      <c r="K20" s="70">
        <v>1729535.76</v>
      </c>
      <c r="L20" s="70">
        <v>1729535.76</v>
      </c>
      <c r="M20" s="70">
        <v>1008895.86</v>
      </c>
      <c r="N20" s="70">
        <v>7412296.2800000003</v>
      </c>
      <c r="O20" s="70">
        <v>80372.52</v>
      </c>
      <c r="P20" s="70">
        <v>158623.14000000001</v>
      </c>
      <c r="Q20" s="69"/>
      <c r="R20" s="60"/>
      <c r="S20" s="68"/>
    </row>
    <row r="21" spans="1:24" s="66" customFormat="1" ht="40.5" x14ac:dyDescent="0.25">
      <c r="A21" s="65">
        <v>8</v>
      </c>
      <c r="B21" s="73" t="s">
        <v>514</v>
      </c>
      <c r="C21" s="72">
        <v>7762.1</v>
      </c>
      <c r="D21" s="65">
        <v>4</v>
      </c>
      <c r="E21" s="71">
        <v>7698964.2400000002</v>
      </c>
      <c r="F21" s="70">
        <v>3036868.2199999997</v>
      </c>
      <c r="G21" s="71">
        <v>2223688.88</v>
      </c>
      <c r="H21" s="71">
        <v>987862.79</v>
      </c>
      <c r="I21" s="71">
        <v>1235826.0899999999</v>
      </c>
      <c r="J21" s="70">
        <v>813179.34</v>
      </c>
      <c r="K21" s="70">
        <v>1729535.76</v>
      </c>
      <c r="L21" s="70">
        <v>1729535.76</v>
      </c>
      <c r="M21" s="70">
        <v>1008895.86</v>
      </c>
      <c r="N21" s="70">
        <v>7412296.2800000003</v>
      </c>
      <c r="O21" s="70">
        <v>78044.28</v>
      </c>
      <c r="P21" s="70">
        <v>158623.14000000001</v>
      </c>
      <c r="Q21" s="69"/>
      <c r="R21" s="60"/>
      <c r="S21" s="68"/>
    </row>
    <row r="22" spans="1:24" s="66" customFormat="1" ht="40.5" x14ac:dyDescent="0.25">
      <c r="A22" s="65">
        <v>9</v>
      </c>
      <c r="B22" s="73" t="s">
        <v>515</v>
      </c>
      <c r="C22" s="72">
        <v>6468.3</v>
      </c>
      <c r="D22" s="65">
        <v>3</v>
      </c>
      <c r="E22" s="71">
        <v>5796723.1799999997</v>
      </c>
      <c r="F22" s="70">
        <v>2294097.86</v>
      </c>
      <c r="G22" s="71">
        <v>1667766.66</v>
      </c>
      <c r="H22" s="71">
        <v>740897.09</v>
      </c>
      <c r="I22" s="71">
        <v>926869.57</v>
      </c>
      <c r="J22" s="70">
        <v>626331.19999999995</v>
      </c>
      <c r="K22" s="70">
        <v>1297151.8799999999</v>
      </c>
      <c r="L22" s="70">
        <v>1297151.8799999999</v>
      </c>
      <c r="M22" s="70">
        <v>756671.93</v>
      </c>
      <c r="N22" s="70">
        <v>5559222.21</v>
      </c>
      <c r="O22" s="70">
        <v>74979.88</v>
      </c>
      <c r="P22" s="70">
        <v>118967.36</v>
      </c>
      <c r="Q22" s="69"/>
      <c r="R22" s="60"/>
      <c r="S22" s="68"/>
    </row>
    <row r="23" spans="1:24" s="66" customFormat="1" ht="40.5" x14ac:dyDescent="0.25">
      <c r="A23" s="65">
        <v>10</v>
      </c>
      <c r="B23" s="73" t="s">
        <v>516</v>
      </c>
      <c r="C23" s="72">
        <v>10116.200000000001</v>
      </c>
      <c r="D23" s="65">
        <v>5</v>
      </c>
      <c r="E23" s="71">
        <v>9601205.3000000007</v>
      </c>
      <c r="F23" s="70">
        <v>3807115.54</v>
      </c>
      <c r="G23" s="71">
        <v>2793579</v>
      </c>
      <c r="H23" s="71">
        <v>1241033.6599999999</v>
      </c>
      <c r="I23" s="71">
        <v>1552545.34</v>
      </c>
      <c r="J23" s="70">
        <v>1013536.54</v>
      </c>
      <c r="K23" s="70">
        <v>2172783.7200000002</v>
      </c>
      <c r="L23" s="70">
        <v>2172783.7200000002</v>
      </c>
      <c r="M23" s="70">
        <v>1267457.17</v>
      </c>
      <c r="N23" s="70">
        <v>9311930</v>
      </c>
      <c r="O23" s="70">
        <v>90000</v>
      </c>
      <c r="P23" s="70">
        <v>199275.3</v>
      </c>
      <c r="Q23" s="69"/>
      <c r="R23" s="60"/>
      <c r="S23" s="68"/>
      <c r="X23" s="67"/>
    </row>
    <row r="24" spans="1:24" s="66" customFormat="1" ht="40.5" x14ac:dyDescent="0.25">
      <c r="A24" s="65">
        <v>11</v>
      </c>
      <c r="B24" s="73" t="s">
        <v>517</v>
      </c>
      <c r="C24" s="72">
        <v>6402.6</v>
      </c>
      <c r="D24" s="65">
        <v>3</v>
      </c>
      <c r="E24" s="71">
        <v>5796723.1799999997</v>
      </c>
      <c r="F24" s="70">
        <v>2320269.2999999998</v>
      </c>
      <c r="G24" s="71">
        <v>1676147.4</v>
      </c>
      <c r="H24" s="71">
        <v>744620.19</v>
      </c>
      <c r="I24" s="71">
        <v>931527.21</v>
      </c>
      <c r="J24" s="70">
        <v>644121.9</v>
      </c>
      <c r="K24" s="70">
        <v>1303670.1599999999</v>
      </c>
      <c r="L24" s="70">
        <v>1303670.1599999999</v>
      </c>
      <c r="M24" s="70">
        <v>760474.26</v>
      </c>
      <c r="N24" s="70">
        <v>5587158</v>
      </c>
      <c r="O24" s="70">
        <v>90000</v>
      </c>
      <c r="P24" s="70">
        <v>119565.18</v>
      </c>
      <c r="Q24" s="69"/>
      <c r="R24" s="60"/>
      <c r="S24" s="68"/>
      <c r="X24" s="67"/>
    </row>
    <row r="25" spans="1:24" s="66" customFormat="1" ht="40.5" x14ac:dyDescent="0.25">
      <c r="A25" s="65">
        <v>12</v>
      </c>
      <c r="B25" s="73" t="s">
        <v>518</v>
      </c>
      <c r="C25" s="72">
        <v>6964.1</v>
      </c>
      <c r="D25" s="65">
        <v>2</v>
      </c>
      <c r="E25" s="71">
        <v>3894482.12</v>
      </c>
      <c r="F25" s="70">
        <v>1576846.2000000002</v>
      </c>
      <c r="G25" s="71">
        <v>1117431.6000000001</v>
      </c>
      <c r="H25" s="71">
        <v>496413.47</v>
      </c>
      <c r="I25" s="71">
        <v>621018.13000000012</v>
      </c>
      <c r="J25" s="70">
        <v>459414.6</v>
      </c>
      <c r="K25" s="70">
        <v>869113.44</v>
      </c>
      <c r="L25" s="70">
        <v>869113.44</v>
      </c>
      <c r="M25" s="70">
        <v>506982.84</v>
      </c>
      <c r="N25" s="70">
        <v>3724772</v>
      </c>
      <c r="O25" s="70">
        <v>90000</v>
      </c>
      <c r="P25" s="70">
        <v>79710.12</v>
      </c>
      <c r="Q25" s="69"/>
      <c r="R25" s="60"/>
      <c r="S25" s="68"/>
      <c r="X25" s="67"/>
    </row>
    <row r="26" spans="1:24" s="66" customFormat="1" ht="40.5" x14ac:dyDescent="0.25">
      <c r="A26" s="65">
        <v>13</v>
      </c>
      <c r="B26" s="73" t="s">
        <v>519</v>
      </c>
      <c r="C26" s="72">
        <v>4946.1000000000004</v>
      </c>
      <c r="D26" s="65">
        <v>2</v>
      </c>
      <c r="E26" s="71">
        <v>3894482.12</v>
      </c>
      <c r="F26" s="70">
        <v>1551883.97</v>
      </c>
      <c r="G26" s="71">
        <v>1111844.44</v>
      </c>
      <c r="H26" s="71">
        <v>493931.4</v>
      </c>
      <c r="I26" s="71">
        <v>617913.03999999992</v>
      </c>
      <c r="J26" s="70">
        <v>440039.53</v>
      </c>
      <c r="K26" s="70">
        <v>864767.88</v>
      </c>
      <c r="L26" s="70">
        <v>864767.88</v>
      </c>
      <c r="M26" s="70">
        <v>504447.93</v>
      </c>
      <c r="N26" s="70">
        <v>3706148.14</v>
      </c>
      <c r="O26" s="70">
        <v>72472</v>
      </c>
      <c r="P26" s="70">
        <v>79311.570000000007</v>
      </c>
      <c r="Q26" s="69"/>
      <c r="R26" s="60"/>
      <c r="S26" s="68"/>
    </row>
    <row r="27" spans="1:24" s="66" customFormat="1" ht="40.5" x14ac:dyDescent="0.25">
      <c r="A27" s="65">
        <v>14</v>
      </c>
      <c r="B27" s="73" t="s">
        <v>520</v>
      </c>
      <c r="C27" s="72">
        <v>3987</v>
      </c>
      <c r="D27" s="65">
        <v>2</v>
      </c>
      <c r="E27" s="71">
        <v>4035041.06</v>
      </c>
      <c r="F27" s="70">
        <v>1611598.6</v>
      </c>
      <c r="G27" s="71">
        <v>1152922.22</v>
      </c>
      <c r="H27" s="71">
        <v>512180</v>
      </c>
      <c r="I27" s="71">
        <v>640742.22</v>
      </c>
      <c r="J27" s="70">
        <v>458676.38</v>
      </c>
      <c r="K27" s="70">
        <v>896717.28</v>
      </c>
      <c r="L27" s="70">
        <v>896717.28</v>
      </c>
      <c r="M27" s="70">
        <v>523085.08</v>
      </c>
      <c r="N27" s="70">
        <v>3843074.07</v>
      </c>
      <c r="O27" s="70">
        <v>77528.83</v>
      </c>
      <c r="P27" s="70">
        <v>82241.789999999994</v>
      </c>
      <c r="Q27" s="69"/>
      <c r="R27" s="60"/>
      <c r="S27" s="68"/>
    </row>
    <row r="28" spans="1:24" s="66" customFormat="1" ht="40.5" x14ac:dyDescent="0.25">
      <c r="A28" s="65">
        <v>15</v>
      </c>
      <c r="B28" s="73" t="s">
        <v>521</v>
      </c>
      <c r="C28" s="72">
        <v>4323.7</v>
      </c>
      <c r="D28" s="65">
        <v>2</v>
      </c>
      <c r="E28" s="71">
        <v>3894482.12</v>
      </c>
      <c r="F28" s="70">
        <v>1548264.22</v>
      </c>
      <c r="G28" s="71">
        <v>1111844.44</v>
      </c>
      <c r="H28" s="71">
        <v>493931.4</v>
      </c>
      <c r="I28" s="71">
        <v>617913.03999999992</v>
      </c>
      <c r="J28" s="70">
        <v>436419.78</v>
      </c>
      <c r="K28" s="70">
        <v>864767.88</v>
      </c>
      <c r="L28" s="70">
        <v>864767.88</v>
      </c>
      <c r="M28" s="70">
        <v>504447.93</v>
      </c>
      <c r="N28" s="70">
        <v>3706148.14</v>
      </c>
      <c r="O28" s="70">
        <v>68852.25</v>
      </c>
      <c r="P28" s="70">
        <v>79311.570000000007</v>
      </c>
      <c r="Q28" s="69"/>
      <c r="R28" s="60"/>
      <c r="S28" s="68"/>
    </row>
    <row r="29" spans="1:24" s="66" customFormat="1" ht="40.5" x14ac:dyDescent="0.25">
      <c r="A29" s="65">
        <v>16</v>
      </c>
      <c r="B29" s="73" t="s">
        <v>522</v>
      </c>
      <c r="C29" s="72">
        <v>4802.2</v>
      </c>
      <c r="D29" s="65">
        <v>2</v>
      </c>
      <c r="E29" s="71">
        <v>3894482.12</v>
      </c>
      <c r="F29" s="70">
        <v>1576846.2000000002</v>
      </c>
      <c r="G29" s="71">
        <v>1117431.6000000001</v>
      </c>
      <c r="H29" s="71">
        <v>496413.47</v>
      </c>
      <c r="I29" s="71">
        <v>621018.13000000012</v>
      </c>
      <c r="J29" s="70">
        <v>459414.6</v>
      </c>
      <c r="K29" s="70">
        <v>869113.44</v>
      </c>
      <c r="L29" s="70">
        <v>869113.44</v>
      </c>
      <c r="M29" s="70">
        <v>506982.84</v>
      </c>
      <c r="N29" s="70">
        <v>3724772</v>
      </c>
      <c r="O29" s="70">
        <v>90000</v>
      </c>
      <c r="P29" s="70">
        <v>79710.12</v>
      </c>
      <c r="Q29" s="69"/>
      <c r="R29" s="60"/>
      <c r="S29" s="68"/>
      <c r="X29" s="67"/>
    </row>
    <row r="30" spans="1:24" s="66" customFormat="1" ht="40.5" x14ac:dyDescent="0.25">
      <c r="A30" s="65">
        <v>17</v>
      </c>
      <c r="B30" s="73" t="s">
        <v>523</v>
      </c>
      <c r="C30" s="72">
        <v>4831.3</v>
      </c>
      <c r="D30" s="65">
        <v>1</v>
      </c>
      <c r="E30" s="71">
        <v>1992241.06</v>
      </c>
      <c r="F30" s="70">
        <v>803665.78</v>
      </c>
      <c r="G30" s="71">
        <v>555922.22</v>
      </c>
      <c r="H30" s="71">
        <v>246965.69</v>
      </c>
      <c r="I30" s="71">
        <v>308956.52999999997</v>
      </c>
      <c r="J30" s="70">
        <v>247743.56</v>
      </c>
      <c r="K30" s="70">
        <v>432384</v>
      </c>
      <c r="L30" s="70">
        <v>432384</v>
      </c>
      <c r="M30" s="70">
        <v>252224</v>
      </c>
      <c r="N30" s="70">
        <v>1853074.07</v>
      </c>
      <c r="O30" s="70">
        <v>63959.77</v>
      </c>
      <c r="P30" s="70">
        <v>39655.79</v>
      </c>
      <c r="Q30" s="69"/>
      <c r="R30" s="60"/>
      <c r="S30" s="68"/>
    </row>
    <row r="31" spans="1:24" s="66" customFormat="1" ht="40.5" x14ac:dyDescent="0.25">
      <c r="A31" s="65">
        <v>18</v>
      </c>
      <c r="B31" s="73" t="s">
        <v>524</v>
      </c>
      <c r="C31" s="72">
        <v>4312.2</v>
      </c>
      <c r="D31" s="65">
        <v>2</v>
      </c>
      <c r="E31" s="71">
        <v>3894482.12</v>
      </c>
      <c r="F31" s="70">
        <v>1548264.22</v>
      </c>
      <c r="G31" s="71">
        <v>1111844.44</v>
      </c>
      <c r="H31" s="71">
        <v>493931.4</v>
      </c>
      <c r="I31" s="71">
        <v>617913.03999999992</v>
      </c>
      <c r="J31" s="70">
        <v>436419.78</v>
      </c>
      <c r="K31" s="70">
        <v>864767.88</v>
      </c>
      <c r="L31" s="70">
        <v>864767.88</v>
      </c>
      <c r="M31" s="70">
        <v>504447.93</v>
      </c>
      <c r="N31" s="70">
        <v>3706148.14</v>
      </c>
      <c r="O31" s="70">
        <v>68852.25</v>
      </c>
      <c r="P31" s="70">
        <v>79311.570000000007</v>
      </c>
      <c r="Q31" s="69"/>
      <c r="R31" s="60"/>
      <c r="S31" s="68"/>
    </row>
    <row r="32" spans="1:24" s="66" customFormat="1" ht="40.5" x14ac:dyDescent="0.25">
      <c r="A32" s="65">
        <v>19</v>
      </c>
      <c r="B32" s="73" t="s">
        <v>525</v>
      </c>
      <c r="C32" s="72">
        <v>5532.5</v>
      </c>
      <c r="D32" s="65">
        <v>2</v>
      </c>
      <c r="E32" s="71">
        <v>3894482.12</v>
      </c>
      <c r="F32" s="70">
        <v>1550753.31</v>
      </c>
      <c r="G32" s="71">
        <v>1111844.44</v>
      </c>
      <c r="H32" s="71">
        <v>493931.4</v>
      </c>
      <c r="I32" s="71">
        <v>617913.03999999992</v>
      </c>
      <c r="J32" s="70">
        <v>438908.87</v>
      </c>
      <c r="K32" s="70">
        <v>864767.88</v>
      </c>
      <c r="L32" s="70">
        <v>864767.88</v>
      </c>
      <c r="M32" s="70">
        <v>504447.93</v>
      </c>
      <c r="N32" s="70">
        <v>3706148.14</v>
      </c>
      <c r="O32" s="70">
        <v>71341.34</v>
      </c>
      <c r="P32" s="70">
        <v>79311.570000000007</v>
      </c>
      <c r="Q32" s="69"/>
      <c r="R32" s="60"/>
      <c r="S32" s="68"/>
    </row>
    <row r="33" spans="1:24" s="66" customFormat="1" ht="40.5" x14ac:dyDescent="0.25">
      <c r="A33" s="65">
        <v>20</v>
      </c>
      <c r="B33" s="73" t="s">
        <v>526</v>
      </c>
      <c r="C33" s="72">
        <v>4598.2</v>
      </c>
      <c r="D33" s="65">
        <v>2</v>
      </c>
      <c r="E33" s="71">
        <v>3894482.12</v>
      </c>
      <c r="F33" s="70">
        <v>1546869.39</v>
      </c>
      <c r="G33" s="71">
        <v>1111844.44</v>
      </c>
      <c r="H33" s="71">
        <v>493931.4</v>
      </c>
      <c r="I33" s="71">
        <v>617913.03999999992</v>
      </c>
      <c r="J33" s="70">
        <v>435024.95</v>
      </c>
      <c r="K33" s="70">
        <v>864767.88</v>
      </c>
      <c r="L33" s="70">
        <v>864767.88</v>
      </c>
      <c r="M33" s="70">
        <v>504447.93</v>
      </c>
      <c r="N33" s="70">
        <v>3706148.14</v>
      </c>
      <c r="O33" s="70">
        <v>67457.42</v>
      </c>
      <c r="P33" s="70">
        <v>79311.570000000007</v>
      </c>
      <c r="Q33" s="69"/>
      <c r="R33" s="60"/>
      <c r="S33" s="68"/>
    </row>
    <row r="34" spans="1:24" s="66" customFormat="1" ht="40.5" x14ac:dyDescent="0.25">
      <c r="A34" s="65">
        <v>21</v>
      </c>
      <c r="B34" s="73" t="s">
        <v>527</v>
      </c>
      <c r="C34" s="72">
        <v>4324.5</v>
      </c>
      <c r="D34" s="65">
        <v>2</v>
      </c>
      <c r="E34" s="71">
        <v>3894482.12</v>
      </c>
      <c r="F34" s="70">
        <v>1546906.96</v>
      </c>
      <c r="G34" s="71">
        <v>1111844.44</v>
      </c>
      <c r="H34" s="71">
        <v>493931.4</v>
      </c>
      <c r="I34" s="71">
        <v>617913.03999999992</v>
      </c>
      <c r="J34" s="70">
        <v>435062.52</v>
      </c>
      <c r="K34" s="70">
        <v>864767.88</v>
      </c>
      <c r="L34" s="70">
        <v>864767.88</v>
      </c>
      <c r="M34" s="70">
        <v>504447.93</v>
      </c>
      <c r="N34" s="70">
        <v>3706148.14</v>
      </c>
      <c r="O34" s="70">
        <v>67494.990000000005</v>
      </c>
      <c r="P34" s="70">
        <v>79311.570000000007</v>
      </c>
      <c r="Q34" s="69"/>
      <c r="R34" s="60"/>
      <c r="S34" s="68"/>
    </row>
    <row r="35" spans="1:24" s="66" customFormat="1" ht="40.5" x14ac:dyDescent="0.25">
      <c r="A35" s="65">
        <v>22</v>
      </c>
      <c r="B35" s="73" t="s">
        <v>528</v>
      </c>
      <c r="C35" s="72">
        <v>4726.3</v>
      </c>
      <c r="D35" s="65">
        <v>2</v>
      </c>
      <c r="E35" s="71">
        <v>3894482.12</v>
      </c>
      <c r="F35" s="70">
        <v>1555039.96</v>
      </c>
      <c r="G35" s="71">
        <v>1111844.45</v>
      </c>
      <c r="H35" s="71">
        <v>493931.4</v>
      </c>
      <c r="I35" s="71">
        <v>617913.04999999993</v>
      </c>
      <c r="J35" s="70">
        <v>443195.51</v>
      </c>
      <c r="K35" s="70">
        <v>864767.88</v>
      </c>
      <c r="L35" s="70">
        <v>864767.88</v>
      </c>
      <c r="M35" s="70">
        <v>504447.93</v>
      </c>
      <c r="N35" s="70">
        <v>3706148.15</v>
      </c>
      <c r="O35" s="70">
        <v>75627.98</v>
      </c>
      <c r="P35" s="70">
        <v>79311.570000000007</v>
      </c>
      <c r="Q35" s="69"/>
      <c r="R35" s="60"/>
      <c r="S35" s="68"/>
    </row>
    <row r="36" spans="1:24" s="66" customFormat="1" ht="40.5" x14ac:dyDescent="0.25">
      <c r="A36" s="65">
        <v>23</v>
      </c>
      <c r="B36" s="73" t="s">
        <v>529</v>
      </c>
      <c r="C36" s="72">
        <v>3891.7</v>
      </c>
      <c r="D36" s="65">
        <v>2</v>
      </c>
      <c r="E36" s="71">
        <v>3894482.12</v>
      </c>
      <c r="F36" s="70">
        <v>1546867.04</v>
      </c>
      <c r="G36" s="71">
        <v>1111844.44</v>
      </c>
      <c r="H36" s="71">
        <v>493931.4</v>
      </c>
      <c r="I36" s="71">
        <v>617913.03999999992</v>
      </c>
      <c r="J36" s="70">
        <v>435022.6</v>
      </c>
      <c r="K36" s="70">
        <v>864767.88</v>
      </c>
      <c r="L36" s="70">
        <v>864767.88</v>
      </c>
      <c r="M36" s="70">
        <v>504447.93</v>
      </c>
      <c r="N36" s="70">
        <v>3706148.14</v>
      </c>
      <c r="O36" s="70">
        <v>67455.070000000007</v>
      </c>
      <c r="P36" s="70">
        <v>79311.570000000007</v>
      </c>
      <c r="Q36" s="69"/>
      <c r="R36" s="60"/>
      <c r="S36" s="68"/>
    </row>
    <row r="37" spans="1:24" s="66" customFormat="1" ht="40.5" x14ac:dyDescent="0.25">
      <c r="A37" s="65">
        <v>24</v>
      </c>
      <c r="B37" s="73" t="s">
        <v>530</v>
      </c>
      <c r="C37" s="72">
        <v>3833.3</v>
      </c>
      <c r="D37" s="65">
        <v>2</v>
      </c>
      <c r="E37" s="71">
        <v>3894482.12</v>
      </c>
      <c r="F37" s="70">
        <v>1576846.2000000002</v>
      </c>
      <c r="G37" s="71">
        <v>1117431.6000000001</v>
      </c>
      <c r="H37" s="71">
        <v>496413.47</v>
      </c>
      <c r="I37" s="71">
        <v>621018.13000000012</v>
      </c>
      <c r="J37" s="70">
        <v>459414.6</v>
      </c>
      <c r="K37" s="70">
        <v>869113.44</v>
      </c>
      <c r="L37" s="70">
        <v>869113.44</v>
      </c>
      <c r="M37" s="70">
        <v>506982.84</v>
      </c>
      <c r="N37" s="70">
        <v>3724772</v>
      </c>
      <c r="O37" s="70">
        <v>90000</v>
      </c>
      <c r="P37" s="70">
        <v>79710.12</v>
      </c>
      <c r="Q37" s="69"/>
      <c r="R37" s="60"/>
      <c r="S37" s="68"/>
    </row>
    <row r="38" spans="1:24" s="66" customFormat="1" ht="40.5" x14ac:dyDescent="0.25">
      <c r="A38" s="65">
        <v>25</v>
      </c>
      <c r="B38" s="73" t="s">
        <v>531</v>
      </c>
      <c r="C38" s="72">
        <v>3877</v>
      </c>
      <c r="D38" s="65">
        <v>2</v>
      </c>
      <c r="E38" s="71">
        <v>3894482.12</v>
      </c>
      <c r="F38" s="70">
        <v>1576846.2000000002</v>
      </c>
      <c r="G38" s="71">
        <v>1117431.6000000001</v>
      </c>
      <c r="H38" s="71">
        <v>496413.47</v>
      </c>
      <c r="I38" s="71">
        <v>621018.13000000012</v>
      </c>
      <c r="J38" s="70">
        <v>459414.6</v>
      </c>
      <c r="K38" s="70">
        <v>869113.44</v>
      </c>
      <c r="L38" s="70">
        <v>869113.44</v>
      </c>
      <c r="M38" s="70">
        <v>506982.84</v>
      </c>
      <c r="N38" s="70">
        <v>3724772</v>
      </c>
      <c r="O38" s="70">
        <v>90000</v>
      </c>
      <c r="P38" s="70">
        <v>79710.12</v>
      </c>
      <c r="Q38" s="69"/>
      <c r="R38" s="60"/>
      <c r="S38" s="68"/>
    </row>
    <row r="39" spans="1:24" s="66" customFormat="1" ht="40.5" x14ac:dyDescent="0.25">
      <c r="A39" s="65">
        <v>26</v>
      </c>
      <c r="B39" s="73" t="s">
        <v>532</v>
      </c>
      <c r="C39" s="72">
        <v>5011.3</v>
      </c>
      <c r="D39" s="65">
        <v>2</v>
      </c>
      <c r="E39" s="71">
        <v>1992241.06</v>
      </c>
      <c r="F39" s="70">
        <v>802449.41999999993</v>
      </c>
      <c r="G39" s="71">
        <v>555922.22</v>
      </c>
      <c r="H39" s="71">
        <v>246965.69</v>
      </c>
      <c r="I39" s="71">
        <v>308956.52999999997</v>
      </c>
      <c r="J39" s="70">
        <v>246527.2</v>
      </c>
      <c r="K39" s="70">
        <v>432384</v>
      </c>
      <c r="L39" s="70">
        <v>432384</v>
      </c>
      <c r="M39" s="70">
        <v>252224</v>
      </c>
      <c r="N39" s="70">
        <v>1853074.07</v>
      </c>
      <c r="O39" s="70">
        <v>62743.41</v>
      </c>
      <c r="P39" s="70">
        <v>39655.79</v>
      </c>
      <c r="Q39" s="69"/>
      <c r="R39" s="60"/>
      <c r="S39" s="68"/>
    </row>
    <row r="40" spans="1:24" s="66" customFormat="1" ht="40.5" x14ac:dyDescent="0.25">
      <c r="A40" s="65">
        <v>27</v>
      </c>
      <c r="B40" s="73" t="s">
        <v>533</v>
      </c>
      <c r="C40" s="72">
        <v>2400.8000000000002</v>
      </c>
      <c r="D40" s="65">
        <v>1</v>
      </c>
      <c r="E40" s="71">
        <v>1992241.06</v>
      </c>
      <c r="F40" s="70">
        <v>801978.6</v>
      </c>
      <c r="G40" s="71">
        <v>555922.22</v>
      </c>
      <c r="H40" s="71">
        <v>246965.69</v>
      </c>
      <c r="I40" s="71">
        <v>308956.52999999997</v>
      </c>
      <c r="J40" s="70">
        <v>246056.38</v>
      </c>
      <c r="K40" s="70">
        <v>432384</v>
      </c>
      <c r="L40" s="70">
        <v>432384</v>
      </c>
      <c r="M40" s="70">
        <v>252224</v>
      </c>
      <c r="N40" s="70">
        <v>1853074.07</v>
      </c>
      <c r="O40" s="70">
        <v>62272.59</v>
      </c>
      <c r="P40" s="70">
        <v>39655.79</v>
      </c>
      <c r="Q40" s="69"/>
      <c r="R40" s="60"/>
      <c r="S40" s="68"/>
    </row>
    <row r="41" spans="1:24" s="66" customFormat="1" ht="40.5" x14ac:dyDescent="0.25">
      <c r="A41" s="65">
        <v>28</v>
      </c>
      <c r="B41" s="73" t="s">
        <v>534</v>
      </c>
      <c r="C41" s="72">
        <v>2302.6999999999998</v>
      </c>
      <c r="D41" s="65">
        <v>1</v>
      </c>
      <c r="E41" s="71">
        <v>1992241.06</v>
      </c>
      <c r="F41" s="70">
        <v>833423.10000000009</v>
      </c>
      <c r="G41" s="71">
        <v>558715.80000000005</v>
      </c>
      <c r="H41" s="71">
        <v>248206.73</v>
      </c>
      <c r="I41" s="71">
        <v>310509.07000000007</v>
      </c>
      <c r="J41" s="70">
        <v>274707.3</v>
      </c>
      <c r="K41" s="70">
        <v>434556.72</v>
      </c>
      <c r="L41" s="70">
        <v>434556.72</v>
      </c>
      <c r="M41" s="70">
        <v>253491.42</v>
      </c>
      <c r="N41" s="70">
        <v>1862386</v>
      </c>
      <c r="O41" s="70">
        <v>90000</v>
      </c>
      <c r="P41" s="70">
        <v>39855.06</v>
      </c>
      <c r="Q41" s="69"/>
      <c r="R41" s="60"/>
      <c r="S41" s="68"/>
    </row>
    <row r="42" spans="1:24" s="66" customFormat="1" ht="40.5" x14ac:dyDescent="0.25">
      <c r="A42" s="65">
        <v>29</v>
      </c>
      <c r="B42" s="73" t="s">
        <v>535</v>
      </c>
      <c r="C42" s="72">
        <v>2152.8000000000002</v>
      </c>
      <c r="D42" s="65">
        <v>1</v>
      </c>
      <c r="E42" s="71">
        <v>1992241.06</v>
      </c>
      <c r="F42" s="70">
        <v>833423.10000000009</v>
      </c>
      <c r="G42" s="71">
        <v>558715.80000000005</v>
      </c>
      <c r="H42" s="71">
        <v>248206.73</v>
      </c>
      <c r="I42" s="71">
        <v>310509.07000000007</v>
      </c>
      <c r="J42" s="70">
        <v>274707.3</v>
      </c>
      <c r="K42" s="70">
        <v>434556.72</v>
      </c>
      <c r="L42" s="70">
        <v>434556.72</v>
      </c>
      <c r="M42" s="70">
        <v>253491.42</v>
      </c>
      <c r="N42" s="70">
        <v>1862386</v>
      </c>
      <c r="O42" s="70">
        <v>90000</v>
      </c>
      <c r="P42" s="70">
        <v>39855.06</v>
      </c>
      <c r="Q42" s="69"/>
      <c r="R42" s="60"/>
      <c r="S42" s="68"/>
    </row>
    <row r="43" spans="1:24" s="66" customFormat="1" ht="40.5" x14ac:dyDescent="0.25">
      <c r="A43" s="65">
        <v>30</v>
      </c>
      <c r="B43" s="73" t="s">
        <v>536</v>
      </c>
      <c r="C43" s="72">
        <v>1900.2</v>
      </c>
      <c r="D43" s="65">
        <v>1</v>
      </c>
      <c r="E43" s="71">
        <v>1992241.06</v>
      </c>
      <c r="F43" s="70">
        <v>802921.39999999991</v>
      </c>
      <c r="G43" s="71">
        <v>555922.22</v>
      </c>
      <c r="H43" s="71">
        <v>246965.69</v>
      </c>
      <c r="I43" s="71">
        <v>308956.52999999997</v>
      </c>
      <c r="J43" s="70">
        <v>246999.18</v>
      </c>
      <c r="K43" s="70">
        <v>432384</v>
      </c>
      <c r="L43" s="70">
        <v>432384</v>
      </c>
      <c r="M43" s="70">
        <v>252224</v>
      </c>
      <c r="N43" s="70">
        <v>1853074.07</v>
      </c>
      <c r="O43" s="70">
        <v>63215.39</v>
      </c>
      <c r="P43" s="70">
        <v>39655.79</v>
      </c>
      <c r="Q43" s="69"/>
      <c r="R43" s="60"/>
      <c r="S43" s="68"/>
      <c r="X43" s="74"/>
    </row>
    <row r="44" spans="1:24" s="66" customFormat="1" ht="40.5" x14ac:dyDescent="0.25">
      <c r="A44" s="65">
        <v>31</v>
      </c>
      <c r="B44" s="73" t="s">
        <v>537</v>
      </c>
      <c r="C44" s="72">
        <v>2133.3000000000002</v>
      </c>
      <c r="D44" s="65">
        <v>1</v>
      </c>
      <c r="E44" s="71">
        <v>1992241.06</v>
      </c>
      <c r="F44" s="70">
        <v>833423.10000000009</v>
      </c>
      <c r="G44" s="71">
        <v>558715.80000000005</v>
      </c>
      <c r="H44" s="71">
        <v>248206.73</v>
      </c>
      <c r="I44" s="71">
        <v>310509.07000000007</v>
      </c>
      <c r="J44" s="70">
        <v>274707.3</v>
      </c>
      <c r="K44" s="70">
        <v>434556.72</v>
      </c>
      <c r="L44" s="70">
        <v>434556.72</v>
      </c>
      <c r="M44" s="70">
        <v>253491.42</v>
      </c>
      <c r="N44" s="70">
        <v>1862386</v>
      </c>
      <c r="O44" s="70">
        <v>90000</v>
      </c>
      <c r="P44" s="70">
        <v>39855.06</v>
      </c>
      <c r="Q44" s="69"/>
      <c r="R44" s="60"/>
      <c r="S44" s="68"/>
    </row>
    <row r="45" spans="1:24" s="66" customFormat="1" ht="40.5" x14ac:dyDescent="0.25">
      <c r="A45" s="65">
        <v>32</v>
      </c>
      <c r="B45" s="73" t="s">
        <v>538</v>
      </c>
      <c r="C45" s="72">
        <v>1900.5</v>
      </c>
      <c r="D45" s="65">
        <v>1</v>
      </c>
      <c r="E45" s="71">
        <v>1992241.06</v>
      </c>
      <c r="F45" s="70">
        <v>833423.10000000009</v>
      </c>
      <c r="G45" s="71">
        <v>558715.80000000005</v>
      </c>
      <c r="H45" s="71">
        <v>248206.73</v>
      </c>
      <c r="I45" s="71">
        <v>310509.07000000007</v>
      </c>
      <c r="J45" s="70">
        <v>274707.3</v>
      </c>
      <c r="K45" s="70">
        <v>434556.72</v>
      </c>
      <c r="L45" s="70">
        <v>434556.72</v>
      </c>
      <c r="M45" s="70">
        <v>253491.42</v>
      </c>
      <c r="N45" s="70">
        <v>1862386</v>
      </c>
      <c r="O45" s="70">
        <v>90000</v>
      </c>
      <c r="P45" s="70">
        <v>39855.06</v>
      </c>
      <c r="Q45" s="69"/>
      <c r="R45" s="60"/>
      <c r="S45" s="68"/>
      <c r="X45" s="74"/>
    </row>
    <row r="46" spans="1:24" s="66" customFormat="1" ht="40.5" x14ac:dyDescent="0.25">
      <c r="A46" s="65">
        <v>33</v>
      </c>
      <c r="B46" s="73" t="s">
        <v>539</v>
      </c>
      <c r="C46" s="72">
        <v>4635.7</v>
      </c>
      <c r="D46" s="65">
        <v>1</v>
      </c>
      <c r="E46" s="71">
        <v>3894482.12</v>
      </c>
      <c r="F46" s="70">
        <v>1576846.2000000002</v>
      </c>
      <c r="G46" s="71">
        <v>1117431.6000000001</v>
      </c>
      <c r="H46" s="71">
        <v>496413.47</v>
      </c>
      <c r="I46" s="71">
        <v>621018.13000000012</v>
      </c>
      <c r="J46" s="70">
        <v>459414.6</v>
      </c>
      <c r="K46" s="70">
        <v>869113.44</v>
      </c>
      <c r="L46" s="70">
        <v>869113.44</v>
      </c>
      <c r="M46" s="70">
        <v>506982.84</v>
      </c>
      <c r="N46" s="70">
        <v>3724772</v>
      </c>
      <c r="O46" s="70">
        <v>90000</v>
      </c>
      <c r="P46" s="70">
        <v>79710.12</v>
      </c>
      <c r="Q46" s="69"/>
      <c r="R46" s="60"/>
      <c r="S46" s="68"/>
    </row>
    <row r="47" spans="1:24" s="66" customFormat="1" ht="40.5" x14ac:dyDescent="0.25">
      <c r="A47" s="65">
        <v>34</v>
      </c>
      <c r="B47" s="73" t="s">
        <v>540</v>
      </c>
      <c r="C47" s="72">
        <v>4447.3</v>
      </c>
      <c r="D47" s="65">
        <v>2</v>
      </c>
      <c r="E47" s="71">
        <v>3894482.12</v>
      </c>
      <c r="F47" s="70">
        <v>1576846.2000000002</v>
      </c>
      <c r="G47" s="71">
        <v>1117431.6000000001</v>
      </c>
      <c r="H47" s="71">
        <v>496413.47</v>
      </c>
      <c r="I47" s="71">
        <v>621018.13000000012</v>
      </c>
      <c r="J47" s="70">
        <v>459414.6</v>
      </c>
      <c r="K47" s="70">
        <v>869113.44</v>
      </c>
      <c r="L47" s="70">
        <v>869113.44</v>
      </c>
      <c r="M47" s="70">
        <v>506982.84</v>
      </c>
      <c r="N47" s="70">
        <v>3724772</v>
      </c>
      <c r="O47" s="70">
        <v>90000</v>
      </c>
      <c r="P47" s="70">
        <v>79710.12</v>
      </c>
      <c r="Q47" s="69"/>
      <c r="R47" s="60"/>
      <c r="S47" s="68"/>
      <c r="X47" s="74"/>
    </row>
    <row r="48" spans="1:24" s="66" customFormat="1" ht="40.5" x14ac:dyDescent="0.25">
      <c r="A48" s="65">
        <v>35</v>
      </c>
      <c r="B48" s="73" t="s">
        <v>541</v>
      </c>
      <c r="C48" s="72">
        <v>4468.5</v>
      </c>
      <c r="D48" s="65">
        <v>2</v>
      </c>
      <c r="E48" s="71">
        <v>3894482.12</v>
      </c>
      <c r="F48" s="70">
        <v>1576846.2000000002</v>
      </c>
      <c r="G48" s="71">
        <v>1117431.6000000001</v>
      </c>
      <c r="H48" s="71">
        <v>496413.47</v>
      </c>
      <c r="I48" s="71">
        <v>621018.13000000012</v>
      </c>
      <c r="J48" s="70">
        <v>459414.6</v>
      </c>
      <c r="K48" s="70">
        <v>869113.44</v>
      </c>
      <c r="L48" s="70">
        <v>869113.44</v>
      </c>
      <c r="M48" s="70">
        <v>506982.84</v>
      </c>
      <c r="N48" s="70">
        <v>3724772</v>
      </c>
      <c r="O48" s="70">
        <v>90000</v>
      </c>
      <c r="P48" s="70">
        <v>79710.12</v>
      </c>
      <c r="Q48" s="69"/>
      <c r="R48" s="60"/>
      <c r="S48" s="68"/>
      <c r="X48" s="74"/>
    </row>
    <row r="49" spans="1:19" s="66" customFormat="1" ht="40.5" x14ac:dyDescent="0.25">
      <c r="A49" s="65">
        <v>36</v>
      </c>
      <c r="B49" s="73" t="s">
        <v>542</v>
      </c>
      <c r="C49" s="72">
        <v>6020.6</v>
      </c>
      <c r="D49" s="65">
        <v>2</v>
      </c>
      <c r="E49" s="71">
        <v>5796723.1799999997</v>
      </c>
      <c r="F49" s="70">
        <v>2320269.2999999998</v>
      </c>
      <c r="G49" s="71">
        <v>1676147.4</v>
      </c>
      <c r="H49" s="71">
        <v>744620.19</v>
      </c>
      <c r="I49" s="71">
        <v>931527.21</v>
      </c>
      <c r="J49" s="70">
        <v>644121.9</v>
      </c>
      <c r="K49" s="70">
        <v>1303670.1599999999</v>
      </c>
      <c r="L49" s="70">
        <v>1303670.1599999999</v>
      </c>
      <c r="M49" s="70">
        <v>760474.26</v>
      </c>
      <c r="N49" s="70">
        <v>5587158</v>
      </c>
      <c r="O49" s="70">
        <v>90000</v>
      </c>
      <c r="P49" s="70">
        <v>119565.18</v>
      </c>
      <c r="Q49" s="69"/>
      <c r="R49" s="60"/>
      <c r="S49" s="68"/>
    </row>
    <row r="50" spans="1:19" s="66" customFormat="1" ht="38.25" customHeight="1" x14ac:dyDescent="0.25">
      <c r="A50" s="65">
        <v>37</v>
      </c>
      <c r="B50" s="73" t="s">
        <v>44</v>
      </c>
      <c r="C50" s="72">
        <v>6616.9</v>
      </c>
      <c r="D50" s="65">
        <v>3</v>
      </c>
      <c r="E50" s="71">
        <v>1902241.06</v>
      </c>
      <c r="F50" s="70">
        <v>779636.16</v>
      </c>
      <c r="G50" s="71">
        <v>558715.80000000005</v>
      </c>
      <c r="H50" s="71">
        <v>242388.03</v>
      </c>
      <c r="I50" s="71">
        <v>316327.77</v>
      </c>
      <c r="J50" s="70">
        <v>220920.36</v>
      </c>
      <c r="K50" s="70">
        <v>434556.72</v>
      </c>
      <c r="L50" s="70">
        <v>434556.72</v>
      </c>
      <c r="M50" s="70">
        <v>217278.36</v>
      </c>
      <c r="N50" s="70">
        <v>1862386</v>
      </c>
      <c r="O50" s="70">
        <v>0</v>
      </c>
      <c r="P50" s="70">
        <v>39855.06</v>
      </c>
      <c r="Q50" s="69"/>
      <c r="R50" s="60"/>
      <c r="S50" s="68"/>
    </row>
    <row r="51" spans="1:19" s="66" customFormat="1" ht="40.5" customHeight="1" x14ac:dyDescent="0.25">
      <c r="A51" s="65">
        <v>38</v>
      </c>
      <c r="B51" s="73" t="s">
        <v>43</v>
      </c>
      <c r="C51" s="72">
        <v>1173</v>
      </c>
      <c r="D51" s="65">
        <v>1</v>
      </c>
      <c r="E51" s="71">
        <v>1902241.06</v>
      </c>
      <c r="F51" s="70">
        <v>779636.16</v>
      </c>
      <c r="G51" s="71">
        <v>558715.80000000005</v>
      </c>
      <c r="H51" s="71">
        <v>242388.03</v>
      </c>
      <c r="I51" s="71">
        <v>316327.77</v>
      </c>
      <c r="J51" s="70">
        <v>220920.36</v>
      </c>
      <c r="K51" s="70">
        <v>434556.72</v>
      </c>
      <c r="L51" s="70">
        <v>434556.72</v>
      </c>
      <c r="M51" s="70">
        <v>217278.36</v>
      </c>
      <c r="N51" s="70">
        <v>1862386</v>
      </c>
      <c r="O51" s="70">
        <v>0</v>
      </c>
      <c r="P51" s="70">
        <v>39855.06</v>
      </c>
      <c r="Q51" s="69"/>
      <c r="R51" s="60"/>
      <c r="S51" s="68"/>
    </row>
    <row r="52" spans="1:19" s="66" customFormat="1" ht="40.5" customHeight="1" x14ac:dyDescent="0.25">
      <c r="A52" s="65">
        <v>39</v>
      </c>
      <c r="B52" s="73" t="s">
        <v>42</v>
      </c>
      <c r="C52" s="72">
        <v>2689.9</v>
      </c>
      <c r="D52" s="65">
        <v>1</v>
      </c>
      <c r="E52" s="71">
        <v>13315687.42</v>
      </c>
      <c r="F52" s="70">
        <v>5457453.1699999999</v>
      </c>
      <c r="G52" s="71">
        <v>3911010.6</v>
      </c>
      <c r="H52" s="71">
        <v>1696716.23</v>
      </c>
      <c r="I52" s="71">
        <v>2214294.37</v>
      </c>
      <c r="J52" s="70">
        <v>1546442.57</v>
      </c>
      <c r="K52" s="70">
        <v>3041897.16</v>
      </c>
      <c r="L52" s="70">
        <v>3041897.16</v>
      </c>
      <c r="M52" s="70">
        <v>1520948.58</v>
      </c>
      <c r="N52" s="70">
        <v>13036702</v>
      </c>
      <c r="O52" s="70">
        <v>0</v>
      </c>
      <c r="P52" s="70">
        <v>278985.42</v>
      </c>
      <c r="Q52" s="69"/>
      <c r="R52" s="60"/>
      <c r="S52" s="68"/>
    </row>
    <row r="53" spans="1:19" s="66" customFormat="1" ht="40.5" customHeight="1" x14ac:dyDescent="0.25">
      <c r="A53" s="65">
        <v>40</v>
      </c>
      <c r="B53" s="73" t="s">
        <v>41</v>
      </c>
      <c r="C53" s="72">
        <v>13163</v>
      </c>
      <c r="D53" s="65">
        <v>7</v>
      </c>
      <c r="E53" s="71">
        <v>5706723.1799999997</v>
      </c>
      <c r="F53" s="70">
        <v>2338908.48</v>
      </c>
      <c r="G53" s="71">
        <v>1676147.4</v>
      </c>
      <c r="H53" s="71">
        <v>727164.1</v>
      </c>
      <c r="I53" s="71">
        <v>948983.29999999993</v>
      </c>
      <c r="J53" s="70">
        <v>662761.07999999996</v>
      </c>
      <c r="K53" s="70">
        <v>1303670.1599999999</v>
      </c>
      <c r="L53" s="70">
        <v>1303670.1599999999</v>
      </c>
      <c r="M53" s="70">
        <v>651835.07999999996</v>
      </c>
      <c r="N53" s="70">
        <v>5587158</v>
      </c>
      <c r="O53" s="70">
        <v>0</v>
      </c>
      <c r="P53" s="70">
        <v>119565.18</v>
      </c>
      <c r="Q53" s="69"/>
      <c r="R53" s="60"/>
      <c r="S53" s="68"/>
    </row>
    <row r="54" spans="1:19" s="66" customFormat="1" ht="40.5" customHeight="1" x14ac:dyDescent="0.25">
      <c r="A54" s="65">
        <v>41</v>
      </c>
      <c r="B54" s="73" t="s">
        <v>40</v>
      </c>
      <c r="C54" s="72">
        <v>7381</v>
      </c>
      <c r="D54" s="65">
        <v>3</v>
      </c>
      <c r="E54" s="71">
        <v>3804482.12</v>
      </c>
      <c r="F54" s="70">
        <v>1559272.32</v>
      </c>
      <c r="G54" s="71">
        <v>1117431.6000000001</v>
      </c>
      <c r="H54" s="71">
        <v>484776.07</v>
      </c>
      <c r="I54" s="71">
        <v>632655.53</v>
      </c>
      <c r="J54" s="70">
        <v>441840.72</v>
      </c>
      <c r="K54" s="70">
        <v>869113.44</v>
      </c>
      <c r="L54" s="70">
        <v>869113.44</v>
      </c>
      <c r="M54" s="70">
        <v>434556.72</v>
      </c>
      <c r="N54" s="70">
        <v>3724772</v>
      </c>
      <c r="O54" s="70">
        <v>0</v>
      </c>
      <c r="P54" s="70">
        <v>79710.12</v>
      </c>
      <c r="Q54" s="69"/>
      <c r="R54" s="60"/>
      <c r="S54" s="68"/>
    </row>
    <row r="55" spans="1:19" s="66" customFormat="1" ht="40.5" customHeight="1" x14ac:dyDescent="0.25">
      <c r="A55" s="65">
        <v>42</v>
      </c>
      <c r="B55" s="73" t="s">
        <v>39</v>
      </c>
      <c r="C55" s="72">
        <v>3851</v>
      </c>
      <c r="D55" s="65">
        <v>2</v>
      </c>
      <c r="E55" s="71">
        <v>3804482.12</v>
      </c>
      <c r="F55" s="70">
        <v>1559272.32</v>
      </c>
      <c r="G55" s="71">
        <v>1117431.6000000001</v>
      </c>
      <c r="H55" s="71">
        <v>484776.07</v>
      </c>
      <c r="I55" s="71">
        <v>632655.53</v>
      </c>
      <c r="J55" s="70">
        <v>441840.72</v>
      </c>
      <c r="K55" s="70">
        <v>869113.44</v>
      </c>
      <c r="L55" s="70">
        <v>869113.44</v>
      </c>
      <c r="M55" s="70">
        <v>434556.72</v>
      </c>
      <c r="N55" s="70">
        <v>3724772</v>
      </c>
      <c r="O55" s="70">
        <v>0</v>
      </c>
      <c r="P55" s="70">
        <v>79710.12</v>
      </c>
      <c r="Q55" s="69"/>
      <c r="R55" s="60"/>
      <c r="S55" s="68"/>
    </row>
    <row r="56" spans="1:19" s="66" customFormat="1" ht="40.5" customHeight="1" x14ac:dyDescent="0.25">
      <c r="A56" s="65">
        <v>43</v>
      </c>
      <c r="B56" s="73" t="s">
        <v>570</v>
      </c>
      <c r="C56" s="72">
        <v>4341.7</v>
      </c>
      <c r="D56" s="65">
        <v>2</v>
      </c>
      <c r="E56" s="71">
        <f>N56+O56+P56</f>
        <v>3932564.3719960004</v>
      </c>
      <c r="F56" s="70">
        <v>0</v>
      </c>
      <c r="G56" s="71">
        <v>0</v>
      </c>
      <c r="H56" s="71">
        <v>0</v>
      </c>
      <c r="I56" s="71">
        <v>0</v>
      </c>
      <c r="J56" s="70">
        <v>0</v>
      </c>
      <c r="K56" s="70">
        <v>0</v>
      </c>
      <c r="L56" s="70">
        <v>0</v>
      </c>
      <c r="M56" s="70">
        <v>0</v>
      </c>
      <c r="N56" s="70">
        <v>3788135.14</v>
      </c>
      <c r="O56" s="70">
        <v>63363.14</v>
      </c>
      <c r="P56" s="70">
        <f>N56*0.0214</f>
        <v>81066.091996000003</v>
      </c>
      <c r="Q56" s="69"/>
      <c r="R56" s="60"/>
      <c r="S56" s="68"/>
    </row>
    <row r="57" spans="1:19" ht="27" x14ac:dyDescent="0.3">
      <c r="A57" s="65"/>
      <c r="B57" s="64" t="s">
        <v>543</v>
      </c>
      <c r="C57" s="63">
        <f t="shared" ref="C57:P57" si="0">SUM(C14:C56)</f>
        <v>236726.30000000002</v>
      </c>
      <c r="D57" s="63">
        <f t="shared" si="0"/>
        <v>105</v>
      </c>
      <c r="E57" s="62">
        <f t="shared" si="0"/>
        <v>203243952.49199611</v>
      </c>
      <c r="F57" s="62">
        <f t="shared" si="0"/>
        <v>79955331.420000017</v>
      </c>
      <c r="G57" s="62">
        <f t="shared" si="0"/>
        <v>57474268.409999989</v>
      </c>
      <c r="H57" s="62">
        <f t="shared" si="0"/>
        <v>25439560.420000009</v>
      </c>
      <c r="I57" s="62">
        <f t="shared" si="0"/>
        <v>32034707.989999998</v>
      </c>
      <c r="J57" s="62">
        <f t="shared" si="0"/>
        <v>22481063.009999994</v>
      </c>
      <c r="K57" s="62">
        <f t="shared" si="0"/>
        <v>44702208.35999997</v>
      </c>
      <c r="L57" s="62">
        <f t="shared" si="0"/>
        <v>44702208.35999997</v>
      </c>
      <c r="M57" s="62">
        <f t="shared" si="0"/>
        <v>25496879.240000002</v>
      </c>
      <c r="N57" s="62">
        <f t="shared" si="0"/>
        <v>195369029.94999999</v>
      </c>
      <c r="O57" s="62">
        <f t="shared" si="0"/>
        <v>2964449.91</v>
      </c>
      <c r="P57" s="62">
        <f t="shared" si="0"/>
        <v>4180897.241996001</v>
      </c>
      <c r="Q57" s="61"/>
      <c r="R57" s="60"/>
      <c r="S57" s="59"/>
    </row>
    <row r="59" spans="1:19" ht="33.75" x14ac:dyDescent="0.5">
      <c r="A59" s="56"/>
      <c r="B59" s="58"/>
      <c r="C59" s="57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</row>
    <row r="60" spans="1:19" ht="54.75" customHeight="1" x14ac:dyDescent="0.5">
      <c r="A60" s="56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R60" s="55"/>
      <c r="S60" s="54"/>
    </row>
    <row r="61" spans="1:19" ht="141" customHeight="1" x14ac:dyDescent="0.5">
      <c r="A61" s="210"/>
      <c r="B61" s="210"/>
      <c r="C61" s="210"/>
      <c r="D61" s="210"/>
      <c r="E61" s="210"/>
      <c r="F61" s="210"/>
      <c r="G61" s="53"/>
      <c r="H61" s="52"/>
      <c r="I61" s="211"/>
      <c r="J61" s="211"/>
      <c r="K61" s="211"/>
      <c r="L61" s="211"/>
      <c r="M61" s="211"/>
      <c r="N61" s="211"/>
      <c r="O61" s="211"/>
      <c r="P61" s="211"/>
      <c r="Q61" s="51"/>
    </row>
    <row r="67" spans="2:3" ht="18.75" x14ac:dyDescent="0.3">
      <c r="B67" s="50"/>
      <c r="C67" s="50"/>
    </row>
  </sheetData>
  <mergeCells count="27">
    <mergeCell ref="M3:O3"/>
    <mergeCell ref="M1:O1"/>
    <mergeCell ref="A5:P5"/>
    <mergeCell ref="A7:A12"/>
    <mergeCell ref="B7:B12"/>
    <mergeCell ref="D7:D12"/>
    <mergeCell ref="E7:P7"/>
    <mergeCell ref="E9:E12"/>
    <mergeCell ref="K9:K12"/>
    <mergeCell ref="L9:L12"/>
    <mergeCell ref="M9:M12"/>
    <mergeCell ref="E8:M8"/>
    <mergeCell ref="N8:P8"/>
    <mergeCell ref="O9:O12"/>
    <mergeCell ref="P9:P12"/>
    <mergeCell ref="O6:P6"/>
    <mergeCell ref="F10:F12"/>
    <mergeCell ref="A61:F61"/>
    <mergeCell ref="I61:P61"/>
    <mergeCell ref="G10:I10"/>
    <mergeCell ref="G11:G12"/>
    <mergeCell ref="J10:J12"/>
    <mergeCell ref="H11:H12"/>
    <mergeCell ref="I11:I12"/>
    <mergeCell ref="C7:C12"/>
    <mergeCell ref="F9:J9"/>
    <mergeCell ref="N9:N12"/>
  </mergeCells>
  <conditionalFormatting sqref="V14:V17">
    <cfRule type="cellIs" dxfId="0" priority="1" operator="greaterThan">
      <formula>19</formula>
    </cfRule>
  </conditionalFormatting>
  <pageMargins left="0.59055118110236227" right="0.39370078740157483" top="0.59055118110236227" bottom="0.59055118110236227" header="0.31496062992125984" footer="0.15748031496062992"/>
  <pageSetup paperSize="9" scale="34" fitToHeight="0" orientation="landscape" useFirstPageNumber="1" r:id="rId1"/>
  <headerFooter differentFirst="1">
    <oddHeader>&amp;C
&amp;"Times New Roman,обычный"&amp;12&amp;P</oddHeader>
    <oddFooter>&amp;C&amp;"Times New Roman,обычный"&amp;18&amp;P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Приложение 1 Таблица 1</vt:lpstr>
      <vt:lpstr>Таблица 2</vt:lpstr>
      <vt:lpstr>Приложение 2</vt:lpstr>
      <vt:lpstr>Приложение 3</vt:lpstr>
      <vt:lpstr>Приложение 4</vt:lpstr>
      <vt:lpstr>Приложение 5</vt:lpstr>
      <vt:lpstr>'Приложение 1 Таблица 1'!Заголовки_для_печати</vt:lpstr>
      <vt:lpstr>'Приложение 5'!Заголовки_для_печати</vt:lpstr>
      <vt:lpstr>'Таблица 2'!Заголовки_для_печати</vt:lpstr>
      <vt:lpstr>'Приложение 1 Таблица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'Таблица 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pc09</dc:creator>
  <cp:lastModifiedBy>Моногарова Наталья Александровна</cp:lastModifiedBy>
  <cp:lastPrinted>2018-08-21T08:33:16Z</cp:lastPrinted>
  <dcterms:created xsi:type="dcterms:W3CDTF">2018-06-21T08:42:48Z</dcterms:created>
  <dcterms:modified xsi:type="dcterms:W3CDTF">2018-08-21T08:35:20Z</dcterms:modified>
</cp:coreProperties>
</file>