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7400" windowHeight="7755" tabRatio="662" activeTab="1"/>
  </bookViews>
  <sheets>
    <sheet name="Мероприятия" sheetId="11" r:id="rId1"/>
    <sheet name="Деньги" sheetId="10" r:id="rId2"/>
  </sheets>
  <definedNames>
    <definedName name="_xlnm._FilterDatabase" localSheetId="1" hidden="1">Деньги!$A$7:$M$302</definedName>
    <definedName name="_xlnm._FilterDatabase" localSheetId="0" hidden="1">Мероприятия!$A$6:$R$83</definedName>
    <definedName name="дороги" localSheetId="0">Мероприятия!#REF!</definedName>
    <definedName name="_xlnm.Print_Titles" localSheetId="1">Деньги!$7:$7</definedName>
    <definedName name="_xlnm.Print_Titles" localSheetId="0">Мероприятия!$6:$6</definedName>
    <definedName name="километр" localSheetId="0">Мероприятия!$K$8</definedName>
    <definedName name="километр">#REF!</definedName>
    <definedName name="_xlnm.Print_Area" localSheetId="0">Мероприятия!$A$1:$I$83</definedName>
  </definedNames>
  <calcPr calcId="124519"/>
</workbook>
</file>

<file path=xl/calcChain.xml><?xml version="1.0" encoding="utf-8"?>
<calcChain xmlns="http://schemas.openxmlformats.org/spreadsheetml/2006/main">
  <c r="H20" i="11"/>
  <c r="G20"/>
  <c r="F20"/>
  <c r="I20" s="1"/>
  <c r="H28"/>
  <c r="F28"/>
  <c r="E21" i="10"/>
  <c r="G19"/>
  <c r="F19"/>
  <c r="E19"/>
  <c r="G20"/>
  <c r="F20"/>
  <c r="H20" s="1"/>
  <c r="E20"/>
  <c r="G21"/>
  <c r="F21"/>
  <c r="G22"/>
  <c r="F22"/>
  <c r="E22"/>
  <c r="H22" s="1"/>
  <c r="G17"/>
  <c r="F17"/>
  <c r="H17" s="1"/>
  <c r="E17"/>
  <c r="E14"/>
  <c r="G15"/>
  <c r="F15"/>
  <c r="F10" s="1"/>
  <c r="E15"/>
  <c r="G16"/>
  <c r="F16"/>
  <c r="E16"/>
  <c r="E11" s="1"/>
  <c r="H112"/>
  <c r="H111"/>
  <c r="H110"/>
  <c r="H109"/>
  <c r="G108"/>
  <c r="F108"/>
  <c r="E108"/>
  <c r="I70" i="11"/>
  <c r="I54"/>
  <c r="I53"/>
  <c r="I52"/>
  <c r="I51"/>
  <c r="I50"/>
  <c r="I49"/>
  <c r="I48"/>
  <c r="I47"/>
  <c r="I46"/>
  <c r="I45"/>
  <c r="H44"/>
  <c r="G44"/>
  <c r="I44" s="1"/>
  <c r="F44"/>
  <c r="I43"/>
  <c r="I42"/>
  <c r="I41"/>
  <c r="I40"/>
  <c r="I39"/>
  <c r="I38"/>
  <c r="I37"/>
  <c r="I36"/>
  <c r="I35"/>
  <c r="I34"/>
  <c r="I33"/>
  <c r="I32"/>
  <c r="I31"/>
  <c r="I30"/>
  <c r="I29"/>
  <c r="G28"/>
  <c r="I28"/>
  <c r="I24"/>
  <c r="I21"/>
  <c r="I19"/>
  <c r="I18"/>
  <c r="I17"/>
  <c r="I16"/>
  <c r="I15"/>
  <c r="I13"/>
  <c r="I12"/>
  <c r="I11"/>
  <c r="I10"/>
  <c r="H9"/>
  <c r="G9"/>
  <c r="F9"/>
  <c r="I9" s="1"/>
  <c r="E24" i="10"/>
  <c r="F24"/>
  <c r="H24" s="1"/>
  <c r="G24"/>
  <c r="E25"/>
  <c r="F25"/>
  <c r="G25"/>
  <c r="E26"/>
  <c r="F26"/>
  <c r="G26"/>
  <c r="E27"/>
  <c r="F27"/>
  <c r="G27"/>
  <c r="F14"/>
  <c r="H14" s="1"/>
  <c r="G14"/>
  <c r="H16"/>
  <c r="H19"/>
  <c r="H25"/>
  <c r="H302"/>
  <c r="H301"/>
  <c r="H300"/>
  <c r="H299"/>
  <c r="G298"/>
  <c r="F298"/>
  <c r="E298"/>
  <c r="H297"/>
  <c r="H296"/>
  <c r="H295"/>
  <c r="H294"/>
  <c r="G293"/>
  <c r="G23" s="1"/>
  <c r="F293"/>
  <c r="E293"/>
  <c r="H293" s="1"/>
  <c r="H292"/>
  <c r="H291"/>
  <c r="H290"/>
  <c r="H289"/>
  <c r="G288"/>
  <c r="F288"/>
  <c r="E288"/>
  <c r="H288" s="1"/>
  <c r="H287"/>
  <c r="H286"/>
  <c r="H285"/>
  <c r="H284"/>
  <c r="G283"/>
  <c r="F283"/>
  <c r="E283"/>
  <c r="H282"/>
  <c r="H281"/>
  <c r="H280"/>
  <c r="H279"/>
  <c r="G278"/>
  <c r="F278"/>
  <c r="E278"/>
  <c r="H278" s="1"/>
  <c r="H277"/>
  <c r="H276"/>
  <c r="H275"/>
  <c r="H274"/>
  <c r="G273"/>
  <c r="F273"/>
  <c r="H273" s="1"/>
  <c r="H272"/>
  <c r="H271"/>
  <c r="H270"/>
  <c r="H269"/>
  <c r="G268"/>
  <c r="F268"/>
  <c r="H268" s="1"/>
  <c r="E268"/>
  <c r="H267"/>
  <c r="H266"/>
  <c r="H265"/>
  <c r="H264"/>
  <c r="G263"/>
  <c r="F263"/>
  <c r="H263" s="1"/>
  <c r="E263"/>
  <c r="H262"/>
  <c r="H261"/>
  <c r="H260"/>
  <c r="H259"/>
  <c r="G258"/>
  <c r="F258"/>
  <c r="E258"/>
  <c r="H257"/>
  <c r="H256"/>
  <c r="H255"/>
  <c r="H254"/>
  <c r="G253"/>
  <c r="F253"/>
  <c r="E253"/>
  <c r="H252"/>
  <c r="H251"/>
  <c r="H250"/>
  <c r="H249"/>
  <c r="G248"/>
  <c r="F248"/>
  <c r="E248"/>
  <c r="H247"/>
  <c r="H246"/>
  <c r="H245"/>
  <c r="H244"/>
  <c r="G243"/>
  <c r="F243"/>
  <c r="E243"/>
  <c r="H242"/>
  <c r="H241"/>
  <c r="H240"/>
  <c r="H239"/>
  <c r="G238"/>
  <c r="F238"/>
  <c r="H238" s="1"/>
  <c r="H237"/>
  <c r="H236"/>
  <c r="H235"/>
  <c r="H234"/>
  <c r="G233"/>
  <c r="F233"/>
  <c r="E233"/>
  <c r="H232"/>
  <c r="H231"/>
  <c r="H230"/>
  <c r="H229"/>
  <c r="G228"/>
  <c r="H228" s="1"/>
  <c r="F228"/>
  <c r="H227"/>
  <c r="H226"/>
  <c r="H225"/>
  <c r="H224"/>
  <c r="G223"/>
  <c r="F223"/>
  <c r="E223"/>
  <c r="H223" s="1"/>
  <c r="H222"/>
  <c r="H221"/>
  <c r="H220"/>
  <c r="H219"/>
  <c r="E218"/>
  <c r="H217"/>
  <c r="H216"/>
  <c r="H215"/>
  <c r="H214"/>
  <c r="G213"/>
  <c r="H213" s="1"/>
  <c r="F213"/>
  <c r="E213"/>
  <c r="H212"/>
  <c r="H211"/>
  <c r="H210"/>
  <c r="H209"/>
  <c r="G208"/>
  <c r="F208"/>
  <c r="E208"/>
  <c r="H208" s="1"/>
  <c r="H207"/>
  <c r="H206"/>
  <c r="H205"/>
  <c r="H204"/>
  <c r="G203"/>
  <c r="F203"/>
  <c r="E203"/>
  <c r="H202"/>
  <c r="H201"/>
  <c r="H200"/>
  <c r="H199"/>
  <c r="G198"/>
  <c r="F198"/>
  <c r="E198"/>
  <c r="H197"/>
  <c r="H196"/>
  <c r="H195"/>
  <c r="H194"/>
  <c r="G193"/>
  <c r="F193"/>
  <c r="E193"/>
  <c r="H193" s="1"/>
  <c r="H192"/>
  <c r="H191"/>
  <c r="H190"/>
  <c r="H189"/>
  <c r="G188"/>
  <c r="F188"/>
  <c r="E188"/>
  <c r="H187"/>
  <c r="H186"/>
  <c r="H185"/>
  <c r="H184"/>
  <c r="G183"/>
  <c r="F183"/>
  <c r="E183"/>
  <c r="H183" s="1"/>
  <c r="H182"/>
  <c r="H181"/>
  <c r="H180"/>
  <c r="H179"/>
  <c r="G178"/>
  <c r="F178"/>
  <c r="H178" s="1"/>
  <c r="E178"/>
  <c r="H177"/>
  <c r="H176"/>
  <c r="H175"/>
  <c r="H174"/>
  <c r="G173"/>
  <c r="F173"/>
  <c r="E173"/>
  <c r="H172"/>
  <c r="H171"/>
  <c r="H170"/>
  <c r="H169"/>
  <c r="G168"/>
  <c r="F168"/>
  <c r="H168" s="1"/>
  <c r="E168"/>
  <c r="H167"/>
  <c r="H166"/>
  <c r="H165"/>
  <c r="H164"/>
  <c r="G163"/>
  <c r="F163"/>
  <c r="E163"/>
  <c r="H162"/>
  <c r="H161"/>
  <c r="H160"/>
  <c r="H159"/>
  <c r="G158"/>
  <c r="F158"/>
  <c r="E158"/>
  <c r="H157"/>
  <c r="H156"/>
  <c r="H155"/>
  <c r="H154"/>
  <c r="G153"/>
  <c r="F153"/>
  <c r="E153"/>
  <c r="H152"/>
  <c r="H151"/>
  <c r="H150"/>
  <c r="H149"/>
  <c r="G148"/>
  <c r="F148"/>
  <c r="E148"/>
  <c r="H148" s="1"/>
  <c r="H147"/>
  <c r="H146"/>
  <c r="H145"/>
  <c r="H144"/>
  <c r="G143"/>
  <c r="F143"/>
  <c r="E143"/>
  <c r="H143" s="1"/>
  <c r="H142"/>
  <c r="H141"/>
  <c r="H140"/>
  <c r="H139"/>
  <c r="G138"/>
  <c r="F138"/>
  <c r="E138"/>
  <c r="H137"/>
  <c r="H136"/>
  <c r="H135"/>
  <c r="H134"/>
  <c r="G133"/>
  <c r="F133"/>
  <c r="E133"/>
  <c r="H133" s="1"/>
  <c r="H132"/>
  <c r="H131"/>
  <c r="H130"/>
  <c r="H129"/>
  <c r="G128"/>
  <c r="F128"/>
  <c r="E128"/>
  <c r="H128"/>
  <c r="H127"/>
  <c r="H126"/>
  <c r="H125"/>
  <c r="H124"/>
  <c r="G123"/>
  <c r="F123"/>
  <c r="E123"/>
  <c r="H122"/>
  <c r="H121"/>
  <c r="H120"/>
  <c r="H119"/>
  <c r="G118"/>
  <c r="F118"/>
  <c r="E118"/>
  <c r="H117"/>
  <c r="H116"/>
  <c r="H115"/>
  <c r="H114"/>
  <c r="G113"/>
  <c r="F113"/>
  <c r="E113"/>
  <c r="H107"/>
  <c r="H106"/>
  <c r="H105"/>
  <c r="H104"/>
  <c r="G103"/>
  <c r="F103"/>
  <c r="E103"/>
  <c r="H103" s="1"/>
  <c r="H102"/>
  <c r="H101"/>
  <c r="H100"/>
  <c r="H99"/>
  <c r="G98"/>
  <c r="F98"/>
  <c r="E98"/>
  <c r="H98" s="1"/>
  <c r="H97"/>
  <c r="H96"/>
  <c r="H95"/>
  <c r="H94"/>
  <c r="G93"/>
  <c r="F93"/>
  <c r="H93" s="1"/>
  <c r="E93"/>
  <c r="H92"/>
  <c r="H91"/>
  <c r="H90"/>
  <c r="H89"/>
  <c r="G88"/>
  <c r="F88"/>
  <c r="E88"/>
  <c r="H88" s="1"/>
  <c r="H87"/>
  <c r="H86"/>
  <c r="H85"/>
  <c r="H84"/>
  <c r="G83"/>
  <c r="F83"/>
  <c r="E83"/>
  <c r="H83"/>
  <c r="H82"/>
  <c r="H81"/>
  <c r="H80"/>
  <c r="H79"/>
  <c r="G78"/>
  <c r="F78"/>
  <c r="E78"/>
  <c r="H77"/>
  <c r="H76"/>
  <c r="H75"/>
  <c r="H74"/>
  <c r="G73"/>
  <c r="F73"/>
  <c r="E73"/>
  <c r="H73" s="1"/>
  <c r="H72"/>
  <c r="H71"/>
  <c r="H70"/>
  <c r="H69"/>
  <c r="G68"/>
  <c r="F68"/>
  <c r="H68" s="1"/>
  <c r="E68"/>
  <c r="H67"/>
  <c r="H66"/>
  <c r="H65"/>
  <c r="H64"/>
  <c r="G63"/>
  <c r="F63"/>
  <c r="E63"/>
  <c r="H62"/>
  <c r="H61"/>
  <c r="H60"/>
  <c r="H59"/>
  <c r="H58" s="1"/>
  <c r="G58"/>
  <c r="F58"/>
  <c r="E58"/>
  <c r="H57"/>
  <c r="H56"/>
  <c r="H55"/>
  <c r="H54"/>
  <c r="H53"/>
  <c r="G53"/>
  <c r="F53"/>
  <c r="E53"/>
  <c r="H52"/>
  <c r="H51"/>
  <c r="H50"/>
  <c r="H49"/>
  <c r="G48"/>
  <c r="F48"/>
  <c r="E48"/>
  <c r="H47"/>
  <c r="H46"/>
  <c r="H45"/>
  <c r="H44"/>
  <c r="G43"/>
  <c r="F43"/>
  <c r="E43"/>
  <c r="H42"/>
  <c r="H41"/>
  <c r="H40"/>
  <c r="H39"/>
  <c r="G38"/>
  <c r="F38"/>
  <c r="E38"/>
  <c r="H38" s="1"/>
  <c r="H37"/>
  <c r="H36"/>
  <c r="H35"/>
  <c r="H34"/>
  <c r="G33"/>
  <c r="F33"/>
  <c r="E33"/>
  <c r="H33" s="1"/>
  <c r="H32"/>
  <c r="H31"/>
  <c r="H30"/>
  <c r="H29"/>
  <c r="G28"/>
  <c r="F28"/>
  <c r="E28"/>
  <c r="H28"/>
  <c r="H78"/>
  <c r="H173"/>
  <c r="H63"/>
  <c r="H138"/>
  <c r="H218"/>
  <c r="H258"/>
  <c r="H248"/>
  <c r="H298"/>
  <c r="G11" l="1"/>
  <c r="E18"/>
  <c r="E23"/>
  <c r="H43"/>
  <c r="H48"/>
  <c r="H113"/>
  <c r="H118"/>
  <c r="H123"/>
  <c r="H153"/>
  <c r="H158"/>
  <c r="H163"/>
  <c r="H188"/>
  <c r="H203"/>
  <c r="H233"/>
  <c r="H243"/>
  <c r="H253"/>
  <c r="H283"/>
  <c r="F23"/>
  <c r="H15"/>
  <c r="G9"/>
  <c r="H27"/>
  <c r="H26"/>
  <c r="H108"/>
  <c r="F11"/>
  <c r="E10"/>
  <c r="G10"/>
  <c r="E12"/>
  <c r="G12"/>
  <c r="G18"/>
  <c r="H11"/>
  <c r="H21"/>
  <c r="H198"/>
  <c r="H10"/>
  <c r="F13"/>
  <c r="E13"/>
  <c r="F18"/>
  <c r="H18" s="1"/>
  <c r="F9"/>
  <c r="F12"/>
  <c r="H12" s="1"/>
  <c r="E9"/>
  <c r="H9" s="1"/>
  <c r="G13"/>
  <c r="G8" s="1"/>
  <c r="H23" l="1"/>
  <c r="H13"/>
  <c r="E8"/>
  <c r="F8"/>
  <c r="H8" l="1"/>
</calcChain>
</file>

<file path=xl/sharedStrings.xml><?xml version="1.0" encoding="utf-8"?>
<sst xmlns="http://schemas.openxmlformats.org/spreadsheetml/2006/main" count="884" uniqueCount="242">
  <si>
    <t>1.1.12.</t>
  </si>
  <si>
    <t xml:space="preserve">Разработка проектной и рабочей документации по объекту «Строительство надземного пешеходного перехода через Московский проспект, соединяющего ул. Зарайскую, наб. Адм. Трибуца, 
наб. Ген. Карбышева в г. Калининграде» </t>
  </si>
  <si>
    <t>км</t>
  </si>
  <si>
    <t>Финансовые затраты, тыс. рублей</t>
  </si>
  <si>
    <t>Форма финансового обеспечения</t>
  </si>
  <si>
    <t>Участник мероприятия</t>
  </si>
  <si>
    <t>Исполнитель мероприятия</t>
  </si>
  <si>
    <t>КАиС, 
МКУ «УКС»</t>
  </si>
  <si>
    <t>Разработка проектной и рабочей документации по объекту «Строительство транспортного узла в границах улиц М. Цветаевой – ул. И. Франко – 
ул. Платова – ул. 3-ей Б. Окружной в 
г. Калининграде»</t>
  </si>
  <si>
    <t>Разработка проектной и рабочей документации по объекту «Строительство ул. Суздальской и реконструкция участка ул. Стрелецкой в 
г. Калининграде»</t>
  </si>
  <si>
    <t>Разработка проектной и рабочей документации по объекту «Строительство транспортного узла в границах улиц М. Цветаевой – ул. И. Франко –                                        ул. Платова – ул. 3-ей Б. Окружной в 
г. Калининграде»</t>
  </si>
  <si>
    <t>Разработка проектной и рабочей документации по объекту «Строительство автомобильной дороги от
 ул. Б. Окружной до ул. Лукашова в 
г. Калининграде»</t>
  </si>
  <si>
    <t>Разработка проектной и рабочей документации по объекту «Строительство парковок в районе 
ул. Суздальской – ул. Молодой гвардии в 
г. Калининграде»</t>
  </si>
  <si>
    <t>Разработка проектной и рабочей документации по объекту «Реконструкция  ул. Лейт. Катина в                                               г. Калининграде»</t>
  </si>
  <si>
    <t>Разработка проектной и рабочей документации по объекту «Реконструкция ул. Лукашова в 
г. Калининграде»</t>
  </si>
  <si>
    <t>Разработка проектной и рабочей документации по объекту «Реконструкция ул. Марш. Борзова от
 ул. Красной до ул. Ломоносова
 в г. Калининграде»</t>
  </si>
  <si>
    <t>Разработка проектной и рабочей документации по объекту «Реконструкция Советского проспекта от                       ул. Марш. Борзова до ул. Габайдулина в                            г. Калининграде»</t>
  </si>
  <si>
    <t>Разработка проектной и рабочей документации по объекту «Реконструкция ул. Карташева 
в г. Калининграде»</t>
  </si>
  <si>
    <t>Разработка проектной и рабочей документации по объекту «Реконструкция ул. Гавриленко в 
г. Калининграде»</t>
  </si>
  <si>
    <t>Разработка проектной и рабочей документации по объекту «Реконструкция ул. Литовский вал от Московского проспекта до ул. Ю. Гагарина в 
г. Калининграде»</t>
  </si>
  <si>
    <t>Разработка проектной и рабочей документации по объекту «Реконструкция ул. Аллея смелых  в 
г. Калининграде»</t>
  </si>
  <si>
    <t>Целевая субсидия</t>
  </si>
  <si>
    <t>КАиС</t>
  </si>
  <si>
    <t>6. Объем финансовых потребностей на реализацию мероприятий Программы</t>
  </si>
  <si>
    <t>5. Система мероприятий Программы</t>
  </si>
  <si>
    <t>Разработка проектной и рабочей документации на реконструкцию улично-дорожной сети, всего, в том числе:</t>
  </si>
  <si>
    <t xml:space="preserve">Всего </t>
  </si>
  <si>
    <t>2016 г.</t>
  </si>
  <si>
    <t>2015 г.</t>
  </si>
  <si>
    <t>всего</t>
  </si>
  <si>
    <t>2017 г.</t>
  </si>
  <si>
    <t>Источник финансирования</t>
  </si>
  <si>
    <t>№ п.п.</t>
  </si>
  <si>
    <t>Наименование показателя мероприятия</t>
  </si>
  <si>
    <t>Базовое значение</t>
  </si>
  <si>
    <t>2016 год</t>
  </si>
  <si>
    <t>Целевое значение</t>
  </si>
  <si>
    <t>1.</t>
  </si>
  <si>
    <t>Развитие и совершенствование объектов улично-дорожной сети города</t>
  </si>
  <si>
    <t>1.1.</t>
  </si>
  <si>
    <t>%</t>
  </si>
  <si>
    <t>1.1.1.</t>
  </si>
  <si>
    <t>1.1.2.</t>
  </si>
  <si>
    <t>1.2.1.</t>
  </si>
  <si>
    <t>Приложение № 2</t>
  </si>
  <si>
    <t>Строительство мостового перехода через реки Старая и Новая Преголя в г. Калининграде, Калининградская область</t>
  </si>
  <si>
    <t xml:space="preserve">Реконструкция ул. Ю. Гагарина от ул. Орудийной до границ городского округа «Город Калининград» </t>
  </si>
  <si>
    <t>к Программе</t>
  </si>
  <si>
    <t>Всего</t>
  </si>
  <si>
    <t>Комплект проектной документации</t>
  </si>
  <si>
    <t>Протяженность построенных улиц и дорог</t>
  </si>
  <si>
    <t>Протяженность реконструированных улиц и дорог</t>
  </si>
  <si>
    <t>База сравнения</t>
  </si>
  <si>
    <t>1.1.3.</t>
  </si>
  <si>
    <t>1.1.4.</t>
  </si>
  <si>
    <t>1.1.5.</t>
  </si>
  <si>
    <t>1.1.7.</t>
  </si>
  <si>
    <t>1.1.8.</t>
  </si>
  <si>
    <t>1.1.11.</t>
  </si>
  <si>
    <t>1.1.13.</t>
  </si>
  <si>
    <t>1.1.14.</t>
  </si>
  <si>
    <t>1.1.15.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</si>
  <si>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</si>
  <si>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</si>
  <si>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</si>
  <si>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</si>
  <si>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</si>
  <si>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</si>
  <si>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</si>
  <si>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</si>
  <si>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</si>
  <si>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</si>
  <si>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1.2.13.</t>
  </si>
  <si>
    <t>1.2.14.</t>
  </si>
  <si>
    <t>1.2.15.</t>
  </si>
  <si>
    <t>1.2.16.</t>
  </si>
  <si>
    <t>1.2.17.</t>
  </si>
  <si>
    <t>1.2.18.</t>
  </si>
  <si>
    <t>1.2.19.</t>
  </si>
  <si>
    <t xml:space="preserve"> Реконструкция объектов улично-дорожной сети, всего, в том числе:</t>
  </si>
  <si>
    <t>Строительство транспортного узла в границах
улиц М. Цветаевой – ул. И. Франко – 
ул. Платова – ул. 3-ей Б. Окружной в 
г. Калининграде</t>
  </si>
  <si>
    <t>Реконструкция ул. 9 Апреля и строительство транспортной развязки (ул. А. Невского – 
ул. Черняховского – ул. Литовский Вал) в 
г. Калининграде</t>
  </si>
  <si>
    <t>1.1.16.</t>
  </si>
  <si>
    <t>1.1.17.</t>
  </si>
  <si>
    <t>Реконструкция ул. 9 Апреля и строительство транспортной развязки (ул. А. Невского –
 ул. Черняховского – ул. Литовский Вал) в 
г. Калининграде</t>
  </si>
  <si>
    <t>Наименование мероприятия программы</t>
  </si>
  <si>
    <t xml:space="preserve">Реконструкция ул. Ю. Гагарина от 
ул. Орудийной до границ городского округа «Город Калининград» </t>
  </si>
  <si>
    <t>Единица измерения</t>
  </si>
  <si>
    <t>2015
 год</t>
  </si>
  <si>
    <t>Реконструкция ул. Ломоносова в 
г. Калининграде</t>
  </si>
  <si>
    <t>1.1.9.</t>
  </si>
  <si>
    <t>1.2.2.</t>
  </si>
  <si>
    <t>1.1.6.</t>
  </si>
  <si>
    <t>1.1.10.</t>
  </si>
  <si>
    <t>Реконструкция ул. Аллея смелых в 
г. Калининграде</t>
  </si>
  <si>
    <t>ФБ</t>
  </si>
  <si>
    <t>РБ</t>
  </si>
  <si>
    <t>МБ</t>
  </si>
  <si>
    <t>ПП</t>
  </si>
  <si>
    <t>Приобретение троллейбусов по лизингу</t>
  </si>
  <si>
    <t>КГХ</t>
  </si>
  <si>
    <t>Приобретение и установка остановочных павильонов</t>
  </si>
  <si>
    <t>Закупка товаров, работ и услуг</t>
  </si>
  <si>
    <t>КГХ, МКУ «КСЗ»</t>
  </si>
  <si>
    <t>2.1.2.</t>
  </si>
  <si>
    <t>2.1.1.</t>
  </si>
  <si>
    <t>МКП «Калининград-ГорТранс»</t>
  </si>
  <si>
    <t>2.1.3.</t>
  </si>
  <si>
    <t>3.1.1.</t>
  </si>
  <si>
    <t>Приобретение и установка новых дорожных знаков, дорожных столбиков</t>
  </si>
  <si>
    <t>3.1.2.</t>
  </si>
  <si>
    <t>Приобретение дорожных знаков для  проведения работ по замене и восстановлению утраченных</t>
  </si>
  <si>
    <t>3.1.3.</t>
  </si>
  <si>
    <t>Приобретение и установка пешеходных ограждений</t>
  </si>
  <si>
    <t>3.1.4.</t>
  </si>
  <si>
    <t>3.1.5.</t>
  </si>
  <si>
    <t>Приобретение и установка устройств звуковой сигнализации</t>
  </si>
  <si>
    <t>Приобретение и установка светофорных секций обратного отсчета</t>
  </si>
  <si>
    <t>3.1.6.</t>
  </si>
  <si>
    <t>3.1.7.</t>
  </si>
  <si>
    <t>Оборудование пешеходных переходов специализированными фонарями уличного освещения и знаками со светодиодной подсветкой</t>
  </si>
  <si>
    <t>3.1.8.</t>
  </si>
  <si>
    <t>3.1.9.</t>
  </si>
  <si>
    <t>Приобретение пешеходных и барьерных ограждений для  проведения работ по замене и восстановлению утраченных</t>
  </si>
  <si>
    <t>Разработка комплексной схемы развития пассажирского транспорта общего пользования города на перспективу до 2020 года с учетом реализации задач транспортного обеспечения проведения Чемпионата мира по футболу 2018 года</t>
  </si>
  <si>
    <t>3.1.10.</t>
  </si>
  <si>
    <t>Субсидия на муниципальное задание</t>
  </si>
  <si>
    <t>МБУ «СОБДД»</t>
  </si>
  <si>
    <t>Организация и проведение конкурсов, викторин «Красный. Желтый. Зеленый», «Безопасное колесо»</t>
  </si>
  <si>
    <t>Совершенствование материально-технической базы муниципальных образовательных учреждений по организации обучения правилам дорожного движения</t>
  </si>
  <si>
    <t>приобретены в 2012 году</t>
  </si>
  <si>
    <t>Количество установленных  остановочных павильонов</t>
  </si>
  <si>
    <t>Количество установленных светофорных объектов</t>
  </si>
  <si>
    <t>Количество установленных дорожных знаков на стойках, существующих опорах и на растяжках</t>
  </si>
  <si>
    <t>Количество установленных дорожных  столбиков</t>
  </si>
  <si>
    <t>Количество дорожных знаков</t>
  </si>
  <si>
    <t>Количество оборудованных пешеходных переходов</t>
  </si>
  <si>
    <t>Наличие разработанной схемы</t>
  </si>
  <si>
    <t>Проведение викторин</t>
  </si>
  <si>
    <t>Да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</si>
  <si>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</si>
  <si>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2.</t>
  </si>
  <si>
    <t>Повышение безопасности дорожного движения и сокращение дорожно-транспортных происшествий на автомобильных дорогах общего пользования</t>
  </si>
  <si>
    <t>3.</t>
  </si>
  <si>
    <t>3.1.</t>
  </si>
  <si>
    <t>3.1.а.</t>
  </si>
  <si>
    <t>3.1.б.</t>
  </si>
  <si>
    <t>3.2.1.</t>
  </si>
  <si>
    <t>3.2.</t>
  </si>
  <si>
    <t xml:space="preserve">Развитие системы обеспечения безопасного участия детей в дорожном движении
</t>
  </si>
  <si>
    <t>3.2.2.</t>
  </si>
  <si>
    <t>3.2.3.</t>
  </si>
  <si>
    <t xml:space="preserve">Совершенствование транспортного обслуживания населения </t>
  </si>
  <si>
    <t>Бюджетные инвестиции</t>
  </si>
  <si>
    <t>Субсидия юридическим лицам</t>
  </si>
  <si>
    <t>КпСП</t>
  </si>
  <si>
    <t>Маршрутный коэффициент сети транспорта общего пользования</t>
  </si>
  <si>
    <t>Единиц</t>
  </si>
  <si>
    <t>Уровень социального риска</t>
  </si>
  <si>
    <t>Уровень транспортного риска</t>
  </si>
  <si>
    <t>Количество перевезенных пассажиров</t>
  </si>
  <si>
    <t>Количество троллейбусов</t>
  </si>
  <si>
    <t>2.1.</t>
  </si>
  <si>
    <t>Метров</t>
  </si>
  <si>
    <t xml:space="preserve">Протяженность барьерных  ограждений </t>
  </si>
  <si>
    <t>Протяженность пешеходных ограждений</t>
  </si>
  <si>
    <t xml:space="preserve">Оборудованных светофорных объектов </t>
  </si>
  <si>
    <t>Наличие проектной документации и схем расстановки ТСОДД</t>
  </si>
  <si>
    <t>Да/нет</t>
  </si>
  <si>
    <t>Количество участков</t>
  </si>
  <si>
    <t>Количество приобретеного оборудования</t>
  </si>
  <si>
    <t>Приложение № 1</t>
  </si>
  <si>
    <t>1.3.1.</t>
  </si>
  <si>
    <t>Тыс.чел.</t>
  </si>
  <si>
    <t>Число ДТП с участием несовершеннолетних в расчете на 10 тыс. транспортных средств</t>
  </si>
  <si>
    <t>Сторонние  организации</t>
  </si>
  <si>
    <t>МБУ «СОБДД», сторонние  организации</t>
  </si>
  <si>
    <t xml:space="preserve">МБУ «СОБДД», сторонние  организации </t>
  </si>
  <si>
    <t xml:space="preserve">Ремонт и текущее содержание технических средств организации дорожного движения
</t>
  </si>
  <si>
    <t>Ремонт и текущее содержание технических средств организации дорожного движения</t>
  </si>
  <si>
    <t>Количество объектов</t>
  </si>
  <si>
    <t>2017 год</t>
  </si>
  <si>
    <t>Наименование задачи, показателя, ведомственной целевой программы, мероприятия</t>
  </si>
  <si>
    <t>Разработка проектной и рабочей документации по объекту «Строительство новой улицы  в 
г. Калининграде»</t>
  </si>
  <si>
    <t>Строительство мостового перехода через реки Старая и Новая Преголя в г. Калининграде, Калининградская область (2 очередь – Строительство съездов с мостового перехода через реки Старая и Новая Преголя и транспортной развязки в районе бульвара Солнечный)</t>
  </si>
  <si>
    <t>Разработка проектной и рабочей документации по объекту «Реконструкция ул. Фрунзе  в 
г. Калининграде»</t>
  </si>
  <si>
    <t>Реконструкция ул. Катина в 
г. Калининграде</t>
  </si>
  <si>
    <t xml:space="preserve">Разработка проектной и рабочей документации по объекту «Строительство надземного пешеходного перехода через Московский проспект, соединяющего ул. Зарайскую, наб. Адм. Трибуца, 
наб. Ген. Карбышева, в г. Калининграде» </t>
  </si>
  <si>
    <t>Разработка проектной и рабочей документации по объекту «Реконструкция ул. Марш. Борзова от
 ул. Красной до ул. Ломоносова в г. Калининграде»</t>
  </si>
  <si>
    <t>Реконструкция ул. Ломоносова в г. Калининграде</t>
  </si>
  <si>
    <t>Разработка проектной и рабочей документации по объекту «Строительство ул. Велосипедная дорога  в           г. Калининграде»</t>
  </si>
  <si>
    <t>Разработка проектной и рабочей документации по объекту «Строительство ул. В. Денисова  в 
г. Калининграде»</t>
  </si>
  <si>
    <t>Разработка проектной и рабочей документации по объекту «Строительство новой улицы (продолжение           ул. Р. Зорге) в г. Калининграде»</t>
  </si>
  <si>
    <t>Разработка проектной и рабочей документации по объекту «Реконструкция моста «Высокий» через 
р. Преголю по ул. Октябрьской (мост № 4) в 
г. Калининграде»</t>
  </si>
  <si>
    <t>Разработка проектной и рабочей документации по объекту «Реконструкция моста  «Деревянный» через 
р. Преголю по ул. Октябрьской (мост № 1) в 
г. Калининграде»</t>
  </si>
  <si>
    <t>Разработка проектной и рабочей документации по объекту «Реконструкция и новое строительство участка наб. Правой  в г. Калининграде»</t>
  </si>
  <si>
    <t>Реализация ведомственной целевой программы «Капитальный ремонт, ремонт и содержание автомобильных дорог общего пользования городского округа «Город Калининград»</t>
  </si>
  <si>
    <t>Доля отремонтированных объектов улично-дорожной сети, качество ремонта которых соответствует требованиям Сводов правил СП. 42.13330.2011 «Градостроительство. Планировка и застройка городских и сельских поселений» (актуализированная редакция СНиП 2.07.01-89) и СП78.1333.2012 «Автомобильные дороги» (актуализированная редакция СНиП 3.06.03-85)</t>
  </si>
  <si>
    <t xml:space="preserve">Доля объектов улично-дорожной сети, находящихся в надлежащем техническом состоянии </t>
  </si>
  <si>
    <t>Общий объем потребности в финансовых ресурсах на выполнение мероприятий Программы</t>
  </si>
  <si>
    <t>Главный распорядитель бюджетных средств - комитет архитектуры и строительства</t>
  </si>
  <si>
    <t>Главный распорядитель бюджетных средств - комитет городского хозяйства</t>
  </si>
  <si>
    <t>Главный распорядитель бюджетных средств - комитет по образованию</t>
  </si>
  <si>
    <t>Разработка проектной и рабочей документации по объекту «Реконструкция моста «Высокий» через
 р. Преголю по ул. Октябрьской (мост № 4) в 
г. Калининграде»</t>
  </si>
  <si>
    <t>КГХ, 
МКУ «ГДСР», МКУ «КСЗ»</t>
  </si>
  <si>
    <t xml:space="preserve">МАУДО «СЮТ», МАОУ ДОД «ДТДиМ» </t>
  </si>
  <si>
    <t>МАУДО  «СЮТ», МАОУ ДОД ДДТ «Родник»</t>
  </si>
  <si>
    <t>Разработка проектной и рабочей документации по объекту «Строительство новой улицы (продолжение ул. Р. Зорге) в г. Калининграде»</t>
  </si>
  <si>
    <t xml:space="preserve">Доля отремонтированных дорог от общей протяженности улично-дорожной сети городского округа «Город Калининград» </t>
  </si>
  <si>
    <t xml:space="preserve">Доля отремонтированных тротуаров от общей протяженности улично-дорожной сети городского округа «Город Калининград» </t>
  </si>
  <si>
    <t>Доля отремонтированных парковок автотранспорта и заездных карманов от общей протяженности улично-дорожной сети городского округа «Город Калининград»</t>
  </si>
  <si>
    <t xml:space="preserve">Доля отремонтированных подъездных путей к садовым некомерческим товариществам (СНТ) от общей протяженности улично-дорожной сети городского округа «Город Калининград» </t>
  </si>
  <si>
    <t>Доля отремонтированных искусственных дорожных сооружений от общей протяженности улично-дорожной сети городского округа «Город Калининград»</t>
  </si>
  <si>
    <t>Развитие системы организации движения транспортных средств, пешеходов и повышение безопасности дорожных условий</t>
  </si>
  <si>
    <t>Разработка проектной и рабочей документации по объекту «Реконструкция ул. Калязинской и                  ул. Тихой со строительством моста через реку Голубую  в г. Калининграде»</t>
  </si>
  <si>
    <t>Строительство улично-дорожной сети в Северном жилом районе в г. Калининграде (1 этап)</t>
  </si>
  <si>
    <t>Возмещение затрат, связанных с перевозкой населения городским автомобильным транспортом</t>
  </si>
  <si>
    <t>Разработка проектной и рабочей документации по объекту «Строительство ул. Велосипедная дорога  в г. Калининграде»</t>
  </si>
  <si>
    <t>Разработка проектной и рабочей документации по объекту «Реконструкция моста «Деревянный» через р. Преголю по ул. Октябрьской (мост № 1) в г. Калининграде»</t>
  </si>
  <si>
    <t>Разработка проектной документации на строительство объектов, в том числе:</t>
  </si>
  <si>
    <t>Строительство объектов улично-дорожной сети, в том числе:</t>
  </si>
  <si>
    <t>1.4.1.</t>
  </si>
  <si>
    <t>КГХ, 
МКУ «ГДСР»</t>
  </si>
  <si>
    <t>Реконструкция ул. Лейт.  Катина в 
г. Калининграде</t>
  </si>
  <si>
    <t>Разработка проектной и рабочей документации по объекту «Реконструкция ул. Ю. Гагарина от 
ул. Орудийной до границ городского округа «Город Калининград»</t>
  </si>
  <si>
    <t>Разработка проектной и рабочей документации по объекту «Строительство и реконструкция инженерной и транспортной инфраструктуры земельных участков      пос. Лермонтова                   (ул. Кировоградская - ул. Белорусская -                            ул. Полецкого) в г. Калининграде, в целях предоставления земельных участков под строительство индивидуальных жилых домов гражданам, имеющих       3-х и более детей»</t>
  </si>
  <si>
    <t xml:space="preserve">Разработка проектной и рабочей документации по объекту «Строительство и реконструкция инженерной и транспортной инфраструктуры земельных участков пос. Лермонтова                             (ул. Кировоградская - ул. Белорусская -                             ул. Полецкого) в г. Калининграде, в целях предоставления земельных участков под строительство индивидуальных жилых домов гражданам, имеющих 3-х и более детей» </t>
  </si>
  <si>
    <t>Строительство ул. Артиллерийской в                                    г. Калининграде Калиниградская область</t>
  </si>
  <si>
    <t>Строительство проезда по ул. Беланова в                            г. Калининграде</t>
  </si>
  <si>
    <t>Разработка проектной и рабочей документации по объекту «Реконструкция ул. Калязинской и                        ул. Тихой со строительством моста через реку Голубую  в г. Калининграде»</t>
  </si>
  <si>
    <t>Разработка проектной и рабочей документации по объекту «Реконструкция ул.Ломоносова в                       г. Калининграде»</t>
  </si>
  <si>
    <t>1.2.20.</t>
  </si>
  <si>
    <t>Строительство ул. Артиллерийской в                               г. Калининграде</t>
  </si>
  <si>
    <t xml:space="preserve">Строительство проезда к детскому саду по ул.Беланова в г. Калининграде </t>
  </si>
  <si>
    <t>Строительство и реконструкция ул.Гайдара - ул.Челнокова  ул.Согласия - Советский проспект с устройством путепровода через железнодорожные пути, ул.Челнокова и автодороги "Северный обход" г.Калининград</t>
  </si>
  <si>
    <t>Разработка эскизных проектов и сметной документации на производство, доставку и монтаж остановочных пунктов. Разработка проектной документации и схем расстановки ТСОДД</t>
  </si>
  <si>
    <t>Оснащение участков улично-дорожной сети, расположенных перед детскими и юношескими учебно-воспитательными учреждениями, техническими средствами принудтельного сниженя скорости</t>
  </si>
  <si>
    <t xml:space="preserve">Установка и модернизация светофорных объектов </t>
  </si>
  <si>
    <t>Установка и модернизация светофорных объектов</t>
  </si>
  <si>
    <t>Разработка проектной и рабочей документации по объекту «Строительство парковок в районе 
ул. Суздальская – ул. Молодой гвардии в 
г. Калининграде»</t>
  </si>
  <si>
    <t>Строительство улично-дорожной сети в Северном жилом районе г. Калининграда (1 этап)</t>
  </si>
  <si>
    <t>Строительство и реконструкция ул.Гайдара - ул.Челнокова ул.Согласия - Советский проспект с устройством путепровода через железнодорожные пути, ул.Челнокова и автодороги «Северный обход» г.Калининграда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</si>
</sst>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(* #,##0.00_);_(* \(#,##0.00\);_(* &quot;-&quot;??_);_(@_)"/>
    <numFmt numFmtId="165" formatCode="0.0"/>
  </numFmts>
  <fonts count="9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4" fillId="0" borderId="0"/>
    <xf numFmtId="0" fontId="7" fillId="0" borderId="0"/>
    <xf numFmtId="0" fontId="1" fillId="0" borderId="0"/>
    <xf numFmtId="43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93">
    <xf numFmtId="0" fontId="0" fillId="0" borderId="0" xfId="0"/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3" applyFont="1" applyFill="1" applyBorder="1" applyAlignment="1">
      <alignment horizontal="center"/>
    </xf>
    <xf numFmtId="0" fontId="2" fillId="0" borderId="0" xfId="3" applyFont="1" applyFill="1" applyBorder="1" applyAlignment="1"/>
    <xf numFmtId="0" fontId="6" fillId="0" borderId="0" xfId="3" applyFont="1" applyFill="1" applyBorder="1"/>
    <xf numFmtId="4" fontId="2" fillId="0" borderId="0" xfId="3" applyNumberFormat="1" applyFont="1" applyFill="1" applyBorder="1" applyAlignment="1">
      <alignment horizontal="center"/>
    </xf>
    <xf numFmtId="0" fontId="5" fillId="0" borderId="0" xfId="3" applyFont="1" applyFill="1" applyBorder="1" applyAlignment="1">
      <alignment horizontal="centerContinuous" vertical="center" wrapText="1"/>
    </xf>
    <xf numFmtId="0" fontId="3" fillId="0" borderId="0" xfId="3" applyFont="1" applyFill="1" applyBorder="1" applyAlignment="1">
      <alignment horizontal="centerContinuous" vertical="center" wrapText="1"/>
    </xf>
    <xf numFmtId="0" fontId="6" fillId="0" borderId="0" xfId="3" applyFont="1" applyFill="1" applyBorder="1" applyAlignment="1">
      <alignment horizontal="centerContinuous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6" fillId="0" borderId="0" xfId="3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textRotation="255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4" fontId="2" fillId="0" borderId="1" xfId="4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0" xfId="0" applyNumberFormat="1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0" xfId="3" applyFont="1" applyFill="1" applyBorder="1" applyAlignment="1">
      <alignment horizontal="left" vertical="center" wrapText="1"/>
    </xf>
    <xf numFmtId="1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Continuous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3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4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</cellXfs>
  <cellStyles count="6">
    <cellStyle name="Обычный" xfId="0" builtinId="0"/>
    <cellStyle name="Обычный 2" xfId="1"/>
    <cellStyle name="Обычный 3" xfId="2"/>
    <cellStyle name="Обычный_Коммуналка0109" xfId="3"/>
    <cellStyle name="Финансовый" xfId="4" builtinId="3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8"/>
  <sheetViews>
    <sheetView zoomScale="85" zoomScaleNormal="85" zoomScaleSheetLayoutView="80" zoomScalePageLayoutView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50" sqref="B50:B52"/>
    </sheetView>
  </sheetViews>
  <sheetFormatPr defaultRowHeight="15.75"/>
  <cols>
    <col min="1" max="1" width="8.5703125" style="2" customWidth="1"/>
    <col min="2" max="2" width="53.42578125" style="2" customWidth="1"/>
    <col min="3" max="3" width="29.28515625" style="2" customWidth="1"/>
    <col min="4" max="4" width="12.5703125" style="2" customWidth="1"/>
    <col min="5" max="5" width="12.85546875" style="2" bestFit="1" customWidth="1"/>
    <col min="6" max="6" width="8.85546875" style="2" customWidth="1"/>
    <col min="7" max="7" width="8.28515625" style="2" customWidth="1"/>
    <col min="8" max="8" width="8.5703125" style="2" customWidth="1"/>
    <col min="9" max="9" width="12.42578125" style="2" customWidth="1"/>
    <col min="10" max="10" width="9.140625" style="12"/>
    <col min="11" max="11" width="19.7109375" style="12" customWidth="1"/>
    <col min="12" max="16384" width="9.140625" style="12"/>
  </cols>
  <sheetData>
    <row r="1" spans="1:18" ht="18.75">
      <c r="H1" s="57" t="s">
        <v>171</v>
      </c>
      <c r="I1" s="57"/>
    </row>
    <row r="2" spans="1:18" ht="18.75">
      <c r="H2" s="57" t="s">
        <v>47</v>
      </c>
      <c r="I2" s="57"/>
    </row>
    <row r="3" spans="1:18" ht="18.75" customHeight="1">
      <c r="A3" s="42" t="s">
        <v>24</v>
      </c>
      <c r="B3" s="42"/>
      <c r="C3" s="42"/>
      <c r="D3" s="42"/>
      <c r="E3" s="42"/>
      <c r="F3" s="42"/>
      <c r="G3" s="42"/>
      <c r="H3" s="42"/>
      <c r="I3" s="42"/>
    </row>
    <row r="5" spans="1:18" s="2" customFormat="1" ht="31.5">
      <c r="A5" s="31" t="s">
        <v>32</v>
      </c>
      <c r="B5" s="31" t="s">
        <v>182</v>
      </c>
      <c r="C5" s="31" t="s">
        <v>33</v>
      </c>
      <c r="D5" s="31" t="s">
        <v>87</v>
      </c>
      <c r="E5" s="31" t="s">
        <v>34</v>
      </c>
      <c r="F5" s="31" t="s">
        <v>88</v>
      </c>
      <c r="G5" s="31" t="s">
        <v>35</v>
      </c>
      <c r="H5" s="31" t="s">
        <v>181</v>
      </c>
      <c r="I5" s="31" t="s">
        <v>36</v>
      </c>
      <c r="K5" s="2" t="s">
        <v>52</v>
      </c>
    </row>
    <row r="6" spans="1:18" s="2" customFormat="1" ht="17.25">
      <c r="A6" s="31">
        <v>1</v>
      </c>
      <c r="B6" s="31">
        <v>2</v>
      </c>
      <c r="C6" s="23">
        <v>3</v>
      </c>
      <c r="D6" s="23">
        <v>4</v>
      </c>
      <c r="E6" s="23">
        <v>5</v>
      </c>
      <c r="F6" s="31">
        <v>6</v>
      </c>
      <c r="G6" s="31">
        <v>7</v>
      </c>
      <c r="H6" s="31">
        <v>8</v>
      </c>
      <c r="I6" s="31">
        <v>9</v>
      </c>
    </row>
    <row r="7" spans="1:18">
      <c r="A7" s="31" t="s">
        <v>37</v>
      </c>
      <c r="B7" s="24" t="s">
        <v>38</v>
      </c>
      <c r="C7" s="24"/>
      <c r="D7" s="24"/>
      <c r="E7" s="24"/>
      <c r="F7" s="24"/>
      <c r="G7" s="24"/>
      <c r="H7" s="24"/>
      <c r="I7" s="24"/>
    </row>
    <row r="8" spans="1:18" ht="51.75" customHeight="1">
      <c r="A8" s="22" t="s">
        <v>39</v>
      </c>
      <c r="B8" s="55" t="s">
        <v>140</v>
      </c>
      <c r="C8" s="55"/>
      <c r="D8" s="31" t="s">
        <v>40</v>
      </c>
      <c r="E8" s="37">
        <v>21</v>
      </c>
      <c r="F8" s="37">
        <v>20.54</v>
      </c>
      <c r="G8" s="37">
        <v>19.59</v>
      </c>
      <c r="H8" s="37">
        <v>12.84</v>
      </c>
      <c r="I8" s="14">
        <v>12.84</v>
      </c>
      <c r="K8" s="12">
        <v>572.20000000000005</v>
      </c>
      <c r="N8" s="38"/>
      <c r="O8" s="38"/>
      <c r="P8" s="38"/>
      <c r="Q8" s="38"/>
      <c r="R8" s="38"/>
    </row>
    <row r="9" spans="1:18" ht="31.5">
      <c r="A9" s="39"/>
      <c r="B9" s="32" t="s">
        <v>219</v>
      </c>
      <c r="C9" s="30" t="s">
        <v>49</v>
      </c>
      <c r="D9" s="31" t="s">
        <v>157</v>
      </c>
      <c r="E9" s="16">
        <v>7</v>
      </c>
      <c r="F9" s="16">
        <f>SUM(F10:F19)</f>
        <v>10</v>
      </c>
      <c r="G9" s="16">
        <f>SUM(G10:G19)</f>
        <v>0</v>
      </c>
      <c r="H9" s="16">
        <f>SUM(H10:H19)</f>
        <v>0</v>
      </c>
      <c r="I9" s="16">
        <f t="shared" ref="I9:I19" si="0">SUM(E9:H9)</f>
        <v>17</v>
      </c>
      <c r="N9" s="38"/>
      <c r="O9" s="38"/>
      <c r="P9" s="38"/>
      <c r="Q9" s="38"/>
      <c r="R9" s="38"/>
    </row>
    <row r="10" spans="1:18" ht="78.75">
      <c r="A10" s="33" t="s">
        <v>41</v>
      </c>
      <c r="B10" s="32" t="s">
        <v>8</v>
      </c>
      <c r="C10" s="30" t="s">
        <v>49</v>
      </c>
      <c r="D10" s="31" t="s">
        <v>157</v>
      </c>
      <c r="E10" s="16"/>
      <c r="F10" s="16">
        <v>1</v>
      </c>
      <c r="G10" s="16"/>
      <c r="H10" s="16"/>
      <c r="I10" s="16">
        <f t="shared" si="0"/>
        <v>1</v>
      </c>
      <c r="N10" s="38"/>
      <c r="O10" s="38"/>
      <c r="P10" s="38"/>
      <c r="Q10" s="38"/>
      <c r="R10" s="38"/>
    </row>
    <row r="11" spans="1:18" ht="63">
      <c r="A11" s="33" t="s">
        <v>42</v>
      </c>
      <c r="B11" s="32" t="s">
        <v>9</v>
      </c>
      <c r="C11" s="30" t="s">
        <v>49</v>
      </c>
      <c r="D11" s="31" t="s">
        <v>157</v>
      </c>
      <c r="E11" s="16"/>
      <c r="F11" s="16">
        <v>1</v>
      </c>
      <c r="G11" s="16"/>
      <c r="H11" s="16"/>
      <c r="I11" s="16">
        <f t="shared" si="0"/>
        <v>1</v>
      </c>
      <c r="N11" s="38"/>
      <c r="O11" s="38"/>
      <c r="P11" s="38"/>
      <c r="Q11" s="38"/>
      <c r="R11" s="38"/>
    </row>
    <row r="12" spans="1:18" ht="63">
      <c r="A12" s="33" t="s">
        <v>53</v>
      </c>
      <c r="B12" s="32" t="s">
        <v>11</v>
      </c>
      <c r="C12" s="30" t="s">
        <v>49</v>
      </c>
      <c r="D12" s="31" t="s">
        <v>157</v>
      </c>
      <c r="E12" s="16"/>
      <c r="F12" s="16">
        <v>1</v>
      </c>
      <c r="G12" s="16"/>
      <c r="H12" s="16"/>
      <c r="I12" s="16">
        <f t="shared" si="0"/>
        <v>1</v>
      </c>
      <c r="N12" s="38"/>
      <c r="O12" s="38"/>
      <c r="P12" s="38"/>
      <c r="Q12" s="38"/>
      <c r="R12" s="38"/>
    </row>
    <row r="13" spans="1:18" ht="53.25" customHeight="1">
      <c r="A13" s="33" t="s">
        <v>54</v>
      </c>
      <c r="B13" s="32" t="s">
        <v>190</v>
      </c>
      <c r="C13" s="30" t="s">
        <v>49</v>
      </c>
      <c r="D13" s="31" t="s">
        <v>157</v>
      </c>
      <c r="E13" s="16"/>
      <c r="F13" s="16">
        <v>1</v>
      </c>
      <c r="G13" s="16"/>
      <c r="H13" s="16"/>
      <c r="I13" s="16">
        <f t="shared" si="0"/>
        <v>1</v>
      </c>
      <c r="N13" s="38"/>
      <c r="O13" s="38"/>
      <c r="P13" s="38"/>
      <c r="Q13" s="38"/>
      <c r="R13" s="38"/>
    </row>
    <row r="14" spans="1:18" ht="147" customHeight="1">
      <c r="A14" s="33" t="s">
        <v>55</v>
      </c>
      <c r="B14" s="36" t="s">
        <v>225</v>
      </c>
      <c r="C14" s="30" t="s">
        <v>49</v>
      </c>
      <c r="D14" s="31" t="s">
        <v>157</v>
      </c>
      <c r="E14" s="16"/>
      <c r="F14" s="16">
        <v>1</v>
      </c>
      <c r="G14" s="16"/>
      <c r="H14" s="16"/>
      <c r="I14" s="16">
        <v>1</v>
      </c>
      <c r="N14" s="38"/>
      <c r="O14" s="38"/>
      <c r="P14" s="38"/>
      <c r="Q14" s="38"/>
      <c r="R14" s="38"/>
    </row>
    <row r="15" spans="1:18" ht="49.5" customHeight="1">
      <c r="A15" s="33" t="s">
        <v>92</v>
      </c>
      <c r="B15" s="32" t="s">
        <v>191</v>
      </c>
      <c r="C15" s="30" t="s">
        <v>49</v>
      </c>
      <c r="D15" s="31" t="s">
        <v>157</v>
      </c>
      <c r="E15" s="16"/>
      <c r="F15" s="16">
        <v>1</v>
      </c>
      <c r="G15" s="16"/>
      <c r="H15" s="16"/>
      <c r="I15" s="16">
        <f t="shared" si="0"/>
        <v>1</v>
      </c>
      <c r="N15" s="38"/>
      <c r="O15" s="38"/>
      <c r="P15" s="38"/>
      <c r="Q15" s="38"/>
      <c r="R15" s="38"/>
    </row>
    <row r="16" spans="1:18" ht="57.75" customHeight="1">
      <c r="A16" s="33" t="s">
        <v>56</v>
      </c>
      <c r="B16" s="32" t="s">
        <v>192</v>
      </c>
      <c r="C16" s="30" t="s">
        <v>49</v>
      </c>
      <c r="D16" s="31" t="s">
        <v>157</v>
      </c>
      <c r="E16" s="16"/>
      <c r="F16" s="16">
        <v>1</v>
      </c>
      <c r="G16" s="16"/>
      <c r="H16" s="16"/>
      <c r="I16" s="16">
        <f t="shared" si="0"/>
        <v>1</v>
      </c>
      <c r="N16" s="38"/>
      <c r="O16" s="38"/>
      <c r="P16" s="38"/>
      <c r="Q16" s="38"/>
      <c r="R16" s="38"/>
    </row>
    <row r="17" spans="1:18" ht="47.25">
      <c r="A17" s="33" t="s">
        <v>57</v>
      </c>
      <c r="B17" s="32" t="s">
        <v>183</v>
      </c>
      <c r="C17" s="30" t="s">
        <v>49</v>
      </c>
      <c r="D17" s="31" t="s">
        <v>157</v>
      </c>
      <c r="E17" s="16"/>
      <c r="F17" s="16">
        <v>1</v>
      </c>
      <c r="G17" s="16"/>
      <c r="H17" s="16"/>
      <c r="I17" s="16">
        <f t="shared" si="0"/>
        <v>1</v>
      </c>
      <c r="N17" s="38"/>
      <c r="O17" s="38"/>
      <c r="P17" s="38"/>
      <c r="Q17" s="38"/>
      <c r="R17" s="38"/>
    </row>
    <row r="18" spans="1:18" ht="78.75">
      <c r="A18" s="33" t="s">
        <v>90</v>
      </c>
      <c r="B18" s="32" t="s">
        <v>187</v>
      </c>
      <c r="C18" s="30" t="s">
        <v>49</v>
      </c>
      <c r="D18" s="31" t="s">
        <v>157</v>
      </c>
      <c r="E18" s="16"/>
      <c r="F18" s="16">
        <v>1</v>
      </c>
      <c r="G18" s="16"/>
      <c r="H18" s="16"/>
      <c r="I18" s="16">
        <f t="shared" si="0"/>
        <v>1</v>
      </c>
      <c r="N18" s="38"/>
      <c r="O18" s="38"/>
      <c r="P18" s="38"/>
      <c r="Q18" s="38"/>
      <c r="R18" s="38"/>
    </row>
    <row r="19" spans="1:18" ht="63">
      <c r="A19" s="33" t="s">
        <v>93</v>
      </c>
      <c r="B19" s="32" t="s">
        <v>12</v>
      </c>
      <c r="C19" s="30" t="s">
        <v>49</v>
      </c>
      <c r="D19" s="31" t="s">
        <v>157</v>
      </c>
      <c r="E19" s="16"/>
      <c r="F19" s="16">
        <v>1</v>
      </c>
      <c r="G19" s="16"/>
      <c r="H19" s="16"/>
      <c r="I19" s="16">
        <f t="shared" si="0"/>
        <v>1</v>
      </c>
      <c r="N19" s="38"/>
      <c r="O19" s="38"/>
      <c r="P19" s="38"/>
      <c r="Q19" s="38"/>
      <c r="R19" s="38"/>
    </row>
    <row r="20" spans="1:18" ht="31.5">
      <c r="A20" s="33"/>
      <c r="B20" s="32" t="s">
        <v>220</v>
      </c>
      <c r="C20" s="30" t="s">
        <v>50</v>
      </c>
      <c r="D20" s="31" t="s">
        <v>2</v>
      </c>
      <c r="E20" s="14">
        <v>0.12</v>
      </c>
      <c r="F20" s="14">
        <f>F21+F22+F23+F24+F25+F26+F27</f>
        <v>14.259999999999998</v>
      </c>
      <c r="G20" s="14">
        <f t="shared" ref="G20:H20" si="1">G21+G22+G23+G24+G25+G26+G27</f>
        <v>0</v>
      </c>
      <c r="H20" s="14">
        <f t="shared" si="1"/>
        <v>2.93</v>
      </c>
      <c r="I20" s="14">
        <f>E20+F20+G20+H20</f>
        <v>17.309999999999999</v>
      </c>
      <c r="N20" s="38"/>
      <c r="O20" s="38"/>
      <c r="P20" s="38"/>
      <c r="Q20" s="38"/>
      <c r="R20" s="38"/>
    </row>
    <row r="21" spans="1:18" ht="63">
      <c r="A21" s="25" t="s">
        <v>58</v>
      </c>
      <c r="B21" s="32" t="s">
        <v>80</v>
      </c>
      <c r="C21" s="30" t="s">
        <v>50</v>
      </c>
      <c r="D21" s="31" t="s">
        <v>2</v>
      </c>
      <c r="E21" s="37"/>
      <c r="F21" s="37"/>
      <c r="G21" s="37"/>
      <c r="H21" s="37">
        <v>2.93</v>
      </c>
      <c r="I21" s="14">
        <f>SUM(E21:H21)</f>
        <v>2.93</v>
      </c>
      <c r="N21" s="38"/>
      <c r="O21" s="38"/>
      <c r="P21" s="38"/>
      <c r="Q21" s="38"/>
      <c r="R21" s="38"/>
    </row>
    <row r="22" spans="1:18" ht="31.5">
      <c r="A22" s="25" t="s">
        <v>0</v>
      </c>
      <c r="B22" s="32" t="s">
        <v>227</v>
      </c>
      <c r="C22" s="30" t="s">
        <v>50</v>
      </c>
      <c r="D22" s="31" t="s">
        <v>2</v>
      </c>
      <c r="E22" s="37"/>
      <c r="F22" s="37">
        <v>0.65</v>
      </c>
      <c r="G22" s="37"/>
      <c r="H22" s="37"/>
      <c r="I22" s="14">
        <v>0.65</v>
      </c>
      <c r="N22" s="38"/>
      <c r="O22" s="38"/>
      <c r="P22" s="38"/>
      <c r="Q22" s="38"/>
      <c r="R22" s="38"/>
    </row>
    <row r="23" spans="1:18" ht="31.5">
      <c r="A23" s="25" t="s">
        <v>59</v>
      </c>
      <c r="B23" s="32" t="s">
        <v>240</v>
      </c>
      <c r="C23" s="30" t="s">
        <v>50</v>
      </c>
      <c r="D23" s="31" t="s">
        <v>2</v>
      </c>
      <c r="E23" s="37"/>
      <c r="F23" s="37">
        <v>0.6</v>
      </c>
      <c r="G23" s="37"/>
      <c r="H23" s="37"/>
      <c r="I23" s="14">
        <v>0.6</v>
      </c>
      <c r="N23" s="38"/>
      <c r="O23" s="38"/>
      <c r="P23" s="38"/>
      <c r="Q23" s="38"/>
      <c r="R23" s="38"/>
    </row>
    <row r="24" spans="1:18" ht="94.5">
      <c r="A24" s="25" t="s">
        <v>60</v>
      </c>
      <c r="B24" s="32" t="s">
        <v>184</v>
      </c>
      <c r="C24" s="30" t="s">
        <v>50</v>
      </c>
      <c r="D24" s="31" t="s">
        <v>2</v>
      </c>
      <c r="E24" s="37"/>
      <c r="F24" s="37">
        <v>1.8</v>
      </c>
      <c r="G24" s="37"/>
      <c r="H24" s="37"/>
      <c r="I24" s="14">
        <f>SUM(E24:H24)</f>
        <v>1.8</v>
      </c>
      <c r="N24" s="38"/>
      <c r="O24" s="38"/>
      <c r="P24" s="38"/>
      <c r="Q24" s="38"/>
      <c r="R24" s="38"/>
    </row>
    <row r="25" spans="1:18" ht="47.25">
      <c r="A25" s="25" t="s">
        <v>61</v>
      </c>
      <c r="B25" s="32" t="s">
        <v>45</v>
      </c>
      <c r="C25" s="30" t="s">
        <v>50</v>
      </c>
      <c r="D25" s="31" t="s">
        <v>2</v>
      </c>
      <c r="E25" s="37"/>
      <c r="F25" s="37">
        <v>1.64</v>
      </c>
      <c r="G25" s="37"/>
      <c r="H25" s="37"/>
      <c r="I25" s="14">
        <v>1.64</v>
      </c>
      <c r="N25" s="38"/>
      <c r="O25" s="38"/>
      <c r="P25" s="38"/>
      <c r="Q25" s="38"/>
      <c r="R25" s="38"/>
    </row>
    <row r="26" spans="1:18" ht="91.5" customHeight="1">
      <c r="A26" s="25" t="s">
        <v>82</v>
      </c>
      <c r="B26" s="52" t="s">
        <v>241</v>
      </c>
      <c r="C26" s="30" t="s">
        <v>50</v>
      </c>
      <c r="D26" s="31" t="s">
        <v>2</v>
      </c>
      <c r="E26" s="37"/>
      <c r="F26" s="37">
        <v>9.4499999999999993</v>
      </c>
      <c r="G26" s="37"/>
      <c r="H26" s="37"/>
      <c r="I26" s="37">
        <v>9.4499999999999993</v>
      </c>
      <c r="N26" s="38"/>
      <c r="O26" s="38"/>
      <c r="P26" s="38"/>
      <c r="Q26" s="38"/>
      <c r="R26" s="38"/>
    </row>
    <row r="27" spans="1:18" ht="36" customHeight="1">
      <c r="A27" s="25" t="s">
        <v>83</v>
      </c>
      <c r="B27" s="32" t="s">
        <v>228</v>
      </c>
      <c r="C27" s="30" t="s">
        <v>50</v>
      </c>
      <c r="D27" s="31" t="s">
        <v>2</v>
      </c>
      <c r="E27" s="37"/>
      <c r="F27" s="37">
        <v>0.12</v>
      </c>
      <c r="G27" s="37"/>
      <c r="H27" s="37"/>
      <c r="I27" s="14">
        <v>0.12</v>
      </c>
      <c r="N27" s="38"/>
      <c r="O27" s="38"/>
      <c r="P27" s="38"/>
      <c r="Q27" s="38"/>
      <c r="R27" s="38"/>
    </row>
    <row r="28" spans="1:18" ht="47.25">
      <c r="A28" s="1"/>
      <c r="B28" s="32" t="s">
        <v>25</v>
      </c>
      <c r="C28" s="30" t="s">
        <v>49</v>
      </c>
      <c r="D28" s="31" t="s">
        <v>157</v>
      </c>
      <c r="E28" s="40">
        <v>0</v>
      </c>
      <c r="F28" s="40">
        <f>F29+F30+F31+F32+F33+F34+F35+F36+F37+F38+F39+F40+F41+F42+F43</f>
        <v>15</v>
      </c>
      <c r="G28" s="40">
        <f>SUM(G29:G38)</f>
        <v>0</v>
      </c>
      <c r="H28" s="40">
        <f>H29+H30+H31+H32+H33+H34+H35+H36+H37+H38+H39+H40+H41+H42+H43</f>
        <v>0</v>
      </c>
      <c r="I28" s="16">
        <f t="shared" ref="I28:I49" si="2">SUM(E28:H28)</f>
        <v>15</v>
      </c>
      <c r="N28" s="38"/>
      <c r="O28" s="38"/>
      <c r="P28" s="38"/>
      <c r="Q28" s="38"/>
      <c r="R28" s="38"/>
    </row>
    <row r="29" spans="1:18" ht="47.25">
      <c r="A29" s="33" t="s">
        <v>43</v>
      </c>
      <c r="B29" s="52" t="s">
        <v>13</v>
      </c>
      <c r="C29" s="30" t="s">
        <v>49</v>
      </c>
      <c r="D29" s="31" t="s">
        <v>157</v>
      </c>
      <c r="E29" s="1"/>
      <c r="F29" s="1">
        <v>1</v>
      </c>
      <c r="G29" s="1"/>
      <c r="H29" s="1"/>
      <c r="I29" s="16">
        <f t="shared" si="2"/>
        <v>1</v>
      </c>
      <c r="N29" s="38"/>
      <c r="O29" s="38"/>
      <c r="P29" s="38"/>
      <c r="Q29" s="38"/>
      <c r="R29" s="38"/>
    </row>
    <row r="30" spans="1:18" ht="47.25">
      <c r="A30" s="33" t="s">
        <v>91</v>
      </c>
      <c r="B30" s="32" t="s">
        <v>14</v>
      </c>
      <c r="C30" s="30" t="s">
        <v>49</v>
      </c>
      <c r="D30" s="31" t="s">
        <v>157</v>
      </c>
      <c r="E30" s="1"/>
      <c r="F30" s="1">
        <v>1</v>
      </c>
      <c r="G30" s="1"/>
      <c r="H30" s="1"/>
      <c r="I30" s="16">
        <f t="shared" si="2"/>
        <v>1</v>
      </c>
      <c r="N30" s="38"/>
      <c r="O30" s="38"/>
      <c r="P30" s="38"/>
      <c r="Q30" s="38"/>
      <c r="R30" s="38"/>
    </row>
    <row r="31" spans="1:18" ht="47.25">
      <c r="A31" s="33" t="s">
        <v>62</v>
      </c>
      <c r="B31" s="32" t="s">
        <v>188</v>
      </c>
      <c r="C31" s="30" t="s">
        <v>49</v>
      </c>
      <c r="D31" s="31" t="s">
        <v>157</v>
      </c>
      <c r="E31" s="1"/>
      <c r="F31" s="1">
        <v>1</v>
      </c>
      <c r="G31" s="1"/>
      <c r="H31" s="1"/>
      <c r="I31" s="16">
        <f t="shared" si="2"/>
        <v>1</v>
      </c>
      <c r="N31" s="38"/>
      <c r="O31" s="38"/>
      <c r="P31" s="38"/>
      <c r="Q31" s="38"/>
      <c r="R31" s="38"/>
    </row>
    <row r="32" spans="1:18" ht="63">
      <c r="A32" s="33" t="s">
        <v>63</v>
      </c>
      <c r="B32" s="32" t="s">
        <v>16</v>
      </c>
      <c r="C32" s="30" t="s">
        <v>49</v>
      </c>
      <c r="D32" s="31" t="s">
        <v>157</v>
      </c>
      <c r="E32" s="1"/>
      <c r="F32" s="1">
        <v>1</v>
      </c>
      <c r="G32" s="1"/>
      <c r="H32" s="1"/>
      <c r="I32" s="16">
        <f t="shared" si="2"/>
        <v>1</v>
      </c>
      <c r="N32" s="38"/>
      <c r="O32" s="38"/>
      <c r="P32" s="38"/>
      <c r="Q32" s="38"/>
      <c r="R32" s="38"/>
    </row>
    <row r="33" spans="1:18" ht="47.25">
      <c r="A33" s="33" t="s">
        <v>64</v>
      </c>
      <c r="B33" s="32" t="s">
        <v>17</v>
      </c>
      <c r="C33" s="30" t="s">
        <v>49</v>
      </c>
      <c r="D33" s="31" t="s">
        <v>157</v>
      </c>
      <c r="E33" s="1"/>
      <c r="F33" s="1">
        <v>1</v>
      </c>
      <c r="G33" s="1"/>
      <c r="H33" s="1"/>
      <c r="I33" s="16">
        <f t="shared" si="2"/>
        <v>1</v>
      </c>
      <c r="N33" s="38"/>
      <c r="O33" s="38"/>
      <c r="P33" s="38"/>
      <c r="Q33" s="38"/>
      <c r="R33" s="38"/>
    </row>
    <row r="34" spans="1:18" ht="47.25">
      <c r="A34" s="33" t="s">
        <v>65</v>
      </c>
      <c r="B34" s="32" t="s">
        <v>18</v>
      </c>
      <c r="C34" s="30" t="s">
        <v>49</v>
      </c>
      <c r="D34" s="31" t="s">
        <v>157</v>
      </c>
      <c r="E34" s="1"/>
      <c r="F34" s="1">
        <v>1</v>
      </c>
      <c r="G34" s="1"/>
      <c r="H34" s="1"/>
      <c r="I34" s="16">
        <f t="shared" si="2"/>
        <v>1</v>
      </c>
      <c r="N34" s="38"/>
      <c r="O34" s="38"/>
      <c r="P34" s="38"/>
      <c r="Q34" s="38"/>
      <c r="R34" s="38"/>
    </row>
    <row r="35" spans="1:18" ht="63">
      <c r="A35" s="33" t="s">
        <v>66</v>
      </c>
      <c r="B35" s="32" t="s">
        <v>193</v>
      </c>
      <c r="C35" s="30" t="s">
        <v>49</v>
      </c>
      <c r="D35" s="31" t="s">
        <v>157</v>
      </c>
      <c r="E35" s="1"/>
      <c r="F35" s="1">
        <v>1</v>
      </c>
      <c r="G35" s="1"/>
      <c r="H35" s="1"/>
      <c r="I35" s="16">
        <f t="shared" si="2"/>
        <v>1</v>
      </c>
      <c r="N35" s="38"/>
      <c r="O35" s="38"/>
      <c r="P35" s="38"/>
      <c r="Q35" s="38"/>
      <c r="R35" s="38"/>
    </row>
    <row r="36" spans="1:18" ht="63">
      <c r="A36" s="33" t="s">
        <v>67</v>
      </c>
      <c r="B36" s="32" t="s">
        <v>194</v>
      </c>
      <c r="C36" s="30" t="s">
        <v>49</v>
      </c>
      <c r="D36" s="31" t="s">
        <v>157</v>
      </c>
      <c r="E36" s="1"/>
      <c r="F36" s="1">
        <v>1</v>
      </c>
      <c r="G36" s="1"/>
      <c r="H36" s="1"/>
      <c r="I36" s="16">
        <f t="shared" si="2"/>
        <v>1</v>
      </c>
      <c r="N36" s="38"/>
      <c r="O36" s="38"/>
      <c r="P36" s="38"/>
      <c r="Q36" s="38"/>
      <c r="R36" s="38"/>
    </row>
    <row r="37" spans="1:18" ht="63">
      <c r="A37" s="33" t="s">
        <v>68</v>
      </c>
      <c r="B37" s="32" t="s">
        <v>19</v>
      </c>
      <c r="C37" s="30" t="s">
        <v>49</v>
      </c>
      <c r="D37" s="31" t="s">
        <v>157</v>
      </c>
      <c r="E37" s="1"/>
      <c r="F37" s="1">
        <v>1</v>
      </c>
      <c r="G37" s="1"/>
      <c r="H37" s="1"/>
      <c r="I37" s="16">
        <f t="shared" si="2"/>
        <v>1</v>
      </c>
      <c r="N37" s="38"/>
      <c r="O37" s="38"/>
      <c r="P37" s="38"/>
      <c r="Q37" s="38"/>
      <c r="R37" s="38"/>
    </row>
    <row r="38" spans="1:18" ht="47.25">
      <c r="A38" s="33" t="s">
        <v>69</v>
      </c>
      <c r="B38" s="32" t="s">
        <v>20</v>
      </c>
      <c r="C38" s="30" t="s">
        <v>49</v>
      </c>
      <c r="D38" s="31" t="s">
        <v>157</v>
      </c>
      <c r="E38" s="1"/>
      <c r="F38" s="1">
        <v>1</v>
      </c>
      <c r="G38" s="1"/>
      <c r="H38" s="1"/>
      <c r="I38" s="16">
        <f t="shared" si="2"/>
        <v>1</v>
      </c>
      <c r="N38" s="38"/>
      <c r="O38" s="38"/>
      <c r="P38" s="38"/>
      <c r="Q38" s="38"/>
      <c r="R38" s="38"/>
    </row>
    <row r="39" spans="1:18" ht="63">
      <c r="A39" s="44" t="s">
        <v>70</v>
      </c>
      <c r="B39" s="45" t="s">
        <v>229</v>
      </c>
      <c r="C39" s="46" t="s">
        <v>49</v>
      </c>
      <c r="D39" s="47" t="s">
        <v>157</v>
      </c>
      <c r="E39" s="48"/>
      <c r="F39" s="48">
        <v>1</v>
      </c>
      <c r="G39" s="48"/>
      <c r="H39" s="48"/>
      <c r="I39" s="49">
        <f t="shared" si="2"/>
        <v>1</v>
      </c>
      <c r="N39" s="38"/>
      <c r="O39" s="38"/>
      <c r="P39" s="38"/>
      <c r="Q39" s="38"/>
      <c r="R39" s="38"/>
    </row>
    <row r="40" spans="1:18" ht="47.25">
      <c r="A40" s="44" t="s">
        <v>71</v>
      </c>
      <c r="B40" s="45" t="s">
        <v>185</v>
      </c>
      <c r="C40" s="46" t="s">
        <v>49</v>
      </c>
      <c r="D40" s="47" t="s">
        <v>157</v>
      </c>
      <c r="E40" s="48"/>
      <c r="F40" s="48">
        <v>1</v>
      </c>
      <c r="G40" s="48"/>
      <c r="H40" s="48"/>
      <c r="I40" s="49">
        <f t="shared" si="2"/>
        <v>1</v>
      </c>
      <c r="N40" s="38"/>
      <c r="O40" s="38"/>
      <c r="P40" s="38"/>
      <c r="Q40" s="38"/>
      <c r="R40" s="38"/>
    </row>
    <row r="41" spans="1:18" ht="54" customHeight="1">
      <c r="A41" s="44" t="s">
        <v>72</v>
      </c>
      <c r="B41" s="45" t="s">
        <v>195</v>
      </c>
      <c r="C41" s="46" t="s">
        <v>49</v>
      </c>
      <c r="D41" s="47" t="s">
        <v>157</v>
      </c>
      <c r="E41" s="48"/>
      <c r="F41" s="48">
        <v>1</v>
      </c>
      <c r="G41" s="48"/>
      <c r="H41" s="48"/>
      <c r="I41" s="49">
        <f t="shared" si="2"/>
        <v>1</v>
      </c>
      <c r="N41" s="38"/>
      <c r="O41" s="38"/>
      <c r="P41" s="38"/>
      <c r="Q41" s="38"/>
      <c r="R41" s="38"/>
    </row>
    <row r="42" spans="1:18" ht="66" customHeight="1">
      <c r="A42" s="44" t="s">
        <v>73</v>
      </c>
      <c r="B42" s="45" t="s">
        <v>224</v>
      </c>
      <c r="C42" s="46" t="s">
        <v>49</v>
      </c>
      <c r="D42" s="47" t="s">
        <v>157</v>
      </c>
      <c r="E42" s="48"/>
      <c r="F42" s="48">
        <v>1</v>
      </c>
      <c r="G42" s="48"/>
      <c r="H42" s="48"/>
      <c r="I42" s="49">
        <f t="shared" si="2"/>
        <v>1</v>
      </c>
      <c r="N42" s="38"/>
      <c r="O42" s="38"/>
      <c r="P42" s="38"/>
      <c r="Q42" s="38"/>
      <c r="R42" s="38"/>
    </row>
    <row r="43" spans="1:18" ht="54" customHeight="1">
      <c r="A43" s="44" t="s">
        <v>74</v>
      </c>
      <c r="B43" s="45" t="s">
        <v>230</v>
      </c>
      <c r="C43" s="46" t="s">
        <v>49</v>
      </c>
      <c r="D43" s="47" t="s">
        <v>157</v>
      </c>
      <c r="E43" s="48"/>
      <c r="F43" s="48">
        <v>1</v>
      </c>
      <c r="G43" s="48"/>
      <c r="H43" s="48"/>
      <c r="I43" s="49">
        <f t="shared" si="2"/>
        <v>1</v>
      </c>
      <c r="N43" s="38"/>
      <c r="O43" s="38"/>
      <c r="P43" s="38"/>
      <c r="Q43" s="38"/>
      <c r="R43" s="38"/>
    </row>
    <row r="44" spans="1:18" ht="47.25">
      <c r="A44" s="41"/>
      <c r="B44" s="32" t="s">
        <v>79</v>
      </c>
      <c r="C44" s="30" t="s">
        <v>51</v>
      </c>
      <c r="D44" s="31" t="s">
        <v>2</v>
      </c>
      <c r="E44" s="37">
        <v>0</v>
      </c>
      <c r="F44" s="37">
        <f>SUM(F45:F49)</f>
        <v>1.27</v>
      </c>
      <c r="G44" s="37">
        <f>SUM(G45:G49)</f>
        <v>0.95</v>
      </c>
      <c r="H44" s="37">
        <f>SUM(H45:H49)</f>
        <v>7.9499999999999993</v>
      </c>
      <c r="I44" s="14">
        <f t="shared" si="2"/>
        <v>10.169999999999998</v>
      </c>
      <c r="N44" s="38"/>
      <c r="O44" s="38"/>
      <c r="P44" s="38"/>
      <c r="Q44" s="38"/>
      <c r="R44" s="38"/>
    </row>
    <row r="45" spans="1:18" ht="63">
      <c r="A45" s="33" t="s">
        <v>75</v>
      </c>
      <c r="B45" s="32" t="s">
        <v>84</v>
      </c>
      <c r="C45" s="30" t="s">
        <v>51</v>
      </c>
      <c r="D45" s="31" t="s">
        <v>2</v>
      </c>
      <c r="E45" s="37"/>
      <c r="F45" s="37">
        <v>1.27</v>
      </c>
      <c r="G45" s="37"/>
      <c r="H45" s="37"/>
      <c r="I45" s="14">
        <f t="shared" si="2"/>
        <v>1.27</v>
      </c>
      <c r="N45" s="38"/>
      <c r="O45" s="38"/>
      <c r="P45" s="38"/>
      <c r="Q45" s="38"/>
      <c r="R45" s="38"/>
    </row>
    <row r="46" spans="1:18" ht="47.25">
      <c r="A46" s="33" t="s">
        <v>76</v>
      </c>
      <c r="B46" s="32" t="s">
        <v>189</v>
      </c>
      <c r="C46" s="30" t="s">
        <v>51</v>
      </c>
      <c r="D46" s="31" t="s">
        <v>2</v>
      </c>
      <c r="E46" s="37"/>
      <c r="F46" s="37"/>
      <c r="G46" s="37"/>
      <c r="H46" s="37">
        <v>1.35</v>
      </c>
      <c r="I46" s="14">
        <f t="shared" si="2"/>
        <v>1.35</v>
      </c>
      <c r="N46" s="38"/>
      <c r="O46" s="38"/>
      <c r="P46" s="38"/>
      <c r="Q46" s="38"/>
      <c r="R46" s="38"/>
    </row>
    <row r="47" spans="1:18" ht="47.25">
      <c r="A47" s="33" t="s">
        <v>77</v>
      </c>
      <c r="B47" s="32" t="s">
        <v>46</v>
      </c>
      <c r="C47" s="30" t="s">
        <v>51</v>
      </c>
      <c r="D47" s="31" t="s">
        <v>2</v>
      </c>
      <c r="E47" s="37"/>
      <c r="F47" s="37"/>
      <c r="G47" s="37">
        <v>0.95</v>
      </c>
      <c r="H47" s="37"/>
      <c r="I47" s="14">
        <f>SUM(E47:H47)</f>
        <v>0.95</v>
      </c>
      <c r="N47" s="38"/>
      <c r="O47" s="38"/>
      <c r="P47" s="38"/>
      <c r="Q47" s="38"/>
      <c r="R47" s="38"/>
    </row>
    <row r="48" spans="1:18" ht="47.25">
      <c r="A48" s="33" t="s">
        <v>78</v>
      </c>
      <c r="B48" s="32" t="s">
        <v>94</v>
      </c>
      <c r="C48" s="30" t="s">
        <v>51</v>
      </c>
      <c r="D48" s="31" t="s">
        <v>2</v>
      </c>
      <c r="E48" s="37"/>
      <c r="F48" s="37"/>
      <c r="G48" s="37"/>
      <c r="H48" s="37">
        <v>4.5</v>
      </c>
      <c r="I48" s="14">
        <f t="shared" si="2"/>
        <v>4.5</v>
      </c>
      <c r="N48" s="38"/>
      <c r="O48" s="38"/>
      <c r="P48" s="38"/>
      <c r="Q48" s="38"/>
      <c r="R48" s="38"/>
    </row>
    <row r="49" spans="1:18" ht="47.25">
      <c r="A49" s="33" t="s">
        <v>231</v>
      </c>
      <c r="B49" s="32" t="s">
        <v>186</v>
      </c>
      <c r="C49" s="30" t="s">
        <v>51</v>
      </c>
      <c r="D49" s="31" t="s">
        <v>2</v>
      </c>
      <c r="E49" s="37"/>
      <c r="F49" s="37"/>
      <c r="G49" s="37"/>
      <c r="H49" s="37">
        <v>2.1</v>
      </c>
      <c r="I49" s="14">
        <f t="shared" si="2"/>
        <v>2.1</v>
      </c>
      <c r="N49" s="38"/>
      <c r="O49" s="38"/>
      <c r="P49" s="38"/>
      <c r="Q49" s="38"/>
      <c r="R49" s="38"/>
    </row>
    <row r="50" spans="1:18" ht="94.5">
      <c r="A50" s="59" t="s">
        <v>172</v>
      </c>
      <c r="B50" s="60" t="s">
        <v>196</v>
      </c>
      <c r="C50" s="19" t="s">
        <v>208</v>
      </c>
      <c r="D50" s="14" t="s">
        <v>40</v>
      </c>
      <c r="E50" s="18">
        <v>2.02</v>
      </c>
      <c r="F50" s="18">
        <v>0.35</v>
      </c>
      <c r="G50" s="18">
        <v>0</v>
      </c>
      <c r="H50" s="18">
        <v>0</v>
      </c>
      <c r="I50" s="18">
        <f>SUM(E50:H50)</f>
        <v>2.37</v>
      </c>
      <c r="N50" s="38"/>
      <c r="O50" s="38"/>
      <c r="P50" s="38"/>
      <c r="Q50" s="38"/>
      <c r="R50" s="38"/>
    </row>
    <row r="51" spans="1:18" ht="94.5">
      <c r="A51" s="59"/>
      <c r="B51" s="61"/>
      <c r="C51" s="19" t="s">
        <v>209</v>
      </c>
      <c r="D51" s="31" t="s">
        <v>40</v>
      </c>
      <c r="E51" s="14">
        <v>1.18</v>
      </c>
      <c r="F51" s="14">
        <v>0.27</v>
      </c>
      <c r="G51" s="14">
        <v>0</v>
      </c>
      <c r="H51" s="18">
        <v>0</v>
      </c>
      <c r="I51" s="18">
        <f>SUM(E51:H51)</f>
        <v>1.45</v>
      </c>
      <c r="N51" s="38"/>
      <c r="O51" s="38"/>
      <c r="P51" s="38"/>
      <c r="Q51" s="38"/>
      <c r="R51" s="38"/>
    </row>
    <row r="52" spans="1:18" ht="110.25">
      <c r="A52" s="59"/>
      <c r="B52" s="62"/>
      <c r="C52" s="19" t="s">
        <v>210</v>
      </c>
      <c r="D52" s="31" t="s">
        <v>40</v>
      </c>
      <c r="E52" s="14">
        <v>4.5</v>
      </c>
      <c r="F52" s="14">
        <v>0</v>
      </c>
      <c r="G52" s="14">
        <v>0</v>
      </c>
      <c r="H52" s="18">
        <v>0</v>
      </c>
      <c r="I52" s="18">
        <f>SUM(E52:H52)</f>
        <v>4.5</v>
      </c>
      <c r="N52" s="38"/>
      <c r="O52" s="38"/>
      <c r="P52" s="38"/>
      <c r="Q52" s="38"/>
      <c r="R52" s="38"/>
    </row>
    <row r="53" spans="1:18" ht="126">
      <c r="A53" s="54"/>
      <c r="B53" s="54"/>
      <c r="C53" s="19" t="s">
        <v>211</v>
      </c>
      <c r="D53" s="14" t="s">
        <v>40</v>
      </c>
      <c r="E53" s="14">
        <v>8.17</v>
      </c>
      <c r="F53" s="14">
        <v>0</v>
      </c>
      <c r="G53" s="14">
        <v>0</v>
      </c>
      <c r="H53" s="14">
        <v>0</v>
      </c>
      <c r="I53" s="18">
        <f>SUM(E53:H53)</f>
        <v>8.17</v>
      </c>
      <c r="N53" s="38"/>
      <c r="O53" s="38"/>
      <c r="P53" s="38"/>
      <c r="Q53" s="38"/>
      <c r="R53" s="38"/>
    </row>
    <row r="54" spans="1:18" ht="110.25">
      <c r="A54" s="54"/>
      <c r="B54" s="54"/>
      <c r="C54" s="19" t="s">
        <v>212</v>
      </c>
      <c r="D54" s="31" t="s">
        <v>40</v>
      </c>
      <c r="E54" s="14">
        <v>1.69</v>
      </c>
      <c r="F54" s="14">
        <v>1.93</v>
      </c>
      <c r="G54" s="14">
        <v>1.91</v>
      </c>
      <c r="H54" s="18">
        <v>5.32</v>
      </c>
      <c r="I54" s="18">
        <f>SUM(E54:H54)</f>
        <v>10.850000000000001</v>
      </c>
      <c r="N54" s="38"/>
      <c r="O54" s="38"/>
      <c r="P54" s="38"/>
      <c r="Q54" s="38"/>
      <c r="R54" s="38"/>
    </row>
    <row r="55" spans="1:18" ht="260.25" customHeight="1">
      <c r="A55" s="54"/>
      <c r="B55" s="54"/>
      <c r="C55" s="19" t="s">
        <v>197</v>
      </c>
      <c r="D55" s="31" t="s">
        <v>40</v>
      </c>
      <c r="E55" s="14">
        <v>100</v>
      </c>
      <c r="F55" s="14">
        <v>100</v>
      </c>
      <c r="G55" s="14">
        <v>100</v>
      </c>
      <c r="H55" s="18">
        <v>100</v>
      </c>
      <c r="I55" s="18">
        <v>100</v>
      </c>
      <c r="N55" s="38"/>
      <c r="O55" s="38"/>
      <c r="P55" s="38"/>
      <c r="Q55" s="38"/>
      <c r="R55" s="38"/>
    </row>
    <row r="56" spans="1:18" ht="63">
      <c r="A56" s="19"/>
      <c r="B56" s="19"/>
      <c r="C56" s="26" t="s">
        <v>198</v>
      </c>
      <c r="D56" s="31" t="s">
        <v>40</v>
      </c>
      <c r="E56" s="14">
        <v>100</v>
      </c>
      <c r="F56" s="14">
        <v>100</v>
      </c>
      <c r="G56" s="14">
        <v>100</v>
      </c>
      <c r="H56" s="18">
        <v>100</v>
      </c>
      <c r="I56" s="18">
        <v>100</v>
      </c>
      <c r="N56" s="38"/>
      <c r="O56" s="38"/>
      <c r="P56" s="38"/>
      <c r="Q56" s="38"/>
      <c r="R56" s="38"/>
    </row>
    <row r="57" spans="1:18" ht="31.5">
      <c r="A57" s="35" t="s">
        <v>221</v>
      </c>
      <c r="B57" s="32" t="s">
        <v>179</v>
      </c>
      <c r="C57" s="31" t="s">
        <v>180</v>
      </c>
      <c r="D57" s="31" t="s">
        <v>157</v>
      </c>
      <c r="E57" s="31">
        <v>23</v>
      </c>
      <c r="F57" s="31">
        <v>23</v>
      </c>
      <c r="G57" s="31">
        <v>23</v>
      </c>
      <c r="H57" s="31">
        <v>23</v>
      </c>
      <c r="I57" s="31">
        <v>23</v>
      </c>
      <c r="N57" s="38"/>
      <c r="O57" s="38"/>
      <c r="P57" s="38"/>
      <c r="Q57" s="38"/>
      <c r="R57" s="38"/>
    </row>
    <row r="58" spans="1:18">
      <c r="A58" s="33" t="s">
        <v>141</v>
      </c>
      <c r="B58" s="55" t="s">
        <v>152</v>
      </c>
      <c r="C58" s="55"/>
      <c r="D58" s="55"/>
      <c r="E58" s="55"/>
      <c r="F58" s="55"/>
      <c r="G58" s="55"/>
      <c r="H58" s="55"/>
      <c r="I58" s="55"/>
      <c r="N58" s="38"/>
      <c r="O58" s="38"/>
      <c r="P58" s="38"/>
      <c r="Q58" s="38"/>
      <c r="R58" s="38"/>
    </row>
    <row r="59" spans="1:18">
      <c r="A59" s="22" t="s">
        <v>162</v>
      </c>
      <c r="B59" s="56" t="s">
        <v>156</v>
      </c>
      <c r="C59" s="56"/>
      <c r="D59" s="33" t="s">
        <v>157</v>
      </c>
      <c r="E59" s="21">
        <v>4</v>
      </c>
      <c r="F59" s="21">
        <v>3.7</v>
      </c>
      <c r="G59" s="21">
        <v>3.6</v>
      </c>
      <c r="H59" s="21">
        <v>3.5</v>
      </c>
      <c r="I59" s="21">
        <v>3.5</v>
      </c>
      <c r="N59" s="38"/>
      <c r="O59" s="38"/>
      <c r="P59" s="38"/>
      <c r="Q59" s="38"/>
      <c r="R59" s="38"/>
    </row>
    <row r="60" spans="1:18">
      <c r="A60" s="33" t="s">
        <v>105</v>
      </c>
      <c r="B60" s="32" t="s">
        <v>99</v>
      </c>
      <c r="C60" s="30" t="s">
        <v>161</v>
      </c>
      <c r="D60" s="33" t="s">
        <v>157</v>
      </c>
      <c r="E60" s="31">
        <v>9</v>
      </c>
      <c r="F60" s="58" t="s">
        <v>130</v>
      </c>
      <c r="G60" s="58"/>
      <c r="H60" s="58"/>
      <c r="I60" s="31">
        <v>9</v>
      </c>
      <c r="N60" s="38"/>
      <c r="O60" s="38"/>
      <c r="P60" s="38"/>
      <c r="Q60" s="38"/>
      <c r="R60" s="38"/>
    </row>
    <row r="61" spans="1:18" ht="31.5">
      <c r="A61" s="33" t="s">
        <v>104</v>
      </c>
      <c r="B61" s="32" t="s">
        <v>216</v>
      </c>
      <c r="C61" s="30" t="s">
        <v>160</v>
      </c>
      <c r="D61" s="31" t="s">
        <v>173</v>
      </c>
      <c r="E61" s="31">
        <v>37919.9</v>
      </c>
      <c r="F61" s="31">
        <v>38229</v>
      </c>
      <c r="G61" s="31">
        <v>0</v>
      </c>
      <c r="H61" s="31">
        <v>0</v>
      </c>
      <c r="I61" s="31">
        <v>38229</v>
      </c>
      <c r="N61" s="38"/>
      <c r="O61" s="38"/>
      <c r="P61" s="38"/>
      <c r="Q61" s="38"/>
      <c r="R61" s="38"/>
    </row>
    <row r="62" spans="1:18" ht="78.75">
      <c r="A62" s="33" t="s">
        <v>107</v>
      </c>
      <c r="B62" s="32" t="s">
        <v>124</v>
      </c>
      <c r="C62" s="30" t="s">
        <v>137</v>
      </c>
      <c r="D62" s="31" t="s">
        <v>157</v>
      </c>
      <c r="E62" s="31">
        <v>0</v>
      </c>
      <c r="F62" s="31">
        <v>1</v>
      </c>
      <c r="G62" s="31">
        <v>0</v>
      </c>
      <c r="H62" s="31">
        <v>0</v>
      </c>
      <c r="I62" s="31">
        <v>1</v>
      </c>
      <c r="N62" s="38"/>
      <c r="O62" s="38"/>
      <c r="P62" s="38"/>
      <c r="Q62" s="38"/>
      <c r="R62" s="38"/>
    </row>
    <row r="63" spans="1:18" ht="33.75" customHeight="1">
      <c r="A63" s="33" t="s">
        <v>143</v>
      </c>
      <c r="B63" s="56" t="s">
        <v>142</v>
      </c>
      <c r="C63" s="56"/>
      <c r="D63" s="56"/>
      <c r="E63" s="56"/>
      <c r="F63" s="56"/>
      <c r="G63" s="56"/>
      <c r="H63" s="56"/>
      <c r="I63" s="56"/>
      <c r="N63" s="38"/>
      <c r="O63" s="38"/>
      <c r="P63" s="38"/>
      <c r="Q63" s="38"/>
      <c r="R63" s="38"/>
    </row>
    <row r="64" spans="1:18">
      <c r="A64" s="22" t="s">
        <v>144</v>
      </c>
      <c r="B64" s="56" t="s">
        <v>213</v>
      </c>
      <c r="C64" s="56"/>
      <c r="D64" s="56"/>
      <c r="E64" s="56"/>
      <c r="F64" s="56"/>
      <c r="G64" s="56"/>
      <c r="H64" s="56"/>
      <c r="I64" s="56"/>
      <c r="N64" s="38"/>
      <c r="O64" s="38"/>
      <c r="P64" s="38"/>
      <c r="Q64" s="38"/>
      <c r="R64" s="38"/>
    </row>
    <row r="65" spans="1:18">
      <c r="A65" s="22" t="s">
        <v>145</v>
      </c>
      <c r="B65" s="56" t="s">
        <v>158</v>
      </c>
      <c r="C65" s="56"/>
      <c r="D65" s="33" t="s">
        <v>157</v>
      </c>
      <c r="E65" s="16">
        <v>10.6</v>
      </c>
      <c r="F65" s="21">
        <v>9.6</v>
      </c>
      <c r="G65" s="21">
        <v>9.1</v>
      </c>
      <c r="H65" s="21">
        <v>8.6</v>
      </c>
      <c r="I65" s="21">
        <v>8.6</v>
      </c>
      <c r="N65" s="38"/>
      <c r="O65" s="38"/>
      <c r="P65" s="38"/>
      <c r="Q65" s="38"/>
      <c r="R65" s="38"/>
    </row>
    <row r="66" spans="1:18">
      <c r="A66" s="33" t="s">
        <v>146</v>
      </c>
      <c r="B66" s="56" t="s">
        <v>159</v>
      </c>
      <c r="C66" s="56"/>
      <c r="D66" s="33" t="s">
        <v>157</v>
      </c>
      <c r="E66" s="21">
        <v>3</v>
      </c>
      <c r="F66" s="21">
        <v>2.8</v>
      </c>
      <c r="G66" s="21">
        <v>2.7</v>
      </c>
      <c r="H66" s="21">
        <v>2.6</v>
      </c>
      <c r="I66" s="21">
        <v>2.6</v>
      </c>
      <c r="N66" s="38"/>
      <c r="O66" s="38"/>
      <c r="P66" s="38"/>
      <c r="Q66" s="38"/>
      <c r="R66" s="38"/>
    </row>
    <row r="67" spans="1:18" ht="31.5">
      <c r="A67" s="33" t="s">
        <v>108</v>
      </c>
      <c r="B67" s="45" t="s">
        <v>238</v>
      </c>
      <c r="C67" s="31" t="s">
        <v>132</v>
      </c>
      <c r="D67" s="31" t="s">
        <v>157</v>
      </c>
      <c r="E67" s="31">
        <v>2</v>
      </c>
      <c r="F67" s="47">
        <v>6</v>
      </c>
      <c r="G67" s="31">
        <v>3</v>
      </c>
      <c r="H67" s="31">
        <v>3</v>
      </c>
      <c r="I67" s="31">
        <v>14</v>
      </c>
      <c r="N67" s="38"/>
      <c r="O67" s="38"/>
      <c r="P67" s="38"/>
      <c r="Q67" s="38"/>
      <c r="R67" s="38"/>
    </row>
    <row r="68" spans="1:18" ht="63">
      <c r="A68" s="54" t="s">
        <v>110</v>
      </c>
      <c r="B68" s="55" t="s">
        <v>109</v>
      </c>
      <c r="C68" s="31" t="s">
        <v>133</v>
      </c>
      <c r="D68" s="31" t="s">
        <v>157</v>
      </c>
      <c r="E68" s="31">
        <v>500</v>
      </c>
      <c r="F68" s="31">
        <v>300</v>
      </c>
      <c r="G68" s="31">
        <v>500</v>
      </c>
      <c r="H68" s="31">
        <v>500</v>
      </c>
      <c r="I68" s="31">
        <v>1800</v>
      </c>
      <c r="N68" s="38"/>
      <c r="O68" s="38"/>
      <c r="P68" s="38"/>
      <c r="Q68" s="38"/>
      <c r="R68" s="38"/>
    </row>
    <row r="69" spans="1:18" ht="31.5">
      <c r="A69" s="54"/>
      <c r="B69" s="55"/>
      <c r="C69" s="31" t="s">
        <v>134</v>
      </c>
      <c r="D69" s="31" t="s">
        <v>157</v>
      </c>
      <c r="E69" s="31">
        <v>700</v>
      </c>
      <c r="F69" s="31">
        <v>400</v>
      </c>
      <c r="G69" s="31">
        <v>700</v>
      </c>
      <c r="H69" s="31">
        <v>700</v>
      </c>
      <c r="I69" s="31">
        <v>2500</v>
      </c>
      <c r="N69" s="38"/>
      <c r="O69" s="38"/>
      <c r="P69" s="38"/>
      <c r="Q69" s="38"/>
      <c r="R69" s="38"/>
    </row>
    <row r="70" spans="1:18" ht="31.5">
      <c r="A70" s="31" t="s">
        <v>112</v>
      </c>
      <c r="B70" s="32" t="s">
        <v>111</v>
      </c>
      <c r="C70" s="31" t="s">
        <v>135</v>
      </c>
      <c r="D70" s="31" t="s">
        <v>157</v>
      </c>
      <c r="E70" s="31">
        <v>1500</v>
      </c>
      <c r="F70" s="31">
        <v>548</v>
      </c>
      <c r="G70" s="31">
        <v>1300</v>
      </c>
      <c r="H70" s="31">
        <v>1300</v>
      </c>
      <c r="I70" s="31">
        <f>SUM(E70:H70)</f>
        <v>4648</v>
      </c>
      <c r="N70" s="38"/>
      <c r="O70" s="38"/>
      <c r="P70" s="38"/>
      <c r="Q70" s="38"/>
      <c r="R70" s="38"/>
    </row>
    <row r="71" spans="1:18" ht="31.5">
      <c r="A71" s="33" t="s">
        <v>114</v>
      </c>
      <c r="B71" s="32" t="s">
        <v>113</v>
      </c>
      <c r="C71" s="31" t="s">
        <v>165</v>
      </c>
      <c r="D71" s="31" t="s">
        <v>163</v>
      </c>
      <c r="E71" s="31">
        <v>5140</v>
      </c>
      <c r="F71" s="31">
        <v>1000</v>
      </c>
      <c r="G71" s="31">
        <v>3800</v>
      </c>
      <c r="H71" s="31">
        <v>2700</v>
      </c>
      <c r="I71" s="31">
        <v>12640</v>
      </c>
      <c r="N71" s="38"/>
      <c r="O71" s="38"/>
      <c r="P71" s="38"/>
      <c r="Q71" s="38"/>
      <c r="R71" s="38"/>
    </row>
    <row r="72" spans="1:18" ht="31.5">
      <c r="A72" s="54" t="s">
        <v>115</v>
      </c>
      <c r="B72" s="55" t="s">
        <v>123</v>
      </c>
      <c r="C72" s="31" t="s">
        <v>165</v>
      </c>
      <c r="D72" s="31" t="s">
        <v>163</v>
      </c>
      <c r="E72" s="31">
        <v>0</v>
      </c>
      <c r="F72" s="31">
        <v>0</v>
      </c>
      <c r="G72" s="31">
        <v>1500</v>
      </c>
      <c r="H72" s="31">
        <v>1500</v>
      </c>
      <c r="I72" s="31">
        <v>3000</v>
      </c>
      <c r="N72" s="38"/>
      <c r="O72" s="38"/>
      <c r="P72" s="38"/>
      <c r="Q72" s="38"/>
      <c r="R72" s="38"/>
    </row>
    <row r="73" spans="1:18" ht="31.5">
      <c r="A73" s="54"/>
      <c r="B73" s="55"/>
      <c r="C73" s="31" t="s">
        <v>164</v>
      </c>
      <c r="D73" s="33" t="s">
        <v>163</v>
      </c>
      <c r="E73" s="31">
        <v>0</v>
      </c>
      <c r="F73" s="31">
        <v>0</v>
      </c>
      <c r="G73" s="31">
        <v>300</v>
      </c>
      <c r="H73" s="31">
        <v>450</v>
      </c>
      <c r="I73" s="31">
        <v>750</v>
      </c>
      <c r="N73" s="38"/>
      <c r="O73" s="38"/>
      <c r="P73" s="38"/>
      <c r="Q73" s="38"/>
      <c r="R73" s="38"/>
    </row>
    <row r="74" spans="1:18" ht="31.5">
      <c r="A74" s="33" t="s">
        <v>118</v>
      </c>
      <c r="B74" s="32" t="s">
        <v>116</v>
      </c>
      <c r="C74" s="31" t="s">
        <v>166</v>
      </c>
      <c r="D74" s="31" t="s">
        <v>157</v>
      </c>
      <c r="E74" s="31">
        <v>5</v>
      </c>
      <c r="F74" s="31">
        <v>0</v>
      </c>
      <c r="G74" s="31">
        <v>5</v>
      </c>
      <c r="H74" s="31">
        <v>5</v>
      </c>
      <c r="I74" s="31">
        <v>15</v>
      </c>
      <c r="N74" s="38"/>
      <c r="O74" s="38"/>
      <c r="P74" s="38"/>
      <c r="Q74" s="38"/>
      <c r="R74" s="38"/>
    </row>
    <row r="75" spans="1:18" ht="31.5">
      <c r="A75" s="33" t="s">
        <v>119</v>
      </c>
      <c r="B75" s="32" t="s">
        <v>117</v>
      </c>
      <c r="C75" s="31" t="s">
        <v>166</v>
      </c>
      <c r="D75" s="31" t="s">
        <v>157</v>
      </c>
      <c r="E75" s="31">
        <v>5</v>
      </c>
      <c r="F75" s="31">
        <v>0</v>
      </c>
      <c r="G75" s="31">
        <v>5</v>
      </c>
      <c r="H75" s="31">
        <v>5</v>
      </c>
      <c r="I75" s="31">
        <v>15</v>
      </c>
      <c r="N75" s="38"/>
      <c r="O75" s="38"/>
      <c r="P75" s="38"/>
      <c r="Q75" s="38"/>
      <c r="R75" s="38"/>
    </row>
    <row r="76" spans="1:18" ht="63">
      <c r="A76" s="33" t="s">
        <v>121</v>
      </c>
      <c r="B76" s="45" t="s">
        <v>235</v>
      </c>
      <c r="C76" s="31" t="s">
        <v>167</v>
      </c>
      <c r="D76" s="31" t="s">
        <v>168</v>
      </c>
      <c r="E76" s="31" t="s">
        <v>139</v>
      </c>
      <c r="F76" s="31" t="s">
        <v>139</v>
      </c>
      <c r="G76" s="31" t="s">
        <v>139</v>
      </c>
      <c r="H76" s="31" t="s">
        <v>139</v>
      </c>
      <c r="I76" s="31" t="s">
        <v>139</v>
      </c>
      <c r="N76" s="38"/>
      <c r="O76" s="38"/>
      <c r="P76" s="38"/>
      <c r="Q76" s="38"/>
      <c r="R76" s="38"/>
    </row>
    <row r="77" spans="1:18" ht="47.25">
      <c r="A77" s="33" t="s">
        <v>122</v>
      </c>
      <c r="B77" s="32" t="s">
        <v>120</v>
      </c>
      <c r="C77" s="31" t="s">
        <v>136</v>
      </c>
      <c r="D77" s="31" t="s">
        <v>157</v>
      </c>
      <c r="E77" s="31">
        <v>8</v>
      </c>
      <c r="F77" s="31">
        <v>5</v>
      </c>
      <c r="G77" s="31">
        <v>8</v>
      </c>
      <c r="H77" s="31">
        <v>8</v>
      </c>
      <c r="I77" s="31">
        <v>29</v>
      </c>
      <c r="O77" s="38"/>
      <c r="P77" s="38"/>
      <c r="Q77" s="38"/>
      <c r="R77" s="38"/>
    </row>
    <row r="78" spans="1:18" ht="31.5">
      <c r="A78" s="33" t="s">
        <v>125</v>
      </c>
      <c r="B78" s="32" t="s">
        <v>101</v>
      </c>
      <c r="C78" s="30" t="s">
        <v>131</v>
      </c>
      <c r="D78" s="31" t="s">
        <v>157</v>
      </c>
      <c r="E78" s="31">
        <v>10</v>
      </c>
      <c r="F78" s="31">
        <v>10</v>
      </c>
      <c r="G78" s="31">
        <v>10</v>
      </c>
      <c r="H78" s="31">
        <v>10</v>
      </c>
      <c r="I78" s="31">
        <v>40</v>
      </c>
      <c r="N78" s="38"/>
      <c r="O78" s="38"/>
      <c r="P78" s="38"/>
      <c r="Q78" s="38"/>
      <c r="R78" s="38"/>
    </row>
    <row r="79" spans="1:18">
      <c r="A79" s="33"/>
      <c r="B79" s="55" t="s">
        <v>149</v>
      </c>
      <c r="C79" s="55"/>
      <c r="D79" s="55"/>
      <c r="E79" s="55"/>
      <c r="F79" s="55"/>
      <c r="G79" s="55"/>
      <c r="H79" s="55"/>
      <c r="I79" s="55"/>
      <c r="N79" s="38"/>
      <c r="O79" s="38"/>
      <c r="P79" s="38"/>
      <c r="Q79" s="38"/>
      <c r="R79" s="38"/>
    </row>
    <row r="80" spans="1:18" ht="33.75" customHeight="1">
      <c r="A80" s="33" t="s">
        <v>148</v>
      </c>
      <c r="B80" s="56" t="s">
        <v>174</v>
      </c>
      <c r="C80" s="56"/>
      <c r="D80" s="31" t="s">
        <v>157</v>
      </c>
      <c r="E80" s="21">
        <v>5.6</v>
      </c>
      <c r="F80" s="21">
        <v>5.4</v>
      </c>
      <c r="G80" s="21">
        <v>5.3</v>
      </c>
      <c r="H80" s="21">
        <v>5.2</v>
      </c>
      <c r="I80" s="21">
        <v>5.2</v>
      </c>
      <c r="N80" s="38"/>
      <c r="O80" s="38"/>
      <c r="P80" s="38"/>
      <c r="Q80" s="38"/>
      <c r="R80" s="38"/>
    </row>
    <row r="81" spans="1:18" ht="78.75">
      <c r="A81" s="33" t="s">
        <v>147</v>
      </c>
      <c r="B81" s="45" t="s">
        <v>236</v>
      </c>
      <c r="C81" s="31" t="s">
        <v>169</v>
      </c>
      <c r="D81" s="31" t="s">
        <v>157</v>
      </c>
      <c r="E81" s="31">
        <v>14</v>
      </c>
      <c r="F81" s="31">
        <v>11</v>
      </c>
      <c r="G81" s="31">
        <v>11</v>
      </c>
      <c r="H81" s="31">
        <v>11</v>
      </c>
      <c r="I81" s="31">
        <v>47</v>
      </c>
      <c r="N81" s="38"/>
      <c r="O81" s="38"/>
      <c r="P81" s="38"/>
      <c r="Q81" s="38"/>
      <c r="R81" s="38"/>
    </row>
    <row r="82" spans="1:18" ht="31.5">
      <c r="A82" s="35" t="s">
        <v>150</v>
      </c>
      <c r="B82" s="32" t="s">
        <v>128</v>
      </c>
      <c r="C82" s="31" t="s">
        <v>138</v>
      </c>
      <c r="D82" s="31" t="s">
        <v>168</v>
      </c>
      <c r="E82" s="31" t="s">
        <v>139</v>
      </c>
      <c r="F82" s="31" t="s">
        <v>139</v>
      </c>
      <c r="G82" s="31" t="s">
        <v>139</v>
      </c>
      <c r="H82" s="31" t="s">
        <v>139</v>
      </c>
      <c r="I82" s="31" t="s">
        <v>139</v>
      </c>
      <c r="N82" s="38"/>
      <c r="O82" s="38"/>
      <c r="P82" s="38"/>
      <c r="Q82" s="38"/>
      <c r="R82" s="38"/>
    </row>
    <row r="83" spans="1:18" ht="63">
      <c r="A83" s="33" t="s">
        <v>151</v>
      </c>
      <c r="B83" s="32" t="s">
        <v>129</v>
      </c>
      <c r="C83" s="31" t="s">
        <v>170</v>
      </c>
      <c r="D83" s="31" t="s">
        <v>157</v>
      </c>
      <c r="E83" s="31">
        <v>2</v>
      </c>
      <c r="F83" s="31">
        <v>2</v>
      </c>
      <c r="G83" s="31">
        <v>2</v>
      </c>
      <c r="H83" s="31">
        <v>2</v>
      </c>
      <c r="I83" s="31">
        <v>8</v>
      </c>
      <c r="N83" s="38"/>
      <c r="O83" s="38"/>
      <c r="P83" s="38"/>
      <c r="Q83" s="38"/>
      <c r="R83" s="38"/>
    </row>
    <row r="85" spans="1:18">
      <c r="A85" s="13"/>
      <c r="B85" s="15"/>
      <c r="C85" s="15"/>
      <c r="D85" s="15"/>
      <c r="E85" s="15"/>
      <c r="F85" s="15"/>
      <c r="G85" s="15"/>
      <c r="H85" s="15"/>
      <c r="I85" s="15"/>
    </row>
    <row r="88" spans="1:18">
      <c r="I88" s="17"/>
    </row>
  </sheetData>
  <autoFilter ref="A6:R83"/>
  <mergeCells count="20">
    <mergeCell ref="H1:I1"/>
    <mergeCell ref="H2:I2"/>
    <mergeCell ref="B8:C8"/>
    <mergeCell ref="F60:H60"/>
    <mergeCell ref="A68:A69"/>
    <mergeCell ref="B68:B69"/>
    <mergeCell ref="B63:I63"/>
    <mergeCell ref="B58:I58"/>
    <mergeCell ref="B59:C59"/>
    <mergeCell ref="A53:A55"/>
    <mergeCell ref="B53:B55"/>
    <mergeCell ref="A50:A52"/>
    <mergeCell ref="B50:B52"/>
    <mergeCell ref="A72:A73"/>
    <mergeCell ref="B72:B73"/>
    <mergeCell ref="B80:C80"/>
    <mergeCell ref="B64:I64"/>
    <mergeCell ref="B65:C65"/>
    <mergeCell ref="B66:C66"/>
    <mergeCell ref="B79:I79"/>
  </mergeCells>
  <phoneticPr fontId="8" type="noConversion"/>
  <printOptions horizontalCentered="1"/>
  <pageMargins left="0.39370078740157483" right="0.39370078740157483" top="1.1811023622047245" bottom="0.59055118110236227" header="0.31496062992125984" footer="0.27559055118110237"/>
  <pageSetup paperSize="9" scale="91" firstPageNumber="14" fitToHeight="0" orientation="landscape" useFirstPageNumber="1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41"/>
  <sheetViews>
    <sheetView tabSelected="1" view="pageBreakPreview" zoomScale="80" zoomScaleSheetLayoutView="80" zoomScalePageLayoutView="7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C183" sqref="C183"/>
    </sheetView>
  </sheetViews>
  <sheetFormatPr defaultRowHeight="15.75"/>
  <cols>
    <col min="1" max="1" width="7.7109375" style="3" customWidth="1"/>
    <col min="2" max="2" width="51.85546875" style="3" customWidth="1"/>
    <col min="3" max="3" width="20.85546875" style="3" bestFit="1" customWidth="1"/>
    <col min="4" max="4" width="14.42578125" style="3" customWidth="1"/>
    <col min="5" max="5" width="16.7109375" style="3" customWidth="1"/>
    <col min="6" max="6" width="14.42578125" style="3" customWidth="1"/>
    <col min="7" max="8" width="15.7109375" style="3" customWidth="1"/>
    <col min="9" max="9" width="15.7109375" style="2" customWidth="1"/>
    <col min="10" max="10" width="21.42578125" style="2" bestFit="1" customWidth="1"/>
    <col min="11" max="16384" width="9.140625" style="3"/>
  </cols>
  <sheetData>
    <row r="1" spans="1:10" s="7" customFormat="1" ht="18.75">
      <c r="A1" s="5"/>
      <c r="B1" s="6"/>
      <c r="C1" s="5"/>
      <c r="D1" s="5"/>
      <c r="E1" s="5"/>
      <c r="F1" s="5"/>
      <c r="G1" s="5"/>
      <c r="I1" s="20"/>
      <c r="J1" s="34" t="s">
        <v>44</v>
      </c>
    </row>
    <row r="2" spans="1:10" s="7" customFormat="1" ht="18.75">
      <c r="A2" s="5"/>
      <c r="B2" s="6"/>
      <c r="C2" s="5"/>
      <c r="D2" s="8"/>
      <c r="E2" s="8"/>
      <c r="F2" s="8"/>
      <c r="G2" s="5"/>
      <c r="I2" s="20"/>
      <c r="J2" s="34" t="s">
        <v>47</v>
      </c>
    </row>
    <row r="3" spans="1:10" s="7" customFormat="1" ht="20.25">
      <c r="A3" s="10" t="s">
        <v>23</v>
      </c>
      <c r="B3" s="9"/>
      <c r="C3" s="9"/>
      <c r="D3" s="9"/>
      <c r="E3" s="9"/>
      <c r="F3" s="9"/>
      <c r="G3" s="9"/>
      <c r="H3" s="11"/>
      <c r="I3" s="20"/>
      <c r="J3" s="20"/>
    </row>
    <row r="5" spans="1:10">
      <c r="A5" s="58" t="s">
        <v>32</v>
      </c>
      <c r="B5" s="58" t="s">
        <v>85</v>
      </c>
      <c r="C5" s="58" t="s">
        <v>31</v>
      </c>
      <c r="D5" s="54" t="s">
        <v>4</v>
      </c>
      <c r="E5" s="54" t="s">
        <v>3</v>
      </c>
      <c r="F5" s="54"/>
      <c r="G5" s="54"/>
      <c r="H5" s="54"/>
      <c r="I5" s="91" t="s">
        <v>6</v>
      </c>
      <c r="J5" s="91" t="s">
        <v>5</v>
      </c>
    </row>
    <row r="6" spans="1:10">
      <c r="A6" s="92"/>
      <c r="B6" s="92"/>
      <c r="C6" s="92"/>
      <c r="D6" s="54"/>
      <c r="E6" s="33" t="s">
        <v>28</v>
      </c>
      <c r="F6" s="33" t="s">
        <v>27</v>
      </c>
      <c r="G6" s="33" t="s">
        <v>30</v>
      </c>
      <c r="H6" s="33" t="s">
        <v>29</v>
      </c>
      <c r="I6" s="91"/>
      <c r="J6" s="91"/>
    </row>
    <row r="7" spans="1:10">
      <c r="A7" s="33">
        <v>1</v>
      </c>
      <c r="B7" s="33">
        <v>2</v>
      </c>
      <c r="C7" s="33">
        <v>3</v>
      </c>
      <c r="D7" s="33">
        <v>4</v>
      </c>
      <c r="E7" s="33">
        <v>5</v>
      </c>
      <c r="F7" s="33">
        <v>6</v>
      </c>
      <c r="G7" s="33">
        <v>7</v>
      </c>
      <c r="H7" s="33">
        <v>8</v>
      </c>
      <c r="I7" s="31">
        <v>9</v>
      </c>
      <c r="J7" s="31">
        <v>10</v>
      </c>
    </row>
    <row r="8" spans="1:10">
      <c r="A8" s="55" t="s">
        <v>199</v>
      </c>
      <c r="B8" s="55"/>
      <c r="C8" s="30" t="s">
        <v>48</v>
      </c>
      <c r="D8" s="77"/>
      <c r="E8" s="37">
        <f t="shared" ref="E8:G12" si="0">E13+E18+E23</f>
        <v>3668381.0550000006</v>
      </c>
      <c r="F8" s="37">
        <f t="shared" si="0"/>
        <v>1210580.1500000001</v>
      </c>
      <c r="G8" s="37">
        <f t="shared" si="0"/>
        <v>1177213.42</v>
      </c>
      <c r="H8" s="37">
        <f>SUM(E8:G8)</f>
        <v>6056174.6250000009</v>
      </c>
      <c r="I8" s="77"/>
      <c r="J8" s="58"/>
    </row>
    <row r="9" spans="1:10">
      <c r="A9" s="55"/>
      <c r="B9" s="55"/>
      <c r="C9" s="30" t="s">
        <v>95</v>
      </c>
      <c r="D9" s="77"/>
      <c r="E9" s="37">
        <f t="shared" si="0"/>
        <v>2025799.7000000002</v>
      </c>
      <c r="F9" s="37">
        <f t="shared" si="0"/>
        <v>0</v>
      </c>
      <c r="G9" s="37">
        <f t="shared" si="0"/>
        <v>0</v>
      </c>
      <c r="H9" s="37">
        <f>SUM(E9:G9)</f>
        <v>2025799.7000000002</v>
      </c>
      <c r="I9" s="77"/>
      <c r="J9" s="58"/>
    </row>
    <row r="10" spans="1:10">
      <c r="A10" s="55"/>
      <c r="B10" s="55"/>
      <c r="C10" s="30" t="s">
        <v>96</v>
      </c>
      <c r="D10" s="77"/>
      <c r="E10" s="37">
        <f t="shared" si="0"/>
        <v>241779.90000000002</v>
      </c>
      <c r="F10" s="37">
        <f t="shared" si="0"/>
        <v>105640</v>
      </c>
      <c r="G10" s="37">
        <f t="shared" si="0"/>
        <v>0</v>
      </c>
      <c r="H10" s="37">
        <f t="shared" ref="H10:H27" si="1">SUM(E10:G10)</f>
        <v>347419.9</v>
      </c>
      <c r="I10" s="77"/>
      <c r="J10" s="58"/>
    </row>
    <row r="11" spans="1:10">
      <c r="A11" s="55"/>
      <c r="B11" s="55"/>
      <c r="C11" s="30" t="s">
        <v>97</v>
      </c>
      <c r="D11" s="77"/>
      <c r="E11" s="37">
        <f t="shared" si="0"/>
        <v>1393801.4549999998</v>
      </c>
      <c r="F11" s="37">
        <f t="shared" si="0"/>
        <v>1104940.1500000001</v>
      </c>
      <c r="G11" s="37">
        <f t="shared" si="0"/>
        <v>1177213.42</v>
      </c>
      <c r="H11" s="37">
        <f t="shared" si="1"/>
        <v>3675955.0249999999</v>
      </c>
      <c r="I11" s="77"/>
      <c r="J11" s="58"/>
    </row>
    <row r="12" spans="1:10">
      <c r="A12" s="55"/>
      <c r="B12" s="55"/>
      <c r="C12" s="30" t="s">
        <v>98</v>
      </c>
      <c r="D12" s="77"/>
      <c r="E12" s="37">
        <f t="shared" si="0"/>
        <v>7000</v>
      </c>
      <c r="F12" s="37">
        <f t="shared" si="0"/>
        <v>0</v>
      </c>
      <c r="G12" s="37">
        <f t="shared" si="0"/>
        <v>0</v>
      </c>
      <c r="H12" s="37">
        <f t="shared" si="1"/>
        <v>7000</v>
      </c>
      <c r="I12" s="77"/>
      <c r="J12" s="58"/>
    </row>
    <row r="13" spans="1:10">
      <c r="A13" s="55" t="s">
        <v>200</v>
      </c>
      <c r="B13" s="55"/>
      <c r="C13" s="30" t="s">
        <v>48</v>
      </c>
      <c r="D13" s="77"/>
      <c r="E13" s="37">
        <f>E14+E15+E16+E17</f>
        <v>2387637.9000000004</v>
      </c>
      <c r="F13" s="37">
        <f>F14+F15+F16+F17</f>
        <v>0</v>
      </c>
      <c r="G13" s="37">
        <f>G14+G15+G16+G17</f>
        <v>160000.6</v>
      </c>
      <c r="H13" s="37">
        <f t="shared" si="1"/>
        <v>2547638.5000000005</v>
      </c>
      <c r="I13" s="77"/>
      <c r="J13" s="58"/>
    </row>
    <row r="14" spans="1:10">
      <c r="A14" s="55"/>
      <c r="B14" s="55"/>
      <c r="C14" s="30" t="s">
        <v>95</v>
      </c>
      <c r="D14" s="77"/>
      <c r="E14" s="37">
        <f>E29+E34+E39+E44+E49+E54+E59+E64+E84+E89+E94+E99+E104+E109+E114+E119+E124+E129+E134+E139+E144+E149+E154+E159+E164+E169+E174+E179+E184+E189+E194</f>
        <v>2025799.7000000002</v>
      </c>
      <c r="F14" s="37">
        <f>F29+F34+F39+F44+F49+F54+F59+F64+F84+F89+F94+F99+F104+F114+F119+F124+F129+F134+F139+F144+F149+F154+F159+F164+F169+F174+F179+F184+F189+F194</f>
        <v>0</v>
      </c>
      <c r="G14" s="37">
        <f>G29+G34+G39+G44+G49+G54+G59+G64+G84+G89+G94+G99+G104+G114+G119+G124+G129+G134+G139+G144+G149+G154+G159+G164+G169+G174+G179+G184+G189+G194</f>
        <v>0</v>
      </c>
      <c r="H14" s="37">
        <f t="shared" si="1"/>
        <v>2025799.7000000002</v>
      </c>
      <c r="I14" s="77"/>
      <c r="J14" s="58"/>
    </row>
    <row r="15" spans="1:10">
      <c r="A15" s="55"/>
      <c r="B15" s="55"/>
      <c r="C15" s="30" t="s">
        <v>96</v>
      </c>
      <c r="D15" s="77"/>
      <c r="E15" s="37">
        <f>E30+E35+E40+E45+E50+E55+E60+E65+E85+E90+E95+E100+E105+E110+E115+E120+E125+E130+E135+E140+E145+E150+E155+E160+E165+E170+E175+E180+E185+E190+E195</f>
        <v>38343.800000000003</v>
      </c>
      <c r="F15" s="37">
        <f t="shared" ref="F15:G17" si="2">F30+F35+F40+F45+F50+F55+F60+F65+F85+F90+F95+F100+F105+F110+F115+F120+F125+F130+F135+F140+F145+F150+F155+F160+F165+F170+F175+F180+F185+F190+F195</f>
        <v>0</v>
      </c>
      <c r="G15" s="37">
        <f t="shared" si="2"/>
        <v>0</v>
      </c>
      <c r="H15" s="37">
        <f t="shared" si="1"/>
        <v>38343.800000000003</v>
      </c>
      <c r="I15" s="77"/>
      <c r="J15" s="58"/>
    </row>
    <row r="16" spans="1:10">
      <c r="A16" s="55"/>
      <c r="B16" s="55"/>
      <c r="C16" s="30" t="s">
        <v>97</v>
      </c>
      <c r="D16" s="77"/>
      <c r="E16" s="37">
        <f>E31+E36+E41+E46+E51+E56+E61+E66+E86+E91+E96+E101+E106+E111+E116+E121+E126+E131+E136+E141+E146+E151+E156+E161+E166+E171+E176+E181+E186+E191+E196</f>
        <v>323494.39999999997</v>
      </c>
      <c r="F16" s="37">
        <f t="shared" si="2"/>
        <v>0</v>
      </c>
      <c r="G16" s="37">
        <f t="shared" si="2"/>
        <v>160000.6</v>
      </c>
      <c r="H16" s="37">
        <f t="shared" si="1"/>
        <v>483495</v>
      </c>
      <c r="I16" s="77"/>
      <c r="J16" s="58"/>
    </row>
    <row r="17" spans="1:10">
      <c r="A17" s="55"/>
      <c r="B17" s="55"/>
      <c r="C17" s="30" t="s">
        <v>98</v>
      </c>
      <c r="D17" s="77"/>
      <c r="E17" s="37">
        <f>E32+E37+E42+E47+E52+E57+E62+E67+E87+E92+E97+E102+E107+E112+E117+E122+E127+E132+E137+E142+E147+E152+E157+E162+E167+E172+E177+E182+E187+E192+E197</f>
        <v>0</v>
      </c>
      <c r="F17" s="37">
        <f t="shared" si="2"/>
        <v>0</v>
      </c>
      <c r="G17" s="37">
        <f t="shared" si="2"/>
        <v>0</v>
      </c>
      <c r="H17" s="37">
        <f t="shared" si="1"/>
        <v>0</v>
      </c>
      <c r="I17" s="77"/>
      <c r="J17" s="58"/>
    </row>
    <row r="18" spans="1:10">
      <c r="A18" s="55" t="s">
        <v>201</v>
      </c>
      <c r="B18" s="55"/>
      <c r="C18" s="30" t="s">
        <v>48</v>
      </c>
      <c r="D18" s="77"/>
      <c r="E18" s="37">
        <f>E19+E20+E21+E22</f>
        <v>1280643.155</v>
      </c>
      <c r="F18" s="37">
        <f>F19+F20+F21+F22</f>
        <v>1210480.1500000001</v>
      </c>
      <c r="G18" s="37">
        <f>G19+G20+G21+G22</f>
        <v>1017112.82</v>
      </c>
      <c r="H18" s="37">
        <f t="shared" si="1"/>
        <v>3508236.125</v>
      </c>
      <c r="I18" s="77"/>
      <c r="J18" s="58"/>
    </row>
    <row r="19" spans="1:10">
      <c r="A19" s="55"/>
      <c r="B19" s="55"/>
      <c r="C19" s="30" t="s">
        <v>95</v>
      </c>
      <c r="D19" s="77"/>
      <c r="E19" s="37">
        <f t="shared" ref="E19:G22" si="3">E69+E74+E79+E199+E204+E209+E214+E219+E224+E229+E234+E239+E244+E249+E254+E259+E264+E269+E274+E279+E284+E289</f>
        <v>0</v>
      </c>
      <c r="F19" s="37">
        <f t="shared" si="3"/>
        <v>0</v>
      </c>
      <c r="G19" s="37">
        <f t="shared" si="3"/>
        <v>0</v>
      </c>
      <c r="H19" s="37">
        <f t="shared" si="1"/>
        <v>0</v>
      </c>
      <c r="I19" s="77"/>
      <c r="J19" s="58"/>
    </row>
    <row r="20" spans="1:10">
      <c r="A20" s="55"/>
      <c r="B20" s="55"/>
      <c r="C20" s="30" t="s">
        <v>96</v>
      </c>
      <c r="D20" s="77"/>
      <c r="E20" s="37">
        <f t="shared" si="3"/>
        <v>203436.1</v>
      </c>
      <c r="F20" s="37">
        <f t="shared" si="3"/>
        <v>105640</v>
      </c>
      <c r="G20" s="37">
        <f t="shared" si="3"/>
        <v>0</v>
      </c>
      <c r="H20" s="37">
        <f t="shared" si="1"/>
        <v>309076.09999999998</v>
      </c>
      <c r="I20" s="77"/>
      <c r="J20" s="58"/>
    </row>
    <row r="21" spans="1:10">
      <c r="A21" s="55"/>
      <c r="B21" s="55"/>
      <c r="C21" s="30" t="s">
        <v>97</v>
      </c>
      <c r="D21" s="77"/>
      <c r="E21" s="37">
        <f t="shared" si="3"/>
        <v>1070207.0549999999</v>
      </c>
      <c r="F21" s="37">
        <f t="shared" si="3"/>
        <v>1104840.1500000001</v>
      </c>
      <c r="G21" s="37">
        <f t="shared" si="3"/>
        <v>1017112.82</v>
      </c>
      <c r="H21" s="37">
        <f t="shared" si="1"/>
        <v>3192160.0249999999</v>
      </c>
      <c r="I21" s="77"/>
      <c r="J21" s="58"/>
    </row>
    <row r="22" spans="1:10">
      <c r="A22" s="55"/>
      <c r="B22" s="55"/>
      <c r="C22" s="30" t="s">
        <v>98</v>
      </c>
      <c r="D22" s="77"/>
      <c r="E22" s="37">
        <f t="shared" si="3"/>
        <v>7000</v>
      </c>
      <c r="F22" s="37">
        <f t="shared" si="3"/>
        <v>0</v>
      </c>
      <c r="G22" s="37">
        <f t="shared" si="3"/>
        <v>0</v>
      </c>
      <c r="H22" s="37">
        <f t="shared" si="1"/>
        <v>7000</v>
      </c>
      <c r="I22" s="77"/>
      <c r="J22" s="58"/>
    </row>
    <row r="23" spans="1:10">
      <c r="A23" s="55" t="s">
        <v>202</v>
      </c>
      <c r="B23" s="55"/>
      <c r="C23" s="30" t="s">
        <v>48</v>
      </c>
      <c r="D23" s="77"/>
      <c r="E23" s="37">
        <f t="shared" ref="E23:G27" si="4">E293+E298</f>
        <v>100</v>
      </c>
      <c r="F23" s="37">
        <f t="shared" si="4"/>
        <v>100</v>
      </c>
      <c r="G23" s="37">
        <f t="shared" si="4"/>
        <v>100</v>
      </c>
      <c r="H23" s="37">
        <f t="shared" si="1"/>
        <v>300</v>
      </c>
      <c r="I23" s="77"/>
      <c r="J23" s="58"/>
    </row>
    <row r="24" spans="1:10">
      <c r="A24" s="55"/>
      <c r="B24" s="55"/>
      <c r="C24" s="30" t="s">
        <v>95</v>
      </c>
      <c r="D24" s="77"/>
      <c r="E24" s="37">
        <f t="shared" si="4"/>
        <v>0</v>
      </c>
      <c r="F24" s="37">
        <f t="shared" si="4"/>
        <v>0</v>
      </c>
      <c r="G24" s="37">
        <f t="shared" si="4"/>
        <v>0</v>
      </c>
      <c r="H24" s="37">
        <f t="shared" si="1"/>
        <v>0</v>
      </c>
      <c r="I24" s="77"/>
      <c r="J24" s="58"/>
    </row>
    <row r="25" spans="1:10">
      <c r="A25" s="55"/>
      <c r="B25" s="55"/>
      <c r="C25" s="30" t="s">
        <v>96</v>
      </c>
      <c r="D25" s="77"/>
      <c r="E25" s="37">
        <f t="shared" si="4"/>
        <v>0</v>
      </c>
      <c r="F25" s="37">
        <f t="shared" si="4"/>
        <v>0</v>
      </c>
      <c r="G25" s="37">
        <f t="shared" si="4"/>
        <v>0</v>
      </c>
      <c r="H25" s="37">
        <f t="shared" si="1"/>
        <v>0</v>
      </c>
      <c r="I25" s="77"/>
      <c r="J25" s="58"/>
    </row>
    <row r="26" spans="1:10">
      <c r="A26" s="55"/>
      <c r="B26" s="55"/>
      <c r="C26" s="30" t="s">
        <v>97</v>
      </c>
      <c r="D26" s="77"/>
      <c r="E26" s="37">
        <f t="shared" si="4"/>
        <v>100</v>
      </c>
      <c r="F26" s="37">
        <f t="shared" si="4"/>
        <v>100</v>
      </c>
      <c r="G26" s="37">
        <f t="shared" si="4"/>
        <v>100</v>
      </c>
      <c r="H26" s="37">
        <f t="shared" si="1"/>
        <v>300</v>
      </c>
      <c r="I26" s="77"/>
      <c r="J26" s="58"/>
    </row>
    <row r="27" spans="1:10">
      <c r="A27" s="55"/>
      <c r="B27" s="55"/>
      <c r="C27" s="30" t="s">
        <v>98</v>
      </c>
      <c r="D27" s="77"/>
      <c r="E27" s="37">
        <f t="shared" si="4"/>
        <v>0</v>
      </c>
      <c r="F27" s="37">
        <f t="shared" si="4"/>
        <v>0</v>
      </c>
      <c r="G27" s="37">
        <f t="shared" si="4"/>
        <v>0</v>
      </c>
      <c r="H27" s="37">
        <f t="shared" si="1"/>
        <v>0</v>
      </c>
      <c r="I27" s="77"/>
      <c r="J27" s="58"/>
    </row>
    <row r="28" spans="1:10">
      <c r="A28" s="55" t="s">
        <v>41</v>
      </c>
      <c r="B28" s="55" t="s">
        <v>10</v>
      </c>
      <c r="C28" s="30" t="s">
        <v>48</v>
      </c>
      <c r="D28" s="77" t="s">
        <v>153</v>
      </c>
      <c r="E28" s="37">
        <f>E29+E30+E31+E32</f>
        <v>444.7</v>
      </c>
      <c r="F28" s="37">
        <f>F29+F30+F31+F32</f>
        <v>0</v>
      </c>
      <c r="G28" s="37">
        <f>G29+G30+G31+G32</f>
        <v>0</v>
      </c>
      <c r="H28" s="37">
        <f t="shared" ref="H28:H42" si="5">SUM(E28:G28)</f>
        <v>444.7</v>
      </c>
      <c r="I28" s="58" t="s">
        <v>7</v>
      </c>
      <c r="J28" s="58" t="s">
        <v>175</v>
      </c>
    </row>
    <row r="29" spans="1:10">
      <c r="A29" s="55"/>
      <c r="B29" s="55"/>
      <c r="C29" s="30" t="s">
        <v>95</v>
      </c>
      <c r="D29" s="77"/>
      <c r="E29" s="37">
        <v>0</v>
      </c>
      <c r="F29" s="37">
        <v>0</v>
      </c>
      <c r="G29" s="37">
        <v>0</v>
      </c>
      <c r="H29" s="37">
        <f t="shared" si="5"/>
        <v>0</v>
      </c>
      <c r="I29" s="58"/>
      <c r="J29" s="58"/>
    </row>
    <row r="30" spans="1:10">
      <c r="A30" s="55"/>
      <c r="B30" s="55"/>
      <c r="C30" s="30" t="s">
        <v>96</v>
      </c>
      <c r="D30" s="77"/>
      <c r="E30" s="37">
        <v>0</v>
      </c>
      <c r="F30" s="37">
        <v>0</v>
      </c>
      <c r="G30" s="37">
        <v>0</v>
      </c>
      <c r="H30" s="37">
        <f t="shared" si="5"/>
        <v>0</v>
      </c>
      <c r="I30" s="58"/>
      <c r="J30" s="58"/>
    </row>
    <row r="31" spans="1:10">
      <c r="A31" s="55"/>
      <c r="B31" s="55"/>
      <c r="C31" s="30" t="s">
        <v>97</v>
      </c>
      <c r="D31" s="77"/>
      <c r="E31" s="37">
        <v>444.7</v>
      </c>
      <c r="F31" s="37">
        <v>0</v>
      </c>
      <c r="G31" s="37">
        <v>0</v>
      </c>
      <c r="H31" s="37">
        <f t="shared" si="5"/>
        <v>444.7</v>
      </c>
      <c r="I31" s="58"/>
      <c r="J31" s="58"/>
    </row>
    <row r="32" spans="1:10">
      <c r="A32" s="55"/>
      <c r="B32" s="55"/>
      <c r="C32" s="30" t="s">
        <v>98</v>
      </c>
      <c r="D32" s="77"/>
      <c r="E32" s="37">
        <v>0</v>
      </c>
      <c r="F32" s="37">
        <v>0</v>
      </c>
      <c r="G32" s="37">
        <v>0</v>
      </c>
      <c r="H32" s="37">
        <f t="shared" si="5"/>
        <v>0</v>
      </c>
      <c r="I32" s="58"/>
      <c r="J32" s="58"/>
    </row>
    <row r="33" spans="1:10">
      <c r="A33" s="55" t="s">
        <v>42</v>
      </c>
      <c r="B33" s="55" t="s">
        <v>9</v>
      </c>
      <c r="C33" s="30" t="s">
        <v>48</v>
      </c>
      <c r="D33" s="77" t="s">
        <v>153</v>
      </c>
      <c r="E33" s="37">
        <f>E34+E35+E36+E37</f>
        <v>12294.5</v>
      </c>
      <c r="F33" s="37">
        <f>F34+F35+F36+F37</f>
        <v>0</v>
      </c>
      <c r="G33" s="37">
        <f>G34+G35+G36+G37</f>
        <v>0</v>
      </c>
      <c r="H33" s="37">
        <f t="shared" si="5"/>
        <v>12294.5</v>
      </c>
      <c r="I33" s="58" t="s">
        <v>7</v>
      </c>
      <c r="J33" s="58" t="s">
        <v>175</v>
      </c>
    </row>
    <row r="34" spans="1:10">
      <c r="A34" s="55"/>
      <c r="B34" s="55"/>
      <c r="C34" s="30" t="s">
        <v>95</v>
      </c>
      <c r="D34" s="77"/>
      <c r="E34" s="37">
        <v>0</v>
      </c>
      <c r="F34" s="37">
        <v>0</v>
      </c>
      <c r="G34" s="37">
        <v>0</v>
      </c>
      <c r="H34" s="37">
        <f t="shared" si="5"/>
        <v>0</v>
      </c>
      <c r="I34" s="58"/>
      <c r="J34" s="58"/>
    </row>
    <row r="35" spans="1:10">
      <c r="A35" s="55"/>
      <c r="B35" s="55"/>
      <c r="C35" s="30" t="s">
        <v>96</v>
      </c>
      <c r="D35" s="77"/>
      <c r="E35" s="37">
        <v>0</v>
      </c>
      <c r="F35" s="37">
        <v>0</v>
      </c>
      <c r="G35" s="37">
        <v>0</v>
      </c>
      <c r="H35" s="37">
        <f t="shared" si="5"/>
        <v>0</v>
      </c>
      <c r="I35" s="58"/>
      <c r="J35" s="58"/>
    </row>
    <row r="36" spans="1:10">
      <c r="A36" s="55"/>
      <c r="B36" s="55"/>
      <c r="C36" s="30" t="s">
        <v>97</v>
      </c>
      <c r="D36" s="77"/>
      <c r="E36" s="37">
        <v>12294.5</v>
      </c>
      <c r="F36" s="37">
        <v>0</v>
      </c>
      <c r="G36" s="37">
        <v>0</v>
      </c>
      <c r="H36" s="37">
        <f t="shared" si="5"/>
        <v>12294.5</v>
      </c>
      <c r="I36" s="58"/>
      <c r="J36" s="58"/>
    </row>
    <row r="37" spans="1:10">
      <c r="A37" s="55"/>
      <c r="B37" s="55"/>
      <c r="C37" s="30" t="s">
        <v>98</v>
      </c>
      <c r="D37" s="77"/>
      <c r="E37" s="37">
        <v>0</v>
      </c>
      <c r="F37" s="37">
        <v>0</v>
      </c>
      <c r="G37" s="37">
        <v>0</v>
      </c>
      <c r="H37" s="37">
        <f t="shared" si="5"/>
        <v>0</v>
      </c>
      <c r="I37" s="58"/>
      <c r="J37" s="58"/>
    </row>
    <row r="38" spans="1:10">
      <c r="A38" s="55" t="s">
        <v>53</v>
      </c>
      <c r="B38" s="55" t="s">
        <v>11</v>
      </c>
      <c r="C38" s="30" t="s">
        <v>48</v>
      </c>
      <c r="D38" s="77" t="s">
        <v>153</v>
      </c>
      <c r="E38" s="37">
        <f>E39+E40+E41+E42</f>
        <v>10318</v>
      </c>
      <c r="F38" s="37">
        <f>F39+F40+F41+F42</f>
        <v>0</v>
      </c>
      <c r="G38" s="37">
        <f>G39+G40+G41+G42</f>
        <v>0</v>
      </c>
      <c r="H38" s="37">
        <f t="shared" si="5"/>
        <v>10318</v>
      </c>
      <c r="I38" s="58" t="s">
        <v>7</v>
      </c>
      <c r="J38" s="58" t="s">
        <v>175</v>
      </c>
    </row>
    <row r="39" spans="1:10">
      <c r="A39" s="55"/>
      <c r="B39" s="55"/>
      <c r="C39" s="30" t="s">
        <v>95</v>
      </c>
      <c r="D39" s="77"/>
      <c r="E39" s="37">
        <v>0</v>
      </c>
      <c r="F39" s="37">
        <v>0</v>
      </c>
      <c r="G39" s="37">
        <v>0</v>
      </c>
      <c r="H39" s="37">
        <f t="shared" si="5"/>
        <v>0</v>
      </c>
      <c r="I39" s="58"/>
      <c r="J39" s="58"/>
    </row>
    <row r="40" spans="1:10">
      <c r="A40" s="55"/>
      <c r="B40" s="55"/>
      <c r="C40" s="30" t="s">
        <v>96</v>
      </c>
      <c r="D40" s="77"/>
      <c r="E40" s="37">
        <v>0</v>
      </c>
      <c r="F40" s="37">
        <v>0</v>
      </c>
      <c r="G40" s="37">
        <v>0</v>
      </c>
      <c r="H40" s="37">
        <f t="shared" si="5"/>
        <v>0</v>
      </c>
      <c r="I40" s="58"/>
      <c r="J40" s="58"/>
    </row>
    <row r="41" spans="1:10">
      <c r="A41" s="55"/>
      <c r="B41" s="55"/>
      <c r="C41" s="30" t="s">
        <v>97</v>
      </c>
      <c r="D41" s="77"/>
      <c r="E41" s="37">
        <v>10318</v>
      </c>
      <c r="F41" s="37">
        <v>0</v>
      </c>
      <c r="G41" s="37">
        <v>0</v>
      </c>
      <c r="H41" s="37">
        <f t="shared" si="5"/>
        <v>10318</v>
      </c>
      <c r="I41" s="58"/>
      <c r="J41" s="58"/>
    </row>
    <row r="42" spans="1:10">
      <c r="A42" s="55"/>
      <c r="B42" s="55"/>
      <c r="C42" s="30" t="s">
        <v>98</v>
      </c>
      <c r="D42" s="77"/>
      <c r="E42" s="37">
        <v>0</v>
      </c>
      <c r="F42" s="37">
        <v>0</v>
      </c>
      <c r="G42" s="37">
        <v>0</v>
      </c>
      <c r="H42" s="37">
        <f t="shared" si="5"/>
        <v>0</v>
      </c>
      <c r="I42" s="58"/>
      <c r="J42" s="58"/>
    </row>
    <row r="43" spans="1:10">
      <c r="A43" s="78" t="s">
        <v>54</v>
      </c>
      <c r="B43" s="55" t="s">
        <v>217</v>
      </c>
      <c r="C43" s="30" t="s">
        <v>48</v>
      </c>
      <c r="D43" s="77" t="s">
        <v>153</v>
      </c>
      <c r="E43" s="37">
        <f>SUM(E44:E47)</f>
        <v>1229</v>
      </c>
      <c r="F43" s="37">
        <f>SUM(F44:F47)</f>
        <v>0</v>
      </c>
      <c r="G43" s="37">
        <f>SUM(G44:G47)</f>
        <v>0</v>
      </c>
      <c r="H43" s="37">
        <f>SUM(H44:H47)</f>
        <v>1229</v>
      </c>
      <c r="I43" s="58" t="s">
        <v>7</v>
      </c>
      <c r="J43" s="58" t="s">
        <v>175</v>
      </c>
    </row>
    <row r="44" spans="1:10">
      <c r="A44" s="79"/>
      <c r="B44" s="55"/>
      <c r="C44" s="30" t="s">
        <v>95</v>
      </c>
      <c r="D44" s="77"/>
      <c r="E44" s="37">
        <v>0</v>
      </c>
      <c r="F44" s="37">
        <v>0</v>
      </c>
      <c r="G44" s="37">
        <v>0</v>
      </c>
      <c r="H44" s="37">
        <f>SUM(E44:G44)</f>
        <v>0</v>
      </c>
      <c r="I44" s="58"/>
      <c r="J44" s="58"/>
    </row>
    <row r="45" spans="1:10">
      <c r="A45" s="79"/>
      <c r="B45" s="55"/>
      <c r="C45" s="30" t="s">
        <v>96</v>
      </c>
      <c r="D45" s="77"/>
      <c r="E45" s="37">
        <v>0</v>
      </c>
      <c r="F45" s="37">
        <v>0</v>
      </c>
      <c r="G45" s="37">
        <v>0</v>
      </c>
      <c r="H45" s="37">
        <f>SUM(E45:G45)</f>
        <v>0</v>
      </c>
      <c r="I45" s="58"/>
      <c r="J45" s="58"/>
    </row>
    <row r="46" spans="1:10">
      <c r="A46" s="79"/>
      <c r="B46" s="55"/>
      <c r="C46" s="30" t="s">
        <v>97</v>
      </c>
      <c r="D46" s="77"/>
      <c r="E46" s="37">
        <v>1229</v>
      </c>
      <c r="F46" s="37">
        <v>0</v>
      </c>
      <c r="G46" s="37">
        <v>0</v>
      </c>
      <c r="H46" s="37">
        <f>SUM(E46:G46)</f>
        <v>1229</v>
      </c>
      <c r="I46" s="58"/>
      <c r="J46" s="58"/>
    </row>
    <row r="47" spans="1:10">
      <c r="A47" s="80"/>
      <c r="B47" s="55"/>
      <c r="C47" s="30" t="s">
        <v>98</v>
      </c>
      <c r="D47" s="77"/>
      <c r="E47" s="37">
        <v>0</v>
      </c>
      <c r="F47" s="37">
        <v>0</v>
      </c>
      <c r="G47" s="37">
        <v>0</v>
      </c>
      <c r="H47" s="37">
        <f>SUM(E47:G47)</f>
        <v>0</v>
      </c>
      <c r="I47" s="58"/>
      <c r="J47" s="58"/>
    </row>
    <row r="48" spans="1:10" ht="29.25" customHeight="1">
      <c r="A48" s="78" t="s">
        <v>55</v>
      </c>
      <c r="B48" s="88" t="s">
        <v>226</v>
      </c>
      <c r="C48" s="30" t="s">
        <v>48</v>
      </c>
      <c r="D48" s="77" t="s">
        <v>153</v>
      </c>
      <c r="E48" s="37">
        <f>SUM(E49:E52)</f>
        <v>415</v>
      </c>
      <c r="F48" s="37">
        <f>SUM(F49:F52)</f>
        <v>0</v>
      </c>
      <c r="G48" s="37">
        <f>SUM(G49:G52)</f>
        <v>0</v>
      </c>
      <c r="H48" s="37">
        <f>SUM(H49:H52)</f>
        <v>415</v>
      </c>
      <c r="I48" s="58" t="s">
        <v>7</v>
      </c>
      <c r="J48" s="58" t="s">
        <v>175</v>
      </c>
    </row>
    <row r="49" spans="1:10" ht="29.25" customHeight="1">
      <c r="A49" s="79"/>
      <c r="B49" s="89"/>
      <c r="C49" s="30" t="s">
        <v>95</v>
      </c>
      <c r="D49" s="77"/>
      <c r="E49" s="37">
        <v>0</v>
      </c>
      <c r="F49" s="37">
        <v>0</v>
      </c>
      <c r="G49" s="37">
        <v>0</v>
      </c>
      <c r="H49" s="37">
        <f>SUM(E49:G49)</f>
        <v>0</v>
      </c>
      <c r="I49" s="58"/>
      <c r="J49" s="58"/>
    </row>
    <row r="50" spans="1:10" ht="29.25" customHeight="1">
      <c r="A50" s="79"/>
      <c r="B50" s="89"/>
      <c r="C50" s="30" t="s">
        <v>96</v>
      </c>
      <c r="D50" s="77"/>
      <c r="E50" s="37">
        <v>0</v>
      </c>
      <c r="F50" s="37">
        <v>0</v>
      </c>
      <c r="G50" s="37">
        <v>0</v>
      </c>
      <c r="H50" s="37">
        <f>SUM(E50:G50)</f>
        <v>0</v>
      </c>
      <c r="I50" s="58"/>
      <c r="J50" s="58"/>
    </row>
    <row r="51" spans="1:10" ht="29.25" customHeight="1">
      <c r="A51" s="79"/>
      <c r="B51" s="89"/>
      <c r="C51" s="30" t="s">
        <v>97</v>
      </c>
      <c r="D51" s="77"/>
      <c r="E51" s="37">
        <v>415</v>
      </c>
      <c r="F51" s="37">
        <v>0</v>
      </c>
      <c r="G51" s="37">
        <v>0</v>
      </c>
      <c r="H51" s="37">
        <f>SUM(E51:G51)</f>
        <v>415</v>
      </c>
      <c r="I51" s="58"/>
      <c r="J51" s="58"/>
    </row>
    <row r="52" spans="1:10" ht="29.25" customHeight="1">
      <c r="A52" s="80"/>
      <c r="B52" s="90"/>
      <c r="C52" s="30" t="s">
        <v>98</v>
      </c>
      <c r="D52" s="77"/>
      <c r="E52" s="37">
        <v>0</v>
      </c>
      <c r="F52" s="37">
        <v>0</v>
      </c>
      <c r="G52" s="37">
        <v>0</v>
      </c>
      <c r="H52" s="37">
        <f>SUM(E52:G52)</f>
        <v>0</v>
      </c>
      <c r="I52" s="58"/>
      <c r="J52" s="58"/>
    </row>
    <row r="53" spans="1:10">
      <c r="A53" s="78" t="s">
        <v>92</v>
      </c>
      <c r="B53" s="55" t="s">
        <v>191</v>
      </c>
      <c r="C53" s="30" t="s">
        <v>48</v>
      </c>
      <c r="D53" s="77" t="s">
        <v>153</v>
      </c>
      <c r="E53" s="37">
        <f>SUM(E54:E57)</f>
        <v>1161.5999999999999</v>
      </c>
      <c r="F53" s="37">
        <f>SUM(F54:F57)</f>
        <v>0</v>
      </c>
      <c r="G53" s="37">
        <f>SUM(G54:G57)</f>
        <v>0</v>
      </c>
      <c r="H53" s="37">
        <f>SUM(H54:H57)</f>
        <v>1161.5999999999999</v>
      </c>
      <c r="I53" s="58" t="s">
        <v>7</v>
      </c>
      <c r="J53" s="58" t="s">
        <v>175</v>
      </c>
    </row>
    <row r="54" spans="1:10">
      <c r="A54" s="79"/>
      <c r="B54" s="55"/>
      <c r="C54" s="30" t="s">
        <v>95</v>
      </c>
      <c r="D54" s="77"/>
      <c r="E54" s="37">
        <v>0</v>
      </c>
      <c r="F54" s="37">
        <v>0</v>
      </c>
      <c r="G54" s="37">
        <v>0</v>
      </c>
      <c r="H54" s="37">
        <f>SUM(E54:G54)</f>
        <v>0</v>
      </c>
      <c r="I54" s="58"/>
      <c r="J54" s="58"/>
    </row>
    <row r="55" spans="1:10">
      <c r="A55" s="79"/>
      <c r="B55" s="55"/>
      <c r="C55" s="30" t="s">
        <v>96</v>
      </c>
      <c r="D55" s="77"/>
      <c r="E55" s="37">
        <v>0</v>
      </c>
      <c r="F55" s="37">
        <v>0</v>
      </c>
      <c r="G55" s="37">
        <v>0</v>
      </c>
      <c r="H55" s="37">
        <f>SUM(E55:G55)</f>
        <v>0</v>
      </c>
      <c r="I55" s="58"/>
      <c r="J55" s="58"/>
    </row>
    <row r="56" spans="1:10">
      <c r="A56" s="79"/>
      <c r="B56" s="55"/>
      <c r="C56" s="30" t="s">
        <v>97</v>
      </c>
      <c r="D56" s="77"/>
      <c r="E56" s="37">
        <v>1161.5999999999999</v>
      </c>
      <c r="F56" s="37">
        <v>0</v>
      </c>
      <c r="G56" s="37">
        <v>0</v>
      </c>
      <c r="H56" s="37">
        <f>SUM(E56:G56)</f>
        <v>1161.5999999999999</v>
      </c>
      <c r="I56" s="58"/>
      <c r="J56" s="58"/>
    </row>
    <row r="57" spans="1:10">
      <c r="A57" s="80"/>
      <c r="B57" s="55"/>
      <c r="C57" s="30" t="s">
        <v>98</v>
      </c>
      <c r="D57" s="77"/>
      <c r="E57" s="37">
        <v>0</v>
      </c>
      <c r="F57" s="37">
        <v>0</v>
      </c>
      <c r="G57" s="37">
        <v>0</v>
      </c>
      <c r="H57" s="37">
        <f>SUM(E57:G57)</f>
        <v>0</v>
      </c>
      <c r="I57" s="58"/>
      <c r="J57" s="58"/>
    </row>
    <row r="58" spans="1:10">
      <c r="A58" s="78" t="s">
        <v>56</v>
      </c>
      <c r="B58" s="55" t="s">
        <v>207</v>
      </c>
      <c r="C58" s="30" t="s">
        <v>48</v>
      </c>
      <c r="D58" s="77" t="s">
        <v>153</v>
      </c>
      <c r="E58" s="37">
        <f>SUM(E59:E62)</f>
        <v>99</v>
      </c>
      <c r="F58" s="37">
        <f>SUM(F59:F62)</f>
        <v>0</v>
      </c>
      <c r="G58" s="37">
        <f>SUM(G59:G62)</f>
        <v>0</v>
      </c>
      <c r="H58" s="37">
        <f>SUM(H59:H62)</f>
        <v>99</v>
      </c>
      <c r="I58" s="58" t="s">
        <v>7</v>
      </c>
      <c r="J58" s="58" t="s">
        <v>175</v>
      </c>
    </row>
    <row r="59" spans="1:10">
      <c r="A59" s="79"/>
      <c r="B59" s="55"/>
      <c r="C59" s="30" t="s">
        <v>95</v>
      </c>
      <c r="D59" s="77"/>
      <c r="E59" s="37">
        <v>0</v>
      </c>
      <c r="F59" s="37">
        <v>0</v>
      </c>
      <c r="G59" s="37">
        <v>0</v>
      </c>
      <c r="H59" s="37">
        <f>SUM(E59:G59)</f>
        <v>0</v>
      </c>
      <c r="I59" s="58"/>
      <c r="J59" s="58"/>
    </row>
    <row r="60" spans="1:10">
      <c r="A60" s="79"/>
      <c r="B60" s="55"/>
      <c r="C60" s="30" t="s">
        <v>96</v>
      </c>
      <c r="D60" s="77"/>
      <c r="E60" s="37">
        <v>0</v>
      </c>
      <c r="F60" s="37">
        <v>0</v>
      </c>
      <c r="G60" s="37">
        <v>0</v>
      </c>
      <c r="H60" s="37">
        <f>SUM(E60:G60)</f>
        <v>0</v>
      </c>
      <c r="I60" s="58"/>
      <c r="J60" s="58"/>
    </row>
    <row r="61" spans="1:10">
      <c r="A61" s="79"/>
      <c r="B61" s="55"/>
      <c r="C61" s="30" t="s">
        <v>97</v>
      </c>
      <c r="D61" s="77"/>
      <c r="E61" s="37">
        <v>99</v>
      </c>
      <c r="F61" s="37">
        <v>0</v>
      </c>
      <c r="G61" s="37">
        <v>0</v>
      </c>
      <c r="H61" s="37">
        <f>SUM(E61:G61)</f>
        <v>99</v>
      </c>
      <c r="I61" s="58"/>
      <c r="J61" s="58"/>
    </row>
    <row r="62" spans="1:10">
      <c r="A62" s="80"/>
      <c r="B62" s="55"/>
      <c r="C62" s="30" t="s">
        <v>98</v>
      </c>
      <c r="D62" s="77"/>
      <c r="E62" s="37">
        <v>0</v>
      </c>
      <c r="F62" s="37">
        <v>0</v>
      </c>
      <c r="G62" s="37">
        <v>0</v>
      </c>
      <c r="H62" s="37">
        <f>SUM(E62:G62)</f>
        <v>0</v>
      </c>
      <c r="I62" s="58"/>
      <c r="J62" s="58"/>
    </row>
    <row r="63" spans="1:10">
      <c r="A63" s="78" t="s">
        <v>57</v>
      </c>
      <c r="B63" s="55" t="s">
        <v>183</v>
      </c>
      <c r="C63" s="30" t="s">
        <v>48</v>
      </c>
      <c r="D63" s="77" t="s">
        <v>153</v>
      </c>
      <c r="E63" s="37">
        <f>SUM(E64:E67)</f>
        <v>177.4</v>
      </c>
      <c r="F63" s="37">
        <f>SUM(F64:F67)</f>
        <v>0</v>
      </c>
      <c r="G63" s="37">
        <f>SUM(G64:G67)</f>
        <v>0</v>
      </c>
      <c r="H63" s="37">
        <f>SUM(H64:H67)</f>
        <v>177.4</v>
      </c>
      <c r="I63" s="58" t="s">
        <v>7</v>
      </c>
      <c r="J63" s="58" t="s">
        <v>175</v>
      </c>
    </row>
    <row r="64" spans="1:10">
      <c r="A64" s="79"/>
      <c r="B64" s="55"/>
      <c r="C64" s="30" t="s">
        <v>95</v>
      </c>
      <c r="D64" s="77"/>
      <c r="E64" s="37">
        <v>0</v>
      </c>
      <c r="F64" s="37">
        <v>0</v>
      </c>
      <c r="G64" s="37">
        <v>0</v>
      </c>
      <c r="H64" s="37">
        <f t="shared" ref="H64:H132" si="6">SUM(E64:G64)</f>
        <v>0</v>
      </c>
      <c r="I64" s="58"/>
      <c r="J64" s="58"/>
    </row>
    <row r="65" spans="1:10">
      <c r="A65" s="79"/>
      <c r="B65" s="55"/>
      <c r="C65" s="30" t="s">
        <v>96</v>
      </c>
      <c r="D65" s="77"/>
      <c r="E65" s="37">
        <v>0</v>
      </c>
      <c r="F65" s="37">
        <v>0</v>
      </c>
      <c r="G65" s="37">
        <v>0</v>
      </c>
      <c r="H65" s="37">
        <f t="shared" si="6"/>
        <v>0</v>
      </c>
      <c r="I65" s="58"/>
      <c r="J65" s="58"/>
    </row>
    <row r="66" spans="1:10">
      <c r="A66" s="79"/>
      <c r="B66" s="55"/>
      <c r="C66" s="30" t="s">
        <v>97</v>
      </c>
      <c r="D66" s="77"/>
      <c r="E66" s="37">
        <v>177.4</v>
      </c>
      <c r="F66" s="37">
        <v>0</v>
      </c>
      <c r="G66" s="37">
        <v>0</v>
      </c>
      <c r="H66" s="37">
        <f t="shared" si="6"/>
        <v>177.4</v>
      </c>
      <c r="I66" s="58"/>
      <c r="J66" s="58"/>
    </row>
    <row r="67" spans="1:10">
      <c r="A67" s="80"/>
      <c r="B67" s="55"/>
      <c r="C67" s="30" t="s">
        <v>98</v>
      </c>
      <c r="D67" s="77"/>
      <c r="E67" s="37">
        <v>0</v>
      </c>
      <c r="F67" s="37">
        <v>0</v>
      </c>
      <c r="G67" s="37">
        <v>0</v>
      </c>
      <c r="H67" s="37">
        <f t="shared" si="6"/>
        <v>0</v>
      </c>
      <c r="I67" s="58"/>
      <c r="J67" s="58"/>
    </row>
    <row r="68" spans="1:10" ht="18.75" customHeight="1">
      <c r="A68" s="55" t="s">
        <v>90</v>
      </c>
      <c r="B68" s="55" t="s">
        <v>1</v>
      </c>
      <c r="C68" s="30" t="s">
        <v>48</v>
      </c>
      <c r="D68" s="77" t="s">
        <v>153</v>
      </c>
      <c r="E68" s="37">
        <f>E69+E70+E71+E72</f>
        <v>23334.9</v>
      </c>
      <c r="F68" s="37">
        <f>F69+F70+F71+F72</f>
        <v>0</v>
      </c>
      <c r="G68" s="37">
        <f>G69+G70+G71+G72</f>
        <v>0</v>
      </c>
      <c r="H68" s="37">
        <f t="shared" si="6"/>
        <v>23334.9</v>
      </c>
      <c r="I68" s="58" t="s">
        <v>222</v>
      </c>
      <c r="J68" s="58" t="s">
        <v>175</v>
      </c>
    </row>
    <row r="69" spans="1:10" ht="18.75" customHeight="1">
      <c r="A69" s="55"/>
      <c r="B69" s="55"/>
      <c r="C69" s="30" t="s">
        <v>95</v>
      </c>
      <c r="D69" s="77"/>
      <c r="E69" s="37">
        <v>0</v>
      </c>
      <c r="F69" s="37">
        <v>0</v>
      </c>
      <c r="G69" s="37">
        <v>0</v>
      </c>
      <c r="H69" s="37">
        <f t="shared" si="6"/>
        <v>0</v>
      </c>
      <c r="I69" s="58"/>
      <c r="J69" s="58"/>
    </row>
    <row r="70" spans="1:10" ht="18.75" customHeight="1">
      <c r="A70" s="55"/>
      <c r="B70" s="55"/>
      <c r="C70" s="30" t="s">
        <v>96</v>
      </c>
      <c r="D70" s="77"/>
      <c r="E70" s="43">
        <v>19760</v>
      </c>
      <c r="F70" s="37">
        <v>0</v>
      </c>
      <c r="G70" s="37">
        <v>0</v>
      </c>
      <c r="H70" s="37">
        <f t="shared" si="6"/>
        <v>19760</v>
      </c>
      <c r="I70" s="58"/>
      <c r="J70" s="58"/>
    </row>
    <row r="71" spans="1:10" ht="18.75" customHeight="1">
      <c r="A71" s="55"/>
      <c r="B71" s="55"/>
      <c r="C71" s="30" t="s">
        <v>97</v>
      </c>
      <c r="D71" s="77"/>
      <c r="E71" s="43">
        <v>3574.9</v>
      </c>
      <c r="F71" s="37">
        <v>0</v>
      </c>
      <c r="G71" s="37">
        <v>0</v>
      </c>
      <c r="H71" s="37">
        <f t="shared" si="6"/>
        <v>3574.9</v>
      </c>
      <c r="I71" s="58"/>
      <c r="J71" s="58"/>
    </row>
    <row r="72" spans="1:10" ht="18.75" customHeight="1">
      <c r="A72" s="55"/>
      <c r="B72" s="55"/>
      <c r="C72" s="30" t="s">
        <v>98</v>
      </c>
      <c r="D72" s="77"/>
      <c r="E72" s="37">
        <v>0</v>
      </c>
      <c r="F72" s="37">
        <v>0</v>
      </c>
      <c r="G72" s="37">
        <v>0</v>
      </c>
      <c r="H72" s="37">
        <f t="shared" si="6"/>
        <v>0</v>
      </c>
      <c r="I72" s="58"/>
      <c r="J72" s="58"/>
    </row>
    <row r="73" spans="1:10">
      <c r="A73" s="55" t="s">
        <v>93</v>
      </c>
      <c r="B73" s="55" t="s">
        <v>239</v>
      </c>
      <c r="C73" s="30" t="s">
        <v>48</v>
      </c>
      <c r="D73" s="77" t="s">
        <v>153</v>
      </c>
      <c r="E73" s="37">
        <f>E74+E75+E76+E77</f>
        <v>10808.5</v>
      </c>
      <c r="F73" s="37">
        <f>F74+F75+F76+F77</f>
        <v>0</v>
      </c>
      <c r="G73" s="37">
        <f>G74+G75+G76+G77</f>
        <v>0</v>
      </c>
      <c r="H73" s="37">
        <f>SUM(E73:G73)</f>
        <v>10808.5</v>
      </c>
      <c r="I73" s="58" t="s">
        <v>222</v>
      </c>
      <c r="J73" s="58" t="s">
        <v>175</v>
      </c>
    </row>
    <row r="74" spans="1:10">
      <c r="A74" s="55"/>
      <c r="B74" s="55"/>
      <c r="C74" s="30" t="s">
        <v>95</v>
      </c>
      <c r="D74" s="77"/>
      <c r="E74" s="37">
        <v>0</v>
      </c>
      <c r="F74" s="37">
        <v>0</v>
      </c>
      <c r="G74" s="37">
        <v>0</v>
      </c>
      <c r="H74" s="37">
        <f t="shared" si="6"/>
        <v>0</v>
      </c>
      <c r="I74" s="58"/>
      <c r="J74" s="58"/>
    </row>
    <row r="75" spans="1:10">
      <c r="A75" s="55"/>
      <c r="B75" s="55"/>
      <c r="C75" s="30" t="s">
        <v>96</v>
      </c>
      <c r="D75" s="77"/>
      <c r="E75" s="43">
        <v>8726.1</v>
      </c>
      <c r="F75" s="37">
        <v>0</v>
      </c>
      <c r="G75" s="37">
        <v>0</v>
      </c>
      <c r="H75" s="37">
        <f t="shared" si="6"/>
        <v>8726.1</v>
      </c>
      <c r="I75" s="58"/>
      <c r="J75" s="58"/>
    </row>
    <row r="76" spans="1:10">
      <c r="A76" s="55"/>
      <c r="B76" s="55"/>
      <c r="C76" s="30" t="s">
        <v>97</v>
      </c>
      <c r="D76" s="77"/>
      <c r="E76" s="43">
        <v>2082.4</v>
      </c>
      <c r="F76" s="37">
        <v>0</v>
      </c>
      <c r="G76" s="37">
        <v>0</v>
      </c>
      <c r="H76" s="37">
        <f t="shared" si="6"/>
        <v>2082.4</v>
      </c>
      <c r="I76" s="58"/>
      <c r="J76" s="58"/>
    </row>
    <row r="77" spans="1:10">
      <c r="A77" s="55"/>
      <c r="B77" s="55"/>
      <c r="C77" s="30" t="s">
        <v>98</v>
      </c>
      <c r="D77" s="77"/>
      <c r="E77" s="37">
        <v>0</v>
      </c>
      <c r="F77" s="37">
        <v>0</v>
      </c>
      <c r="G77" s="37">
        <v>0</v>
      </c>
      <c r="H77" s="37">
        <f t="shared" si="6"/>
        <v>0</v>
      </c>
      <c r="I77" s="58"/>
      <c r="J77" s="58"/>
    </row>
    <row r="78" spans="1:10">
      <c r="A78" s="84" t="s">
        <v>58</v>
      </c>
      <c r="B78" s="55" t="s">
        <v>80</v>
      </c>
      <c r="C78" s="30" t="s">
        <v>48</v>
      </c>
      <c r="D78" s="77" t="s">
        <v>153</v>
      </c>
      <c r="E78" s="37">
        <f>E79+E80+E81+E82</f>
        <v>0</v>
      </c>
      <c r="F78" s="37">
        <f>F79+F80+F81+F82</f>
        <v>132000</v>
      </c>
      <c r="G78" s="37">
        <f>G79+G80+G81+G82</f>
        <v>110000</v>
      </c>
      <c r="H78" s="37">
        <f t="shared" si="6"/>
        <v>242000</v>
      </c>
      <c r="I78" s="58" t="s">
        <v>222</v>
      </c>
      <c r="J78" s="58" t="s">
        <v>175</v>
      </c>
    </row>
    <row r="79" spans="1:10">
      <c r="A79" s="84"/>
      <c r="B79" s="55"/>
      <c r="C79" s="30" t="s">
        <v>95</v>
      </c>
      <c r="D79" s="77"/>
      <c r="E79" s="37">
        <v>0</v>
      </c>
      <c r="F79" s="37">
        <v>0</v>
      </c>
      <c r="G79" s="37">
        <v>0</v>
      </c>
      <c r="H79" s="37">
        <f t="shared" si="6"/>
        <v>0</v>
      </c>
      <c r="I79" s="58"/>
      <c r="J79" s="58"/>
    </row>
    <row r="80" spans="1:10">
      <c r="A80" s="84"/>
      <c r="B80" s="55"/>
      <c r="C80" s="30" t="s">
        <v>96</v>
      </c>
      <c r="D80" s="77"/>
      <c r="E80" s="37">
        <v>0</v>
      </c>
      <c r="F80" s="37">
        <v>0</v>
      </c>
      <c r="G80" s="37">
        <v>0</v>
      </c>
      <c r="H80" s="37">
        <f t="shared" si="6"/>
        <v>0</v>
      </c>
      <c r="I80" s="58"/>
      <c r="J80" s="58"/>
    </row>
    <row r="81" spans="1:10">
      <c r="A81" s="84"/>
      <c r="B81" s="55"/>
      <c r="C81" s="30" t="s">
        <v>97</v>
      </c>
      <c r="D81" s="77"/>
      <c r="E81" s="37">
        <v>0</v>
      </c>
      <c r="F81" s="37">
        <v>132000</v>
      </c>
      <c r="G81" s="37">
        <v>110000</v>
      </c>
      <c r="H81" s="37">
        <f t="shared" si="6"/>
        <v>242000</v>
      </c>
      <c r="I81" s="58"/>
      <c r="J81" s="58"/>
    </row>
    <row r="82" spans="1:10">
      <c r="A82" s="84"/>
      <c r="B82" s="55"/>
      <c r="C82" s="30" t="s">
        <v>98</v>
      </c>
      <c r="D82" s="77"/>
      <c r="E82" s="37">
        <v>0</v>
      </c>
      <c r="F82" s="37">
        <v>0</v>
      </c>
      <c r="G82" s="37">
        <v>0</v>
      </c>
      <c r="H82" s="37">
        <f t="shared" si="6"/>
        <v>0</v>
      </c>
      <c r="I82" s="58"/>
      <c r="J82" s="58"/>
    </row>
    <row r="83" spans="1:10">
      <c r="A83" s="85" t="s">
        <v>0</v>
      </c>
      <c r="B83" s="60" t="s">
        <v>232</v>
      </c>
      <c r="C83" s="30" t="s">
        <v>48</v>
      </c>
      <c r="D83" s="77" t="s">
        <v>153</v>
      </c>
      <c r="E83" s="37">
        <f>E84+E85+E86+E87</f>
        <v>22843</v>
      </c>
      <c r="F83" s="37">
        <f>F84+F85+F86+F87</f>
        <v>0</v>
      </c>
      <c r="G83" s="37">
        <f>G84+G85+G86+G87</f>
        <v>0</v>
      </c>
      <c r="H83" s="37">
        <f t="shared" si="6"/>
        <v>22843</v>
      </c>
      <c r="I83" s="58" t="s">
        <v>7</v>
      </c>
      <c r="J83" s="58" t="s">
        <v>175</v>
      </c>
    </row>
    <row r="84" spans="1:10">
      <c r="A84" s="86"/>
      <c r="B84" s="61"/>
      <c r="C84" s="30" t="s">
        <v>95</v>
      </c>
      <c r="D84" s="77"/>
      <c r="E84" s="37">
        <v>0</v>
      </c>
      <c r="F84" s="37">
        <v>0</v>
      </c>
      <c r="G84" s="37">
        <v>0</v>
      </c>
      <c r="H84" s="37">
        <f t="shared" si="6"/>
        <v>0</v>
      </c>
      <c r="I84" s="58"/>
      <c r="J84" s="58"/>
    </row>
    <row r="85" spans="1:10">
      <c r="A85" s="86"/>
      <c r="B85" s="61"/>
      <c r="C85" s="30" t="s">
        <v>96</v>
      </c>
      <c r="D85" s="77"/>
      <c r="E85" s="37">
        <v>0</v>
      </c>
      <c r="F85" s="37">
        <v>0</v>
      </c>
      <c r="G85" s="37">
        <v>0</v>
      </c>
      <c r="H85" s="37">
        <f t="shared" si="6"/>
        <v>0</v>
      </c>
      <c r="I85" s="58"/>
      <c r="J85" s="58"/>
    </row>
    <row r="86" spans="1:10">
      <c r="A86" s="86"/>
      <c r="B86" s="61"/>
      <c r="C86" s="30" t="s">
        <v>97</v>
      </c>
      <c r="D86" s="77"/>
      <c r="E86" s="50">
        <v>22843</v>
      </c>
      <c r="F86" s="37">
        <v>0</v>
      </c>
      <c r="G86" s="37">
        <v>0</v>
      </c>
      <c r="H86" s="37">
        <f t="shared" si="6"/>
        <v>22843</v>
      </c>
      <c r="I86" s="58"/>
      <c r="J86" s="58"/>
    </row>
    <row r="87" spans="1:10">
      <c r="A87" s="87"/>
      <c r="B87" s="62"/>
      <c r="C87" s="30" t="s">
        <v>98</v>
      </c>
      <c r="D87" s="77"/>
      <c r="E87" s="37">
        <v>0</v>
      </c>
      <c r="F87" s="37">
        <v>0</v>
      </c>
      <c r="G87" s="37">
        <v>0</v>
      </c>
      <c r="H87" s="37">
        <f t="shared" si="6"/>
        <v>0</v>
      </c>
      <c r="I87" s="58"/>
      <c r="J87" s="58"/>
    </row>
    <row r="88" spans="1:10">
      <c r="A88" s="85" t="s">
        <v>59</v>
      </c>
      <c r="B88" s="60" t="s">
        <v>215</v>
      </c>
      <c r="C88" s="30" t="s">
        <v>48</v>
      </c>
      <c r="D88" s="77" t="s">
        <v>153</v>
      </c>
      <c r="E88" s="37">
        <f>E89+E90+E91+E92</f>
        <v>50485.9</v>
      </c>
      <c r="F88" s="37">
        <f>F89+F90+F91+F92</f>
        <v>0</v>
      </c>
      <c r="G88" s="37">
        <f>G89+G90+G91+G92</f>
        <v>0</v>
      </c>
      <c r="H88" s="37">
        <f t="shared" si="6"/>
        <v>50485.9</v>
      </c>
      <c r="I88" s="58" t="s">
        <v>7</v>
      </c>
      <c r="J88" s="58" t="s">
        <v>175</v>
      </c>
    </row>
    <row r="89" spans="1:10">
      <c r="A89" s="86"/>
      <c r="B89" s="61"/>
      <c r="C89" s="30" t="s">
        <v>95</v>
      </c>
      <c r="D89" s="77"/>
      <c r="E89" s="37">
        <v>0</v>
      </c>
      <c r="F89" s="37">
        <v>0</v>
      </c>
      <c r="G89" s="37">
        <v>0</v>
      </c>
      <c r="H89" s="37">
        <f t="shared" si="6"/>
        <v>0</v>
      </c>
      <c r="I89" s="58"/>
      <c r="J89" s="58"/>
    </row>
    <row r="90" spans="1:10">
      <c r="A90" s="86"/>
      <c r="B90" s="61"/>
      <c r="C90" s="30" t="s">
        <v>96</v>
      </c>
      <c r="D90" s="77"/>
      <c r="E90" s="37">
        <v>0</v>
      </c>
      <c r="F90" s="37">
        <v>0</v>
      </c>
      <c r="G90" s="37">
        <v>0</v>
      </c>
      <c r="H90" s="37">
        <f t="shared" si="6"/>
        <v>0</v>
      </c>
      <c r="I90" s="58"/>
      <c r="J90" s="58"/>
    </row>
    <row r="91" spans="1:10">
      <c r="A91" s="86"/>
      <c r="B91" s="61"/>
      <c r="C91" s="30" t="s">
        <v>97</v>
      </c>
      <c r="D91" s="77"/>
      <c r="E91" s="37">
        <v>50485.9</v>
      </c>
      <c r="F91" s="37">
        <v>0</v>
      </c>
      <c r="G91" s="37">
        <v>0</v>
      </c>
      <c r="H91" s="37">
        <f t="shared" si="6"/>
        <v>50485.9</v>
      </c>
      <c r="I91" s="58"/>
      <c r="J91" s="58"/>
    </row>
    <row r="92" spans="1:10">
      <c r="A92" s="87"/>
      <c r="B92" s="62"/>
      <c r="C92" s="30" t="s">
        <v>98</v>
      </c>
      <c r="D92" s="77"/>
      <c r="E92" s="37">
        <v>0</v>
      </c>
      <c r="F92" s="37">
        <v>0</v>
      </c>
      <c r="G92" s="37">
        <v>0</v>
      </c>
      <c r="H92" s="37">
        <f t="shared" si="6"/>
        <v>0</v>
      </c>
      <c r="I92" s="58"/>
      <c r="J92" s="58"/>
    </row>
    <row r="93" spans="1:10" ht="21.75" customHeight="1">
      <c r="A93" s="84" t="s">
        <v>60</v>
      </c>
      <c r="B93" s="55" t="s">
        <v>184</v>
      </c>
      <c r="C93" s="30" t="s">
        <v>48</v>
      </c>
      <c r="D93" s="77" t="s">
        <v>153</v>
      </c>
      <c r="E93" s="37">
        <f>E94+E95+E96+E97</f>
        <v>1044434.2999999999</v>
      </c>
      <c r="F93" s="37">
        <f>F94+F95+F96+F97</f>
        <v>0</v>
      </c>
      <c r="G93" s="37">
        <f>G94+G95+G96+G97</f>
        <v>0</v>
      </c>
      <c r="H93" s="37">
        <f t="shared" si="6"/>
        <v>1044434.2999999999</v>
      </c>
      <c r="I93" s="58" t="s">
        <v>7</v>
      </c>
      <c r="J93" s="58" t="s">
        <v>175</v>
      </c>
    </row>
    <row r="94" spans="1:10" ht="21.75" customHeight="1">
      <c r="A94" s="84"/>
      <c r="B94" s="55"/>
      <c r="C94" s="30" t="s">
        <v>95</v>
      </c>
      <c r="D94" s="77"/>
      <c r="E94" s="27">
        <v>986038.6</v>
      </c>
      <c r="F94" s="27">
        <v>0</v>
      </c>
      <c r="G94" s="37">
        <v>0</v>
      </c>
      <c r="H94" s="37">
        <f t="shared" si="6"/>
        <v>986038.6</v>
      </c>
      <c r="I94" s="58"/>
      <c r="J94" s="58"/>
    </row>
    <row r="95" spans="1:10" ht="21.75" customHeight="1">
      <c r="A95" s="84"/>
      <c r="B95" s="55"/>
      <c r="C95" s="30" t="s">
        <v>96</v>
      </c>
      <c r="D95" s="77"/>
      <c r="E95" s="27">
        <v>0</v>
      </c>
      <c r="F95" s="27">
        <v>0</v>
      </c>
      <c r="G95" s="37">
        <v>0</v>
      </c>
      <c r="H95" s="37">
        <f t="shared" si="6"/>
        <v>0</v>
      </c>
      <c r="I95" s="58"/>
      <c r="J95" s="58"/>
    </row>
    <row r="96" spans="1:10" ht="21.75" customHeight="1">
      <c r="A96" s="84"/>
      <c r="B96" s="55"/>
      <c r="C96" s="30" t="s">
        <v>97</v>
      </c>
      <c r="D96" s="77"/>
      <c r="E96" s="37">
        <v>58395.7</v>
      </c>
      <c r="F96" s="37">
        <v>0</v>
      </c>
      <c r="G96" s="37">
        <v>0</v>
      </c>
      <c r="H96" s="37">
        <f t="shared" si="6"/>
        <v>58395.7</v>
      </c>
      <c r="I96" s="58"/>
      <c r="J96" s="58"/>
    </row>
    <row r="97" spans="1:10" ht="21.75" customHeight="1">
      <c r="A97" s="84"/>
      <c r="B97" s="55"/>
      <c r="C97" s="30" t="s">
        <v>98</v>
      </c>
      <c r="D97" s="77"/>
      <c r="E97" s="37">
        <v>0</v>
      </c>
      <c r="F97" s="37">
        <v>0</v>
      </c>
      <c r="G97" s="37">
        <v>0</v>
      </c>
      <c r="H97" s="37">
        <f t="shared" si="6"/>
        <v>0</v>
      </c>
      <c r="I97" s="58"/>
      <c r="J97" s="58"/>
    </row>
    <row r="98" spans="1:10">
      <c r="A98" s="84" t="s">
        <v>61</v>
      </c>
      <c r="B98" s="55" t="s">
        <v>45</v>
      </c>
      <c r="C98" s="30" t="s">
        <v>48</v>
      </c>
      <c r="D98" s="77" t="s">
        <v>153</v>
      </c>
      <c r="E98" s="37">
        <f>E99+E100+E101+E102</f>
        <v>736123.4</v>
      </c>
      <c r="F98" s="37">
        <f>F99+F100+F101+F102</f>
        <v>0</v>
      </c>
      <c r="G98" s="37">
        <f>G99+G100+G101+G102</f>
        <v>0</v>
      </c>
      <c r="H98" s="37">
        <f t="shared" si="6"/>
        <v>736123.4</v>
      </c>
      <c r="I98" s="58" t="s">
        <v>7</v>
      </c>
      <c r="J98" s="58" t="s">
        <v>175</v>
      </c>
    </row>
    <row r="99" spans="1:10">
      <c r="A99" s="84"/>
      <c r="B99" s="55"/>
      <c r="C99" s="30" t="s">
        <v>95</v>
      </c>
      <c r="D99" s="77"/>
      <c r="E99" s="37">
        <v>697358</v>
      </c>
      <c r="F99" s="37">
        <v>0</v>
      </c>
      <c r="G99" s="37">
        <v>0</v>
      </c>
      <c r="H99" s="37">
        <f t="shared" si="6"/>
        <v>697358</v>
      </c>
      <c r="I99" s="58"/>
      <c r="J99" s="58"/>
    </row>
    <row r="100" spans="1:10">
      <c r="A100" s="84"/>
      <c r="B100" s="55"/>
      <c r="C100" s="30" t="s">
        <v>96</v>
      </c>
      <c r="D100" s="77"/>
      <c r="E100" s="37">
        <v>0</v>
      </c>
      <c r="F100" s="37">
        <v>0</v>
      </c>
      <c r="G100" s="37">
        <v>0</v>
      </c>
      <c r="H100" s="37">
        <f t="shared" si="6"/>
        <v>0</v>
      </c>
      <c r="I100" s="58"/>
      <c r="J100" s="58"/>
    </row>
    <row r="101" spans="1:10">
      <c r="A101" s="84"/>
      <c r="B101" s="55"/>
      <c r="C101" s="30" t="s">
        <v>97</v>
      </c>
      <c r="D101" s="77"/>
      <c r="E101" s="37">
        <v>38765.4</v>
      </c>
      <c r="F101" s="37">
        <v>0</v>
      </c>
      <c r="G101" s="37">
        <v>0</v>
      </c>
      <c r="H101" s="37">
        <f t="shared" si="6"/>
        <v>38765.4</v>
      </c>
      <c r="I101" s="58"/>
      <c r="J101" s="58"/>
    </row>
    <row r="102" spans="1:10">
      <c r="A102" s="84"/>
      <c r="B102" s="55"/>
      <c r="C102" s="30" t="s">
        <v>98</v>
      </c>
      <c r="D102" s="77"/>
      <c r="E102" s="37">
        <v>0</v>
      </c>
      <c r="F102" s="37">
        <v>0</v>
      </c>
      <c r="G102" s="37">
        <v>0</v>
      </c>
      <c r="H102" s="37">
        <f t="shared" si="6"/>
        <v>0</v>
      </c>
      <c r="I102" s="58"/>
      <c r="J102" s="58"/>
    </row>
    <row r="103" spans="1:10">
      <c r="A103" s="84" t="s">
        <v>82</v>
      </c>
      <c r="B103" s="55" t="s">
        <v>234</v>
      </c>
      <c r="C103" s="30" t="s">
        <v>48</v>
      </c>
      <c r="D103" s="77" t="s">
        <v>153</v>
      </c>
      <c r="E103" s="37">
        <f>E104+E105+E106+E107</f>
        <v>169.6</v>
      </c>
      <c r="F103" s="37">
        <f>F104+F105+F106+F107</f>
        <v>0</v>
      </c>
      <c r="G103" s="37">
        <f>G104+G105+G106+G107</f>
        <v>0</v>
      </c>
      <c r="H103" s="37">
        <f t="shared" ref="H103:H112" si="7">SUM(E103:G103)</f>
        <v>169.6</v>
      </c>
      <c r="I103" s="58" t="s">
        <v>7</v>
      </c>
      <c r="J103" s="58" t="s">
        <v>175</v>
      </c>
    </row>
    <row r="104" spans="1:10">
      <c r="A104" s="84"/>
      <c r="B104" s="55"/>
      <c r="C104" s="30" t="s">
        <v>95</v>
      </c>
      <c r="D104" s="77"/>
      <c r="E104" s="37">
        <v>0</v>
      </c>
      <c r="F104" s="37">
        <v>0</v>
      </c>
      <c r="G104" s="37">
        <v>0</v>
      </c>
      <c r="H104" s="37">
        <f t="shared" si="7"/>
        <v>0</v>
      </c>
      <c r="I104" s="58"/>
      <c r="J104" s="58"/>
    </row>
    <row r="105" spans="1:10">
      <c r="A105" s="84"/>
      <c r="B105" s="55"/>
      <c r="C105" s="30" t="s">
        <v>96</v>
      </c>
      <c r="D105" s="77"/>
      <c r="E105" s="37">
        <v>169.6</v>
      </c>
      <c r="F105" s="37">
        <v>0</v>
      </c>
      <c r="G105" s="37">
        <v>0</v>
      </c>
      <c r="H105" s="37">
        <f t="shared" si="7"/>
        <v>169.6</v>
      </c>
      <c r="I105" s="58"/>
      <c r="J105" s="58"/>
    </row>
    <row r="106" spans="1:10">
      <c r="A106" s="84"/>
      <c r="B106" s="55"/>
      <c r="C106" s="30" t="s">
        <v>97</v>
      </c>
      <c r="D106" s="77"/>
      <c r="E106" s="37">
        <v>0</v>
      </c>
      <c r="F106" s="37">
        <v>0</v>
      </c>
      <c r="G106" s="37">
        <v>0</v>
      </c>
      <c r="H106" s="37">
        <f t="shared" si="7"/>
        <v>0</v>
      </c>
      <c r="I106" s="58"/>
      <c r="J106" s="58"/>
    </row>
    <row r="107" spans="1:10">
      <c r="A107" s="84"/>
      <c r="B107" s="55"/>
      <c r="C107" s="30" t="s">
        <v>98</v>
      </c>
      <c r="D107" s="77"/>
      <c r="E107" s="37">
        <v>0</v>
      </c>
      <c r="F107" s="37">
        <v>0</v>
      </c>
      <c r="G107" s="37">
        <v>0</v>
      </c>
      <c r="H107" s="37">
        <f t="shared" si="7"/>
        <v>0</v>
      </c>
      <c r="I107" s="58"/>
      <c r="J107" s="58"/>
    </row>
    <row r="108" spans="1:10">
      <c r="A108" s="81" t="s">
        <v>83</v>
      </c>
      <c r="B108" s="82" t="s">
        <v>233</v>
      </c>
      <c r="C108" s="46" t="s">
        <v>48</v>
      </c>
      <c r="D108" s="83" t="s">
        <v>153</v>
      </c>
      <c r="E108" s="50">
        <f>E109+E110+E111+E112</f>
        <v>1940</v>
      </c>
      <c r="F108" s="50">
        <f>F109+F110+F111+F112</f>
        <v>0</v>
      </c>
      <c r="G108" s="50">
        <f>G109+G110+G111+G112</f>
        <v>0</v>
      </c>
      <c r="H108" s="50">
        <f t="shared" si="7"/>
        <v>1940</v>
      </c>
      <c r="I108" s="72" t="s">
        <v>7</v>
      </c>
      <c r="J108" s="72" t="s">
        <v>175</v>
      </c>
    </row>
    <row r="109" spans="1:10">
      <c r="A109" s="81"/>
      <c r="B109" s="82"/>
      <c r="C109" s="46" t="s">
        <v>95</v>
      </c>
      <c r="D109" s="83"/>
      <c r="E109" s="50">
        <v>0</v>
      </c>
      <c r="F109" s="50">
        <v>0</v>
      </c>
      <c r="G109" s="50">
        <v>0</v>
      </c>
      <c r="H109" s="50">
        <f t="shared" si="7"/>
        <v>0</v>
      </c>
      <c r="I109" s="72"/>
      <c r="J109" s="72"/>
    </row>
    <row r="110" spans="1:10">
      <c r="A110" s="81"/>
      <c r="B110" s="82"/>
      <c r="C110" s="46" t="s">
        <v>96</v>
      </c>
      <c r="D110" s="83"/>
      <c r="E110" s="50">
        <v>0</v>
      </c>
      <c r="F110" s="50">
        <v>0</v>
      </c>
      <c r="G110" s="50">
        <v>0</v>
      </c>
      <c r="H110" s="50">
        <f t="shared" si="7"/>
        <v>0</v>
      </c>
      <c r="I110" s="72"/>
      <c r="J110" s="72"/>
    </row>
    <row r="111" spans="1:10">
      <c r="A111" s="81"/>
      <c r="B111" s="82"/>
      <c r="C111" s="46" t="s">
        <v>97</v>
      </c>
      <c r="D111" s="83"/>
      <c r="E111" s="50">
        <v>1940</v>
      </c>
      <c r="F111" s="50">
        <v>0</v>
      </c>
      <c r="G111" s="50">
        <v>0</v>
      </c>
      <c r="H111" s="50">
        <f t="shared" si="7"/>
        <v>1940</v>
      </c>
      <c r="I111" s="72"/>
      <c r="J111" s="72"/>
    </row>
    <row r="112" spans="1:10">
      <c r="A112" s="81"/>
      <c r="B112" s="82"/>
      <c r="C112" s="46" t="s">
        <v>98</v>
      </c>
      <c r="D112" s="83"/>
      <c r="E112" s="50">
        <v>0</v>
      </c>
      <c r="F112" s="50">
        <v>0</v>
      </c>
      <c r="G112" s="50">
        <v>0</v>
      </c>
      <c r="H112" s="50">
        <f t="shared" si="7"/>
        <v>0</v>
      </c>
      <c r="I112" s="72"/>
      <c r="J112" s="72"/>
    </row>
    <row r="113" spans="1:10">
      <c r="A113" s="55" t="s">
        <v>43</v>
      </c>
      <c r="B113" s="55" t="s">
        <v>13</v>
      </c>
      <c r="C113" s="30" t="s">
        <v>26</v>
      </c>
      <c r="D113" s="77" t="s">
        <v>153</v>
      </c>
      <c r="E113" s="37">
        <f>E114+E115+E116+E117</f>
        <v>10152.5</v>
      </c>
      <c r="F113" s="37">
        <f>F114+F115+F116+F117</f>
        <v>0</v>
      </c>
      <c r="G113" s="37">
        <f>G114+G115+G116+G117</f>
        <v>0</v>
      </c>
      <c r="H113" s="37">
        <f t="shared" si="6"/>
        <v>10152.5</v>
      </c>
      <c r="I113" s="58" t="s">
        <v>7</v>
      </c>
      <c r="J113" s="58" t="s">
        <v>175</v>
      </c>
    </row>
    <row r="114" spans="1:10">
      <c r="A114" s="55"/>
      <c r="B114" s="55"/>
      <c r="C114" s="30" t="s">
        <v>95</v>
      </c>
      <c r="D114" s="77"/>
      <c r="E114" s="37">
        <v>0</v>
      </c>
      <c r="F114" s="37">
        <v>0</v>
      </c>
      <c r="G114" s="37">
        <v>0</v>
      </c>
      <c r="H114" s="37">
        <f t="shared" si="6"/>
        <v>0</v>
      </c>
      <c r="I114" s="58"/>
      <c r="J114" s="58"/>
    </row>
    <row r="115" spans="1:10">
      <c r="A115" s="55"/>
      <c r="B115" s="55"/>
      <c r="C115" s="30" t="s">
        <v>96</v>
      </c>
      <c r="D115" s="77"/>
      <c r="E115" s="37">
        <v>0</v>
      </c>
      <c r="F115" s="37">
        <v>0</v>
      </c>
      <c r="G115" s="37">
        <v>0</v>
      </c>
      <c r="H115" s="37">
        <f t="shared" si="6"/>
        <v>0</v>
      </c>
      <c r="I115" s="58"/>
      <c r="J115" s="58"/>
    </row>
    <row r="116" spans="1:10">
      <c r="A116" s="55"/>
      <c r="B116" s="55"/>
      <c r="C116" s="30" t="s">
        <v>97</v>
      </c>
      <c r="D116" s="77"/>
      <c r="E116" s="37">
        <v>10152.5</v>
      </c>
      <c r="F116" s="37">
        <v>0</v>
      </c>
      <c r="G116" s="37">
        <v>0</v>
      </c>
      <c r="H116" s="37">
        <f t="shared" si="6"/>
        <v>10152.5</v>
      </c>
      <c r="I116" s="58"/>
      <c r="J116" s="58"/>
    </row>
    <row r="117" spans="1:10">
      <c r="A117" s="55"/>
      <c r="B117" s="55"/>
      <c r="C117" s="30" t="s">
        <v>98</v>
      </c>
      <c r="D117" s="77"/>
      <c r="E117" s="37">
        <v>0</v>
      </c>
      <c r="F117" s="37">
        <v>0</v>
      </c>
      <c r="G117" s="37">
        <v>0</v>
      </c>
      <c r="H117" s="37">
        <f t="shared" si="6"/>
        <v>0</v>
      </c>
      <c r="I117" s="58"/>
      <c r="J117" s="58"/>
    </row>
    <row r="118" spans="1:10">
      <c r="A118" s="55" t="s">
        <v>91</v>
      </c>
      <c r="B118" s="55" t="s">
        <v>14</v>
      </c>
      <c r="C118" s="30" t="s">
        <v>26</v>
      </c>
      <c r="D118" s="77" t="s">
        <v>153</v>
      </c>
      <c r="E118" s="37">
        <f>E119+E120+E121+E122</f>
        <v>4253.7</v>
      </c>
      <c r="F118" s="37">
        <f>F119+F120+F121+F122</f>
        <v>0</v>
      </c>
      <c r="G118" s="37">
        <f>G119+G120+G121+G122</f>
        <v>0</v>
      </c>
      <c r="H118" s="37">
        <f t="shared" si="6"/>
        <v>4253.7</v>
      </c>
      <c r="I118" s="58" t="s">
        <v>7</v>
      </c>
      <c r="J118" s="58" t="s">
        <v>175</v>
      </c>
    </row>
    <row r="119" spans="1:10">
      <c r="A119" s="55"/>
      <c r="B119" s="55"/>
      <c r="C119" s="30" t="s">
        <v>95</v>
      </c>
      <c r="D119" s="77"/>
      <c r="E119" s="37">
        <v>0</v>
      </c>
      <c r="F119" s="37">
        <v>0</v>
      </c>
      <c r="G119" s="37">
        <v>0</v>
      </c>
      <c r="H119" s="37">
        <f t="shared" si="6"/>
        <v>0</v>
      </c>
      <c r="I119" s="58"/>
      <c r="J119" s="58"/>
    </row>
    <row r="120" spans="1:10">
      <c r="A120" s="55"/>
      <c r="B120" s="55"/>
      <c r="C120" s="30" t="s">
        <v>96</v>
      </c>
      <c r="D120" s="77"/>
      <c r="E120" s="37">
        <v>0</v>
      </c>
      <c r="F120" s="37">
        <v>0</v>
      </c>
      <c r="G120" s="37">
        <v>0</v>
      </c>
      <c r="H120" s="37">
        <f t="shared" si="6"/>
        <v>0</v>
      </c>
      <c r="I120" s="58"/>
      <c r="J120" s="58"/>
    </row>
    <row r="121" spans="1:10">
      <c r="A121" s="55"/>
      <c r="B121" s="55"/>
      <c r="C121" s="30" t="s">
        <v>97</v>
      </c>
      <c r="D121" s="77"/>
      <c r="E121" s="37">
        <v>4253.7</v>
      </c>
      <c r="F121" s="37">
        <v>0</v>
      </c>
      <c r="G121" s="37">
        <v>0</v>
      </c>
      <c r="H121" s="37">
        <f t="shared" si="6"/>
        <v>4253.7</v>
      </c>
      <c r="I121" s="58"/>
      <c r="J121" s="58"/>
    </row>
    <row r="122" spans="1:10">
      <c r="A122" s="55"/>
      <c r="B122" s="55"/>
      <c r="C122" s="30" t="s">
        <v>98</v>
      </c>
      <c r="D122" s="77"/>
      <c r="E122" s="37">
        <v>0</v>
      </c>
      <c r="F122" s="37">
        <v>0</v>
      </c>
      <c r="G122" s="37">
        <v>0</v>
      </c>
      <c r="H122" s="37">
        <f t="shared" si="6"/>
        <v>0</v>
      </c>
      <c r="I122" s="58"/>
      <c r="J122" s="58"/>
    </row>
    <row r="123" spans="1:10">
      <c r="A123" s="55" t="s">
        <v>62</v>
      </c>
      <c r="B123" s="55" t="s">
        <v>15</v>
      </c>
      <c r="C123" s="30" t="s">
        <v>26</v>
      </c>
      <c r="D123" s="77" t="s">
        <v>153</v>
      </c>
      <c r="E123" s="37">
        <f>E124+E125+E126+E127</f>
        <v>7190</v>
      </c>
      <c r="F123" s="37">
        <f>F124+F125+F126+F127</f>
        <v>0</v>
      </c>
      <c r="G123" s="37">
        <f>G124+G125+G126+G127</f>
        <v>0</v>
      </c>
      <c r="H123" s="37">
        <f t="shared" si="6"/>
        <v>7190</v>
      </c>
      <c r="I123" s="58" t="s">
        <v>7</v>
      </c>
      <c r="J123" s="58" t="s">
        <v>175</v>
      </c>
    </row>
    <row r="124" spans="1:10">
      <c r="A124" s="55"/>
      <c r="B124" s="55"/>
      <c r="C124" s="30" t="s">
        <v>95</v>
      </c>
      <c r="D124" s="77"/>
      <c r="E124" s="37">
        <v>0</v>
      </c>
      <c r="F124" s="37">
        <v>0</v>
      </c>
      <c r="G124" s="37">
        <v>0</v>
      </c>
      <c r="H124" s="37">
        <f t="shared" si="6"/>
        <v>0</v>
      </c>
      <c r="I124" s="58"/>
      <c r="J124" s="58"/>
    </row>
    <row r="125" spans="1:10">
      <c r="A125" s="55"/>
      <c r="B125" s="55"/>
      <c r="C125" s="30" t="s">
        <v>96</v>
      </c>
      <c r="D125" s="77"/>
      <c r="E125" s="37">
        <v>0</v>
      </c>
      <c r="F125" s="37">
        <v>0</v>
      </c>
      <c r="G125" s="37">
        <v>0</v>
      </c>
      <c r="H125" s="37">
        <f t="shared" si="6"/>
        <v>0</v>
      </c>
      <c r="I125" s="58"/>
      <c r="J125" s="58"/>
    </row>
    <row r="126" spans="1:10">
      <c r="A126" s="55"/>
      <c r="B126" s="55"/>
      <c r="C126" s="30" t="s">
        <v>97</v>
      </c>
      <c r="D126" s="77"/>
      <c r="E126" s="37">
        <v>7190</v>
      </c>
      <c r="F126" s="37">
        <v>0</v>
      </c>
      <c r="G126" s="37">
        <v>0</v>
      </c>
      <c r="H126" s="37">
        <f t="shared" si="6"/>
        <v>7190</v>
      </c>
      <c r="I126" s="58"/>
      <c r="J126" s="58"/>
    </row>
    <row r="127" spans="1:10">
      <c r="A127" s="55"/>
      <c r="B127" s="55"/>
      <c r="C127" s="30" t="s">
        <v>98</v>
      </c>
      <c r="D127" s="77"/>
      <c r="E127" s="37">
        <v>0</v>
      </c>
      <c r="F127" s="37">
        <v>0</v>
      </c>
      <c r="G127" s="37">
        <v>0</v>
      </c>
      <c r="H127" s="37">
        <f t="shared" si="6"/>
        <v>0</v>
      </c>
      <c r="I127" s="58"/>
      <c r="J127" s="58"/>
    </row>
    <row r="128" spans="1:10">
      <c r="A128" s="55" t="s">
        <v>63</v>
      </c>
      <c r="B128" s="55" t="s">
        <v>16</v>
      </c>
      <c r="C128" s="30" t="s">
        <v>26</v>
      </c>
      <c r="D128" s="77" t="s">
        <v>153</v>
      </c>
      <c r="E128" s="37">
        <f>E129+E130+E131+E132</f>
        <v>19348</v>
      </c>
      <c r="F128" s="37">
        <f>F129+F130+F131+F132</f>
        <v>0</v>
      </c>
      <c r="G128" s="37">
        <f>G129+G130+G131+G132</f>
        <v>0</v>
      </c>
      <c r="H128" s="37">
        <f t="shared" si="6"/>
        <v>19348</v>
      </c>
      <c r="I128" s="58" t="s">
        <v>7</v>
      </c>
      <c r="J128" s="58" t="s">
        <v>175</v>
      </c>
    </row>
    <row r="129" spans="1:10">
      <c r="A129" s="55"/>
      <c r="B129" s="55"/>
      <c r="C129" s="30" t="s">
        <v>95</v>
      </c>
      <c r="D129" s="77"/>
      <c r="E129" s="37">
        <v>0</v>
      </c>
      <c r="F129" s="37">
        <v>0</v>
      </c>
      <c r="G129" s="37">
        <v>0</v>
      </c>
      <c r="H129" s="37">
        <f t="shared" si="6"/>
        <v>0</v>
      </c>
      <c r="I129" s="58"/>
      <c r="J129" s="58"/>
    </row>
    <row r="130" spans="1:10">
      <c r="A130" s="55"/>
      <c r="B130" s="55"/>
      <c r="C130" s="30" t="s">
        <v>96</v>
      </c>
      <c r="D130" s="77"/>
      <c r="E130" s="37">
        <v>0</v>
      </c>
      <c r="F130" s="37">
        <v>0</v>
      </c>
      <c r="G130" s="37">
        <v>0</v>
      </c>
      <c r="H130" s="37">
        <f t="shared" si="6"/>
        <v>0</v>
      </c>
      <c r="I130" s="58"/>
      <c r="J130" s="58"/>
    </row>
    <row r="131" spans="1:10">
      <c r="A131" s="55"/>
      <c r="B131" s="55"/>
      <c r="C131" s="30" t="s">
        <v>97</v>
      </c>
      <c r="D131" s="77"/>
      <c r="E131" s="37">
        <v>19348</v>
      </c>
      <c r="F131" s="37">
        <v>0</v>
      </c>
      <c r="G131" s="37">
        <v>0</v>
      </c>
      <c r="H131" s="37">
        <f t="shared" si="6"/>
        <v>19348</v>
      </c>
      <c r="I131" s="58"/>
      <c r="J131" s="58"/>
    </row>
    <row r="132" spans="1:10">
      <c r="A132" s="55"/>
      <c r="B132" s="55"/>
      <c r="C132" s="30" t="s">
        <v>98</v>
      </c>
      <c r="D132" s="77"/>
      <c r="E132" s="37">
        <v>0</v>
      </c>
      <c r="F132" s="37">
        <v>0</v>
      </c>
      <c r="G132" s="37">
        <v>0</v>
      </c>
      <c r="H132" s="37">
        <f t="shared" si="6"/>
        <v>0</v>
      </c>
      <c r="I132" s="58"/>
      <c r="J132" s="58"/>
    </row>
    <row r="133" spans="1:10">
      <c r="A133" s="55" t="s">
        <v>64</v>
      </c>
      <c r="B133" s="55" t="s">
        <v>17</v>
      </c>
      <c r="C133" s="30" t="s">
        <v>26</v>
      </c>
      <c r="D133" s="77" t="s">
        <v>153</v>
      </c>
      <c r="E133" s="37">
        <f>E134+E135+E136+E137</f>
        <v>12424.4</v>
      </c>
      <c r="F133" s="37">
        <f>F134+F135+F136+F137</f>
        <v>0</v>
      </c>
      <c r="G133" s="37">
        <f>G134+G135+G136+G137</f>
        <v>0</v>
      </c>
      <c r="H133" s="37">
        <f t="shared" ref="H133:H206" si="8">SUM(E133:G133)</f>
        <v>12424.4</v>
      </c>
      <c r="I133" s="58" t="s">
        <v>7</v>
      </c>
      <c r="J133" s="58" t="s">
        <v>175</v>
      </c>
    </row>
    <row r="134" spans="1:10">
      <c r="A134" s="55"/>
      <c r="B134" s="55"/>
      <c r="C134" s="30" t="s">
        <v>95</v>
      </c>
      <c r="D134" s="77"/>
      <c r="E134" s="37">
        <v>0</v>
      </c>
      <c r="F134" s="37">
        <v>0</v>
      </c>
      <c r="G134" s="37">
        <v>0</v>
      </c>
      <c r="H134" s="37">
        <f t="shared" si="8"/>
        <v>0</v>
      </c>
      <c r="I134" s="58"/>
      <c r="J134" s="58"/>
    </row>
    <row r="135" spans="1:10">
      <c r="A135" s="55"/>
      <c r="B135" s="55"/>
      <c r="C135" s="30" t="s">
        <v>96</v>
      </c>
      <c r="D135" s="77"/>
      <c r="E135" s="37">
        <v>0</v>
      </c>
      <c r="F135" s="37">
        <v>0</v>
      </c>
      <c r="G135" s="37">
        <v>0</v>
      </c>
      <c r="H135" s="37">
        <f t="shared" si="8"/>
        <v>0</v>
      </c>
      <c r="I135" s="58"/>
      <c r="J135" s="58"/>
    </row>
    <row r="136" spans="1:10">
      <c r="A136" s="55"/>
      <c r="B136" s="55"/>
      <c r="C136" s="30" t="s">
        <v>97</v>
      </c>
      <c r="D136" s="77"/>
      <c r="E136" s="37">
        <v>12424.4</v>
      </c>
      <c r="F136" s="37">
        <v>0</v>
      </c>
      <c r="G136" s="37">
        <v>0</v>
      </c>
      <c r="H136" s="37">
        <f t="shared" si="8"/>
        <v>12424.4</v>
      </c>
      <c r="I136" s="58"/>
      <c r="J136" s="58"/>
    </row>
    <row r="137" spans="1:10">
      <c r="A137" s="55"/>
      <c r="B137" s="55"/>
      <c r="C137" s="30" t="s">
        <v>98</v>
      </c>
      <c r="D137" s="77"/>
      <c r="E137" s="37">
        <v>0</v>
      </c>
      <c r="F137" s="37">
        <v>0</v>
      </c>
      <c r="G137" s="37">
        <v>0</v>
      </c>
      <c r="H137" s="37">
        <f t="shared" si="8"/>
        <v>0</v>
      </c>
      <c r="I137" s="58"/>
      <c r="J137" s="58"/>
    </row>
    <row r="138" spans="1:10">
      <c r="A138" s="55" t="s">
        <v>65</v>
      </c>
      <c r="B138" s="55" t="s">
        <v>18</v>
      </c>
      <c r="C138" s="30" t="s">
        <v>48</v>
      </c>
      <c r="D138" s="77" t="s">
        <v>153</v>
      </c>
      <c r="E138" s="37">
        <f>E139+E140+E141+E142</f>
        <v>595.79999999999995</v>
      </c>
      <c r="F138" s="37">
        <f>F139+F140+F141+F142</f>
        <v>0</v>
      </c>
      <c r="G138" s="37">
        <f>G139+G140+G141+G142</f>
        <v>0</v>
      </c>
      <c r="H138" s="37">
        <f t="shared" si="8"/>
        <v>595.79999999999995</v>
      </c>
      <c r="I138" s="58" t="s">
        <v>7</v>
      </c>
      <c r="J138" s="58" t="s">
        <v>175</v>
      </c>
    </row>
    <row r="139" spans="1:10">
      <c r="A139" s="55"/>
      <c r="B139" s="55"/>
      <c r="C139" s="30" t="s">
        <v>95</v>
      </c>
      <c r="D139" s="77"/>
      <c r="E139" s="37">
        <v>0</v>
      </c>
      <c r="F139" s="37">
        <v>0</v>
      </c>
      <c r="G139" s="37">
        <v>0</v>
      </c>
      <c r="H139" s="37">
        <f t="shared" si="8"/>
        <v>0</v>
      </c>
      <c r="I139" s="58"/>
      <c r="J139" s="58"/>
    </row>
    <row r="140" spans="1:10">
      <c r="A140" s="55"/>
      <c r="B140" s="55"/>
      <c r="C140" s="30" t="s">
        <v>96</v>
      </c>
      <c r="D140" s="77"/>
      <c r="E140" s="37">
        <v>0</v>
      </c>
      <c r="F140" s="37">
        <v>0</v>
      </c>
      <c r="G140" s="37">
        <v>0</v>
      </c>
      <c r="H140" s="37">
        <f t="shared" si="8"/>
        <v>0</v>
      </c>
      <c r="I140" s="58"/>
      <c r="J140" s="58"/>
    </row>
    <row r="141" spans="1:10">
      <c r="A141" s="55"/>
      <c r="B141" s="55"/>
      <c r="C141" s="30" t="s">
        <v>97</v>
      </c>
      <c r="D141" s="77"/>
      <c r="E141" s="37">
        <v>595.79999999999995</v>
      </c>
      <c r="F141" s="37">
        <v>0</v>
      </c>
      <c r="G141" s="37">
        <v>0</v>
      </c>
      <c r="H141" s="37">
        <f t="shared" si="8"/>
        <v>595.79999999999995</v>
      </c>
      <c r="I141" s="58"/>
      <c r="J141" s="58"/>
    </row>
    <row r="142" spans="1:10">
      <c r="A142" s="55"/>
      <c r="B142" s="55"/>
      <c r="C142" s="30" t="s">
        <v>98</v>
      </c>
      <c r="D142" s="77"/>
      <c r="E142" s="37">
        <v>0</v>
      </c>
      <c r="F142" s="37">
        <v>0</v>
      </c>
      <c r="G142" s="37">
        <v>0</v>
      </c>
      <c r="H142" s="37">
        <f t="shared" si="8"/>
        <v>0</v>
      </c>
      <c r="I142" s="58"/>
      <c r="J142" s="58"/>
    </row>
    <row r="143" spans="1:10">
      <c r="A143" s="55" t="s">
        <v>66</v>
      </c>
      <c r="B143" s="55" t="s">
        <v>203</v>
      </c>
      <c r="C143" s="30" t="s">
        <v>48</v>
      </c>
      <c r="D143" s="77" t="s">
        <v>153</v>
      </c>
      <c r="E143" s="37">
        <f>E144+E145+E146+E147</f>
        <v>25384.2</v>
      </c>
      <c r="F143" s="37">
        <f>F144+F145+F146+F147</f>
        <v>0</v>
      </c>
      <c r="G143" s="37">
        <f>G144+G145+G146+G147</f>
        <v>0</v>
      </c>
      <c r="H143" s="37">
        <f t="shared" si="8"/>
        <v>25384.2</v>
      </c>
      <c r="I143" s="58" t="s">
        <v>22</v>
      </c>
      <c r="J143" s="58" t="s">
        <v>175</v>
      </c>
    </row>
    <row r="144" spans="1:10">
      <c r="A144" s="55"/>
      <c r="B144" s="55"/>
      <c r="C144" s="30" t="s">
        <v>95</v>
      </c>
      <c r="D144" s="77"/>
      <c r="E144" s="37">
        <v>0</v>
      </c>
      <c r="F144" s="37">
        <v>0</v>
      </c>
      <c r="G144" s="37">
        <v>0</v>
      </c>
      <c r="H144" s="37">
        <f t="shared" si="8"/>
        <v>0</v>
      </c>
      <c r="I144" s="58"/>
      <c r="J144" s="58"/>
    </row>
    <row r="145" spans="1:10">
      <c r="A145" s="55"/>
      <c r="B145" s="55"/>
      <c r="C145" s="30" t="s">
        <v>96</v>
      </c>
      <c r="D145" s="77"/>
      <c r="E145" s="50">
        <v>20850</v>
      </c>
      <c r="F145" s="37">
        <v>0</v>
      </c>
      <c r="G145" s="37">
        <v>0</v>
      </c>
      <c r="H145" s="37">
        <f t="shared" si="8"/>
        <v>20850</v>
      </c>
      <c r="I145" s="58"/>
      <c r="J145" s="58"/>
    </row>
    <row r="146" spans="1:10">
      <c r="A146" s="55"/>
      <c r="B146" s="55"/>
      <c r="C146" s="30" t="s">
        <v>97</v>
      </c>
      <c r="D146" s="77"/>
      <c r="E146" s="37">
        <v>4534.2</v>
      </c>
      <c r="F146" s="37">
        <v>0</v>
      </c>
      <c r="G146" s="37">
        <v>0</v>
      </c>
      <c r="H146" s="37">
        <f t="shared" si="8"/>
        <v>4534.2</v>
      </c>
      <c r="I146" s="58"/>
      <c r="J146" s="58"/>
    </row>
    <row r="147" spans="1:10">
      <c r="A147" s="55"/>
      <c r="B147" s="55"/>
      <c r="C147" s="30" t="s">
        <v>98</v>
      </c>
      <c r="D147" s="77"/>
      <c r="E147" s="37">
        <v>0</v>
      </c>
      <c r="F147" s="37">
        <v>0</v>
      </c>
      <c r="G147" s="37">
        <v>0</v>
      </c>
      <c r="H147" s="37">
        <f t="shared" si="8"/>
        <v>0</v>
      </c>
      <c r="I147" s="58"/>
      <c r="J147" s="58"/>
    </row>
    <row r="148" spans="1:10">
      <c r="A148" s="55" t="s">
        <v>67</v>
      </c>
      <c r="B148" s="55" t="s">
        <v>218</v>
      </c>
      <c r="C148" s="30" t="s">
        <v>48</v>
      </c>
      <c r="D148" s="77" t="s">
        <v>153</v>
      </c>
      <c r="E148" s="37">
        <f>E149+E150+E151+E152</f>
        <v>20968.2</v>
      </c>
      <c r="F148" s="37">
        <f>F149+F150+F151+F152</f>
        <v>0</v>
      </c>
      <c r="G148" s="37">
        <f>G149+G150+G151+G152</f>
        <v>0</v>
      </c>
      <c r="H148" s="37">
        <f t="shared" si="8"/>
        <v>20968.2</v>
      </c>
      <c r="I148" s="69" t="s">
        <v>22</v>
      </c>
      <c r="J148" s="58" t="s">
        <v>175</v>
      </c>
    </row>
    <row r="149" spans="1:10">
      <c r="A149" s="55"/>
      <c r="B149" s="55"/>
      <c r="C149" s="30" t="s">
        <v>95</v>
      </c>
      <c r="D149" s="77"/>
      <c r="E149" s="37">
        <v>0</v>
      </c>
      <c r="F149" s="37">
        <v>0</v>
      </c>
      <c r="G149" s="37">
        <v>0</v>
      </c>
      <c r="H149" s="37">
        <f t="shared" si="8"/>
        <v>0</v>
      </c>
      <c r="I149" s="70"/>
      <c r="J149" s="58"/>
    </row>
    <row r="150" spans="1:10">
      <c r="A150" s="55"/>
      <c r="B150" s="55"/>
      <c r="C150" s="30" t="s">
        <v>96</v>
      </c>
      <c r="D150" s="77"/>
      <c r="E150" s="50">
        <v>17324.2</v>
      </c>
      <c r="F150" s="37">
        <v>0</v>
      </c>
      <c r="G150" s="37">
        <v>0</v>
      </c>
      <c r="H150" s="37">
        <f t="shared" si="8"/>
        <v>17324.2</v>
      </c>
      <c r="I150" s="70"/>
      <c r="J150" s="58"/>
    </row>
    <row r="151" spans="1:10">
      <c r="A151" s="55"/>
      <c r="B151" s="55"/>
      <c r="C151" s="30" t="s">
        <v>97</v>
      </c>
      <c r="D151" s="77"/>
      <c r="E151" s="37">
        <v>3644</v>
      </c>
      <c r="F151" s="37">
        <v>0</v>
      </c>
      <c r="G151" s="37">
        <v>0</v>
      </c>
      <c r="H151" s="37">
        <f t="shared" si="8"/>
        <v>3644</v>
      </c>
      <c r="I151" s="70"/>
      <c r="J151" s="58"/>
    </row>
    <row r="152" spans="1:10">
      <c r="A152" s="55"/>
      <c r="B152" s="55"/>
      <c r="C152" s="30" t="s">
        <v>98</v>
      </c>
      <c r="D152" s="77"/>
      <c r="E152" s="37">
        <v>0</v>
      </c>
      <c r="F152" s="37">
        <v>0</v>
      </c>
      <c r="G152" s="37">
        <v>0</v>
      </c>
      <c r="H152" s="37">
        <f t="shared" si="8"/>
        <v>0</v>
      </c>
      <c r="I152" s="71"/>
      <c r="J152" s="58"/>
    </row>
    <row r="153" spans="1:10">
      <c r="A153" s="55" t="s">
        <v>68</v>
      </c>
      <c r="B153" s="55" t="s">
        <v>19</v>
      </c>
      <c r="C153" s="30" t="s">
        <v>48</v>
      </c>
      <c r="D153" s="77" t="s">
        <v>153</v>
      </c>
      <c r="E153" s="37">
        <f>E154+E155+E156+E157</f>
        <v>709.5</v>
      </c>
      <c r="F153" s="37">
        <f>F154+F155+F156+F157</f>
        <v>0</v>
      </c>
      <c r="G153" s="37">
        <f>G154+G155+G156+G157</f>
        <v>0</v>
      </c>
      <c r="H153" s="37">
        <f t="shared" si="8"/>
        <v>709.5</v>
      </c>
      <c r="I153" s="58" t="s">
        <v>7</v>
      </c>
      <c r="J153" s="58" t="s">
        <v>175</v>
      </c>
    </row>
    <row r="154" spans="1:10">
      <c r="A154" s="55"/>
      <c r="B154" s="55"/>
      <c r="C154" s="30" t="s">
        <v>95</v>
      </c>
      <c r="D154" s="77"/>
      <c r="E154" s="37">
        <v>0</v>
      </c>
      <c r="F154" s="37">
        <v>0</v>
      </c>
      <c r="G154" s="37">
        <v>0</v>
      </c>
      <c r="H154" s="37">
        <f t="shared" si="8"/>
        <v>0</v>
      </c>
      <c r="I154" s="58"/>
      <c r="J154" s="58"/>
    </row>
    <row r="155" spans="1:10">
      <c r="A155" s="55"/>
      <c r="B155" s="55"/>
      <c r="C155" s="30" t="s">
        <v>96</v>
      </c>
      <c r="D155" s="77"/>
      <c r="E155" s="37">
        <v>0</v>
      </c>
      <c r="F155" s="37">
        <v>0</v>
      </c>
      <c r="G155" s="37">
        <v>0</v>
      </c>
      <c r="H155" s="37">
        <f t="shared" si="8"/>
        <v>0</v>
      </c>
      <c r="I155" s="58"/>
      <c r="J155" s="58"/>
    </row>
    <row r="156" spans="1:10">
      <c r="A156" s="55"/>
      <c r="B156" s="55"/>
      <c r="C156" s="30" t="s">
        <v>97</v>
      </c>
      <c r="D156" s="77"/>
      <c r="E156" s="50">
        <v>709.5</v>
      </c>
      <c r="F156" s="37">
        <v>0</v>
      </c>
      <c r="G156" s="37">
        <v>0</v>
      </c>
      <c r="H156" s="37">
        <f t="shared" si="8"/>
        <v>709.5</v>
      </c>
      <c r="I156" s="58"/>
      <c r="J156" s="58"/>
    </row>
    <row r="157" spans="1:10">
      <c r="A157" s="55"/>
      <c r="B157" s="55"/>
      <c r="C157" s="30" t="s">
        <v>98</v>
      </c>
      <c r="D157" s="77"/>
      <c r="E157" s="37">
        <v>0</v>
      </c>
      <c r="F157" s="37">
        <v>0</v>
      </c>
      <c r="G157" s="37">
        <v>0</v>
      </c>
      <c r="H157" s="37">
        <f t="shared" si="8"/>
        <v>0</v>
      </c>
      <c r="I157" s="58"/>
      <c r="J157" s="58"/>
    </row>
    <row r="158" spans="1:10">
      <c r="A158" s="55" t="s">
        <v>69</v>
      </c>
      <c r="B158" s="55" t="s">
        <v>20</v>
      </c>
      <c r="C158" s="30" t="s">
        <v>48</v>
      </c>
      <c r="D158" s="77" t="s">
        <v>153</v>
      </c>
      <c r="E158" s="37">
        <f>E159+E160+E161+E162</f>
        <v>16532</v>
      </c>
      <c r="F158" s="37">
        <f>F159+F160+F161+F162</f>
        <v>0</v>
      </c>
      <c r="G158" s="37">
        <f>G159+G160+G161+G162</f>
        <v>0</v>
      </c>
      <c r="H158" s="37">
        <f t="shared" si="8"/>
        <v>16532</v>
      </c>
      <c r="I158" s="58" t="s">
        <v>7</v>
      </c>
      <c r="J158" s="58" t="s">
        <v>175</v>
      </c>
    </row>
    <row r="159" spans="1:10">
      <c r="A159" s="55"/>
      <c r="B159" s="55"/>
      <c r="C159" s="30" t="s">
        <v>95</v>
      </c>
      <c r="D159" s="77"/>
      <c r="E159" s="37">
        <v>0</v>
      </c>
      <c r="F159" s="37">
        <v>0</v>
      </c>
      <c r="G159" s="37">
        <v>0</v>
      </c>
      <c r="H159" s="37">
        <f t="shared" si="8"/>
        <v>0</v>
      </c>
      <c r="I159" s="58"/>
      <c r="J159" s="58"/>
    </row>
    <row r="160" spans="1:10">
      <c r="A160" s="55"/>
      <c r="B160" s="55"/>
      <c r="C160" s="30" t="s">
        <v>96</v>
      </c>
      <c r="D160" s="77"/>
      <c r="E160" s="37">
        <v>0</v>
      </c>
      <c r="F160" s="37">
        <v>0</v>
      </c>
      <c r="G160" s="37">
        <v>0</v>
      </c>
      <c r="H160" s="37">
        <f t="shared" si="8"/>
        <v>0</v>
      </c>
      <c r="I160" s="58"/>
      <c r="J160" s="58"/>
    </row>
    <row r="161" spans="1:10">
      <c r="A161" s="55"/>
      <c r="B161" s="55"/>
      <c r="C161" s="30" t="s">
        <v>97</v>
      </c>
      <c r="D161" s="77"/>
      <c r="E161" s="37">
        <v>16532</v>
      </c>
      <c r="F161" s="37">
        <v>0</v>
      </c>
      <c r="G161" s="37">
        <v>0</v>
      </c>
      <c r="H161" s="37">
        <f t="shared" si="8"/>
        <v>16532</v>
      </c>
      <c r="I161" s="58"/>
      <c r="J161" s="58"/>
    </row>
    <row r="162" spans="1:10">
      <c r="A162" s="55"/>
      <c r="B162" s="55"/>
      <c r="C162" s="30" t="s">
        <v>98</v>
      </c>
      <c r="D162" s="77"/>
      <c r="E162" s="37">
        <v>0</v>
      </c>
      <c r="F162" s="37">
        <v>0</v>
      </c>
      <c r="G162" s="37">
        <v>0</v>
      </c>
      <c r="H162" s="37">
        <f t="shared" si="8"/>
        <v>0</v>
      </c>
      <c r="I162" s="58"/>
      <c r="J162" s="58"/>
    </row>
    <row r="163" spans="1:10">
      <c r="A163" s="78" t="s">
        <v>70</v>
      </c>
      <c r="B163" s="55" t="s">
        <v>214</v>
      </c>
      <c r="C163" s="30" t="s">
        <v>48</v>
      </c>
      <c r="D163" s="77" t="s">
        <v>153</v>
      </c>
      <c r="E163" s="37">
        <f>E164+E165+E166+E167</f>
        <v>1743.8</v>
      </c>
      <c r="F163" s="37">
        <f>F164+F165+F166+F167</f>
        <v>0</v>
      </c>
      <c r="G163" s="37">
        <f>G164+G165+G166+G167</f>
        <v>0</v>
      </c>
      <c r="H163" s="37">
        <f t="shared" si="8"/>
        <v>1743.8</v>
      </c>
      <c r="I163" s="58" t="s">
        <v>7</v>
      </c>
      <c r="J163" s="58" t="s">
        <v>175</v>
      </c>
    </row>
    <row r="164" spans="1:10">
      <c r="A164" s="79"/>
      <c r="B164" s="55"/>
      <c r="C164" s="30" t="s">
        <v>95</v>
      </c>
      <c r="D164" s="77"/>
      <c r="E164" s="37">
        <v>0</v>
      </c>
      <c r="F164" s="37">
        <v>0</v>
      </c>
      <c r="G164" s="37">
        <v>0</v>
      </c>
      <c r="H164" s="37">
        <f t="shared" si="8"/>
        <v>0</v>
      </c>
      <c r="I164" s="58"/>
      <c r="J164" s="58"/>
    </row>
    <row r="165" spans="1:10">
      <c r="A165" s="79"/>
      <c r="B165" s="55"/>
      <c r="C165" s="30" t="s">
        <v>96</v>
      </c>
      <c r="D165" s="77"/>
      <c r="E165" s="37">
        <v>0</v>
      </c>
      <c r="F165" s="37">
        <v>0</v>
      </c>
      <c r="G165" s="37">
        <v>0</v>
      </c>
      <c r="H165" s="37">
        <f t="shared" si="8"/>
        <v>0</v>
      </c>
      <c r="I165" s="58"/>
      <c r="J165" s="58"/>
    </row>
    <row r="166" spans="1:10">
      <c r="A166" s="79"/>
      <c r="B166" s="55"/>
      <c r="C166" s="30" t="s">
        <v>97</v>
      </c>
      <c r="D166" s="77"/>
      <c r="E166" s="37">
        <v>1743.8</v>
      </c>
      <c r="F166" s="37">
        <v>0</v>
      </c>
      <c r="G166" s="37">
        <v>0</v>
      </c>
      <c r="H166" s="37">
        <f t="shared" si="8"/>
        <v>1743.8</v>
      </c>
      <c r="I166" s="58"/>
      <c r="J166" s="58"/>
    </row>
    <row r="167" spans="1:10">
      <c r="A167" s="80"/>
      <c r="B167" s="55"/>
      <c r="C167" s="30" t="s">
        <v>98</v>
      </c>
      <c r="D167" s="77"/>
      <c r="E167" s="37">
        <v>0</v>
      </c>
      <c r="F167" s="37">
        <v>0</v>
      </c>
      <c r="G167" s="37">
        <v>0</v>
      </c>
      <c r="H167" s="37">
        <f t="shared" si="8"/>
        <v>0</v>
      </c>
      <c r="I167" s="58"/>
      <c r="J167" s="58"/>
    </row>
    <row r="168" spans="1:10">
      <c r="A168" s="78" t="s">
        <v>71</v>
      </c>
      <c r="B168" s="55" t="s">
        <v>185</v>
      </c>
      <c r="C168" s="30" t="s">
        <v>48</v>
      </c>
      <c r="D168" s="77" t="s">
        <v>153</v>
      </c>
      <c r="E168" s="37">
        <f>E169+E170+E171+E172</f>
        <v>6180.5</v>
      </c>
      <c r="F168" s="37">
        <f>F169+F170+F171+F172</f>
        <v>0</v>
      </c>
      <c r="G168" s="37">
        <f>G169+G170+G171+G172</f>
        <v>0</v>
      </c>
      <c r="H168" s="37">
        <f t="shared" si="8"/>
        <v>6180.5</v>
      </c>
      <c r="I168" s="58" t="s">
        <v>7</v>
      </c>
      <c r="J168" s="58" t="s">
        <v>175</v>
      </c>
    </row>
    <row r="169" spans="1:10">
      <c r="A169" s="79"/>
      <c r="B169" s="55"/>
      <c r="C169" s="30" t="s">
        <v>95</v>
      </c>
      <c r="D169" s="77"/>
      <c r="E169" s="37">
        <v>0</v>
      </c>
      <c r="F169" s="37">
        <v>0</v>
      </c>
      <c r="G169" s="37">
        <v>0</v>
      </c>
      <c r="H169" s="37">
        <f t="shared" si="8"/>
        <v>0</v>
      </c>
      <c r="I169" s="58"/>
      <c r="J169" s="58"/>
    </row>
    <row r="170" spans="1:10">
      <c r="A170" s="79"/>
      <c r="B170" s="55"/>
      <c r="C170" s="30" t="s">
        <v>96</v>
      </c>
      <c r="D170" s="77"/>
      <c r="E170" s="37">
        <v>0</v>
      </c>
      <c r="F170" s="37">
        <v>0</v>
      </c>
      <c r="G170" s="37">
        <v>0</v>
      </c>
      <c r="H170" s="37">
        <f t="shared" si="8"/>
        <v>0</v>
      </c>
      <c r="I170" s="58"/>
      <c r="J170" s="58"/>
    </row>
    <row r="171" spans="1:10">
      <c r="A171" s="79"/>
      <c r="B171" s="55"/>
      <c r="C171" s="30" t="s">
        <v>97</v>
      </c>
      <c r="D171" s="77"/>
      <c r="E171" s="37">
        <v>6180.5</v>
      </c>
      <c r="F171" s="37">
        <v>0</v>
      </c>
      <c r="G171" s="37">
        <v>0</v>
      </c>
      <c r="H171" s="37">
        <f t="shared" si="8"/>
        <v>6180.5</v>
      </c>
      <c r="I171" s="58"/>
      <c r="J171" s="58"/>
    </row>
    <row r="172" spans="1:10">
      <c r="A172" s="80"/>
      <c r="B172" s="55"/>
      <c r="C172" s="30" t="s">
        <v>98</v>
      </c>
      <c r="D172" s="77"/>
      <c r="E172" s="37">
        <v>0</v>
      </c>
      <c r="F172" s="37">
        <v>0</v>
      </c>
      <c r="G172" s="37">
        <v>0</v>
      </c>
      <c r="H172" s="37">
        <f t="shared" si="8"/>
        <v>0</v>
      </c>
      <c r="I172" s="58"/>
      <c r="J172" s="58"/>
    </row>
    <row r="173" spans="1:10">
      <c r="A173" s="78" t="s">
        <v>72</v>
      </c>
      <c r="B173" s="55" t="s">
        <v>195</v>
      </c>
      <c r="C173" s="30" t="s">
        <v>48</v>
      </c>
      <c r="D173" s="77" t="s">
        <v>153</v>
      </c>
      <c r="E173" s="37">
        <f>E174+E175+E176+E177</f>
        <v>732.8</v>
      </c>
      <c r="F173" s="37">
        <f>F174+F175+F176+F177</f>
        <v>0</v>
      </c>
      <c r="G173" s="37">
        <f>G174+G175+G176+G177</f>
        <v>0</v>
      </c>
      <c r="H173" s="37">
        <f t="shared" si="8"/>
        <v>732.8</v>
      </c>
      <c r="I173" s="58" t="s">
        <v>7</v>
      </c>
      <c r="J173" s="58" t="s">
        <v>175</v>
      </c>
    </row>
    <row r="174" spans="1:10">
      <c r="A174" s="79"/>
      <c r="B174" s="55"/>
      <c r="C174" s="30" t="s">
        <v>95</v>
      </c>
      <c r="D174" s="77"/>
      <c r="E174" s="37">
        <v>0</v>
      </c>
      <c r="F174" s="37">
        <v>0</v>
      </c>
      <c r="G174" s="37">
        <v>0</v>
      </c>
      <c r="H174" s="37">
        <f t="shared" si="8"/>
        <v>0</v>
      </c>
      <c r="I174" s="58"/>
      <c r="J174" s="58"/>
    </row>
    <row r="175" spans="1:10">
      <c r="A175" s="79"/>
      <c r="B175" s="55"/>
      <c r="C175" s="30" t="s">
        <v>96</v>
      </c>
      <c r="D175" s="77"/>
      <c r="E175" s="37">
        <v>0</v>
      </c>
      <c r="F175" s="37">
        <v>0</v>
      </c>
      <c r="G175" s="37">
        <v>0</v>
      </c>
      <c r="H175" s="37">
        <f t="shared" si="8"/>
        <v>0</v>
      </c>
      <c r="I175" s="58"/>
      <c r="J175" s="58"/>
    </row>
    <row r="176" spans="1:10">
      <c r="A176" s="79"/>
      <c r="B176" s="55"/>
      <c r="C176" s="30" t="s">
        <v>97</v>
      </c>
      <c r="D176" s="77"/>
      <c r="E176" s="37">
        <v>732.8</v>
      </c>
      <c r="F176" s="37">
        <v>0</v>
      </c>
      <c r="G176" s="37">
        <v>0</v>
      </c>
      <c r="H176" s="37">
        <f t="shared" si="8"/>
        <v>732.8</v>
      </c>
      <c r="I176" s="58"/>
      <c r="J176" s="58"/>
    </row>
    <row r="177" spans="1:10">
      <c r="A177" s="80"/>
      <c r="B177" s="55"/>
      <c r="C177" s="30" t="s">
        <v>98</v>
      </c>
      <c r="D177" s="77"/>
      <c r="E177" s="37">
        <v>0</v>
      </c>
      <c r="F177" s="37">
        <v>0</v>
      </c>
      <c r="G177" s="37">
        <v>0</v>
      </c>
      <c r="H177" s="37">
        <f t="shared" si="8"/>
        <v>0</v>
      </c>
      <c r="I177" s="58"/>
      <c r="J177" s="58"/>
    </row>
    <row r="178" spans="1:10">
      <c r="A178" s="78" t="s">
        <v>73</v>
      </c>
      <c r="B178" s="55" t="s">
        <v>224</v>
      </c>
      <c r="C178" s="30" t="s">
        <v>48</v>
      </c>
      <c r="D178" s="77" t="s">
        <v>153</v>
      </c>
      <c r="E178" s="37">
        <f>E179+E180+E181+E182</f>
        <v>100</v>
      </c>
      <c r="F178" s="37">
        <f>F179+F180+F181+F182</f>
        <v>0</v>
      </c>
      <c r="G178" s="37">
        <f>G179+G180+G181+G182</f>
        <v>0</v>
      </c>
      <c r="H178" s="37">
        <f t="shared" ref="H178:H187" si="9">SUM(E178:G178)</f>
        <v>100</v>
      </c>
      <c r="I178" s="58" t="s">
        <v>7</v>
      </c>
      <c r="J178" s="58" t="s">
        <v>175</v>
      </c>
    </row>
    <row r="179" spans="1:10">
      <c r="A179" s="79"/>
      <c r="B179" s="55"/>
      <c r="C179" s="30" t="s">
        <v>95</v>
      </c>
      <c r="D179" s="77"/>
      <c r="E179" s="37">
        <v>0</v>
      </c>
      <c r="F179" s="37">
        <v>0</v>
      </c>
      <c r="G179" s="37">
        <v>0</v>
      </c>
      <c r="H179" s="37">
        <f t="shared" si="9"/>
        <v>0</v>
      </c>
      <c r="I179" s="58"/>
      <c r="J179" s="58"/>
    </row>
    <row r="180" spans="1:10">
      <c r="A180" s="79"/>
      <c r="B180" s="55"/>
      <c r="C180" s="30" t="s">
        <v>96</v>
      </c>
      <c r="D180" s="77"/>
      <c r="E180" s="37">
        <v>0</v>
      </c>
      <c r="F180" s="37">
        <v>0</v>
      </c>
      <c r="G180" s="37">
        <v>0</v>
      </c>
      <c r="H180" s="37">
        <f t="shared" si="9"/>
        <v>0</v>
      </c>
      <c r="I180" s="58"/>
      <c r="J180" s="58"/>
    </row>
    <row r="181" spans="1:10">
      <c r="A181" s="79"/>
      <c r="B181" s="55"/>
      <c r="C181" s="30" t="s">
        <v>97</v>
      </c>
      <c r="D181" s="77"/>
      <c r="E181" s="37">
        <v>100</v>
      </c>
      <c r="F181" s="37">
        <v>0</v>
      </c>
      <c r="G181" s="37">
        <v>0</v>
      </c>
      <c r="H181" s="37">
        <f t="shared" si="9"/>
        <v>100</v>
      </c>
      <c r="I181" s="58"/>
      <c r="J181" s="58"/>
    </row>
    <row r="182" spans="1:10">
      <c r="A182" s="80"/>
      <c r="B182" s="55"/>
      <c r="C182" s="30" t="s">
        <v>98</v>
      </c>
      <c r="D182" s="77"/>
      <c r="E182" s="37">
        <v>0</v>
      </c>
      <c r="F182" s="37">
        <v>0</v>
      </c>
      <c r="G182" s="37">
        <v>0</v>
      </c>
      <c r="H182" s="37">
        <f t="shared" si="9"/>
        <v>0</v>
      </c>
      <c r="I182" s="58"/>
      <c r="J182" s="58"/>
    </row>
    <row r="183" spans="1:10">
      <c r="A183" s="78" t="s">
        <v>74</v>
      </c>
      <c r="B183" s="55" t="s">
        <v>230</v>
      </c>
      <c r="C183" s="53" t="s">
        <v>48</v>
      </c>
      <c r="D183" s="77" t="s">
        <v>153</v>
      </c>
      <c r="E183" s="37">
        <f>E184+E185+E186+E187</f>
        <v>4357.3</v>
      </c>
      <c r="F183" s="37">
        <f>F184+F185+F186+F187</f>
        <v>0</v>
      </c>
      <c r="G183" s="37">
        <f>G184+G185+G186+G187</f>
        <v>0</v>
      </c>
      <c r="H183" s="37">
        <f t="shared" si="9"/>
        <v>4357.3</v>
      </c>
      <c r="I183" s="58" t="s">
        <v>7</v>
      </c>
      <c r="J183" s="58" t="s">
        <v>175</v>
      </c>
    </row>
    <row r="184" spans="1:10">
      <c r="A184" s="79"/>
      <c r="B184" s="55"/>
      <c r="C184" s="30" t="s">
        <v>95</v>
      </c>
      <c r="D184" s="77"/>
      <c r="E184" s="37">
        <v>0</v>
      </c>
      <c r="F184" s="37">
        <v>0</v>
      </c>
      <c r="G184" s="37">
        <v>0</v>
      </c>
      <c r="H184" s="37">
        <f t="shared" si="9"/>
        <v>0</v>
      </c>
      <c r="I184" s="58"/>
      <c r="J184" s="58"/>
    </row>
    <row r="185" spans="1:10">
      <c r="A185" s="79"/>
      <c r="B185" s="55"/>
      <c r="C185" s="30" t="s">
        <v>96</v>
      </c>
      <c r="D185" s="77"/>
      <c r="E185" s="37">
        <v>0</v>
      </c>
      <c r="F185" s="37">
        <v>0</v>
      </c>
      <c r="G185" s="37">
        <v>0</v>
      </c>
      <c r="H185" s="37">
        <f t="shared" si="9"/>
        <v>0</v>
      </c>
      <c r="I185" s="58"/>
      <c r="J185" s="58"/>
    </row>
    <row r="186" spans="1:10">
      <c r="A186" s="79"/>
      <c r="B186" s="55"/>
      <c r="C186" s="30" t="s">
        <v>97</v>
      </c>
      <c r="D186" s="77"/>
      <c r="E186" s="37">
        <v>4357.3</v>
      </c>
      <c r="F186" s="37">
        <v>0</v>
      </c>
      <c r="G186" s="37">
        <v>0</v>
      </c>
      <c r="H186" s="37">
        <f t="shared" si="9"/>
        <v>4357.3</v>
      </c>
      <c r="I186" s="58"/>
      <c r="J186" s="58"/>
    </row>
    <row r="187" spans="1:10">
      <c r="A187" s="80"/>
      <c r="B187" s="55"/>
      <c r="C187" s="30" t="s">
        <v>98</v>
      </c>
      <c r="D187" s="77"/>
      <c r="E187" s="37">
        <v>0</v>
      </c>
      <c r="F187" s="37">
        <v>0</v>
      </c>
      <c r="G187" s="37">
        <v>0</v>
      </c>
      <c r="H187" s="37">
        <f t="shared" si="9"/>
        <v>0</v>
      </c>
      <c r="I187" s="58"/>
      <c r="J187" s="58"/>
    </row>
    <row r="188" spans="1:10">
      <c r="A188" s="55" t="s">
        <v>75</v>
      </c>
      <c r="B188" s="55" t="s">
        <v>81</v>
      </c>
      <c r="C188" s="30" t="s">
        <v>48</v>
      </c>
      <c r="D188" s="77" t="s">
        <v>153</v>
      </c>
      <c r="E188" s="37">
        <f>E189+E190+E191+E192</f>
        <v>374829.8</v>
      </c>
      <c r="F188" s="37">
        <f>F189+F190+F191+F192</f>
        <v>0</v>
      </c>
      <c r="G188" s="37">
        <f>G189+G190+G191+G192</f>
        <v>0</v>
      </c>
      <c r="H188" s="37">
        <f t="shared" si="8"/>
        <v>374829.8</v>
      </c>
      <c r="I188" s="58" t="s">
        <v>7</v>
      </c>
      <c r="J188" s="58" t="s">
        <v>175</v>
      </c>
    </row>
    <row r="189" spans="1:10">
      <c r="A189" s="55"/>
      <c r="B189" s="55"/>
      <c r="C189" s="30" t="s">
        <v>95</v>
      </c>
      <c r="D189" s="77"/>
      <c r="E189" s="37">
        <v>342403.1</v>
      </c>
      <c r="F189" s="37">
        <v>0</v>
      </c>
      <c r="G189" s="37">
        <v>0</v>
      </c>
      <c r="H189" s="37">
        <f t="shared" si="8"/>
        <v>342403.1</v>
      </c>
      <c r="I189" s="58"/>
      <c r="J189" s="58"/>
    </row>
    <row r="190" spans="1:10">
      <c r="A190" s="55"/>
      <c r="B190" s="55"/>
      <c r="C190" s="30" t="s">
        <v>96</v>
      </c>
      <c r="D190" s="77"/>
      <c r="E190" s="37">
        <v>0</v>
      </c>
      <c r="F190" s="37">
        <v>0</v>
      </c>
      <c r="G190" s="37">
        <v>0</v>
      </c>
      <c r="H190" s="37">
        <f t="shared" si="8"/>
        <v>0</v>
      </c>
      <c r="I190" s="58"/>
      <c r="J190" s="58"/>
    </row>
    <row r="191" spans="1:10">
      <c r="A191" s="55"/>
      <c r="B191" s="55"/>
      <c r="C191" s="30" t="s">
        <v>97</v>
      </c>
      <c r="D191" s="77"/>
      <c r="E191" s="50">
        <v>32426.7</v>
      </c>
      <c r="F191" s="37">
        <v>0</v>
      </c>
      <c r="G191" s="37">
        <v>0</v>
      </c>
      <c r="H191" s="37">
        <f t="shared" si="8"/>
        <v>32426.7</v>
      </c>
      <c r="I191" s="58"/>
      <c r="J191" s="58"/>
    </row>
    <row r="192" spans="1:10">
      <c r="A192" s="55"/>
      <c r="B192" s="55"/>
      <c r="C192" s="30" t="s">
        <v>98</v>
      </c>
      <c r="D192" s="77"/>
      <c r="E192" s="37">
        <v>0</v>
      </c>
      <c r="F192" s="37">
        <v>0</v>
      </c>
      <c r="G192" s="37">
        <v>0</v>
      </c>
      <c r="H192" s="37">
        <f t="shared" si="8"/>
        <v>0</v>
      </c>
      <c r="I192" s="58"/>
      <c r="J192" s="58"/>
    </row>
    <row r="193" spans="1:10">
      <c r="A193" s="55" t="s">
        <v>76</v>
      </c>
      <c r="B193" s="55" t="s">
        <v>89</v>
      </c>
      <c r="C193" s="30" t="s">
        <v>48</v>
      </c>
      <c r="D193" s="77" t="s">
        <v>153</v>
      </c>
      <c r="E193" s="37">
        <f>E194+E195+E196+E197</f>
        <v>0</v>
      </c>
      <c r="F193" s="37">
        <f>F194+F195+F196+F197</f>
        <v>0</v>
      </c>
      <c r="G193" s="37">
        <f>G194+G195+G196+G197</f>
        <v>160000.6</v>
      </c>
      <c r="H193" s="37">
        <f t="shared" si="8"/>
        <v>160000.6</v>
      </c>
      <c r="I193" s="58" t="s">
        <v>7</v>
      </c>
      <c r="J193" s="58" t="s">
        <v>175</v>
      </c>
    </row>
    <row r="194" spans="1:10">
      <c r="A194" s="55"/>
      <c r="B194" s="55"/>
      <c r="C194" s="30" t="s">
        <v>95</v>
      </c>
      <c r="D194" s="77"/>
      <c r="E194" s="37">
        <v>0</v>
      </c>
      <c r="F194" s="37">
        <v>0</v>
      </c>
      <c r="G194" s="37">
        <v>0</v>
      </c>
      <c r="H194" s="37">
        <f t="shared" si="8"/>
        <v>0</v>
      </c>
      <c r="I194" s="58"/>
      <c r="J194" s="58"/>
    </row>
    <row r="195" spans="1:10">
      <c r="A195" s="55"/>
      <c r="B195" s="55"/>
      <c r="C195" s="30" t="s">
        <v>96</v>
      </c>
      <c r="D195" s="77"/>
      <c r="E195" s="37">
        <v>0</v>
      </c>
      <c r="F195" s="37">
        <v>0</v>
      </c>
      <c r="G195" s="37">
        <v>0</v>
      </c>
      <c r="H195" s="37">
        <f t="shared" si="8"/>
        <v>0</v>
      </c>
      <c r="I195" s="58"/>
      <c r="J195" s="58"/>
    </row>
    <row r="196" spans="1:10">
      <c r="A196" s="55"/>
      <c r="B196" s="55"/>
      <c r="C196" s="30" t="s">
        <v>97</v>
      </c>
      <c r="D196" s="77"/>
      <c r="E196" s="37">
        <v>0</v>
      </c>
      <c r="F196" s="37">
        <v>0</v>
      </c>
      <c r="G196" s="37">
        <v>160000.6</v>
      </c>
      <c r="H196" s="37">
        <f t="shared" si="8"/>
        <v>160000.6</v>
      </c>
      <c r="I196" s="58"/>
      <c r="J196" s="58"/>
    </row>
    <row r="197" spans="1:10">
      <c r="A197" s="55"/>
      <c r="B197" s="55"/>
      <c r="C197" s="30" t="s">
        <v>98</v>
      </c>
      <c r="D197" s="77"/>
      <c r="E197" s="37">
        <v>0</v>
      </c>
      <c r="F197" s="37">
        <v>0</v>
      </c>
      <c r="G197" s="37">
        <v>0</v>
      </c>
      <c r="H197" s="37">
        <f t="shared" si="8"/>
        <v>0</v>
      </c>
      <c r="I197" s="58"/>
      <c r="J197" s="58"/>
    </row>
    <row r="198" spans="1:10" ht="15.75" customHeight="1">
      <c r="A198" s="55" t="s">
        <v>77</v>
      </c>
      <c r="B198" s="55" t="s">
        <v>86</v>
      </c>
      <c r="C198" s="30" t="s">
        <v>48</v>
      </c>
      <c r="D198" s="77" t="s">
        <v>153</v>
      </c>
      <c r="E198" s="37">
        <f>E199+E200+E201+E202</f>
        <v>156710</v>
      </c>
      <c r="F198" s="37">
        <f>F199+F200+F201+F202</f>
        <v>111200</v>
      </c>
      <c r="G198" s="37">
        <f>G199+G200+G201+G202</f>
        <v>0</v>
      </c>
      <c r="H198" s="37">
        <f t="shared" si="8"/>
        <v>267910</v>
      </c>
      <c r="I198" s="58" t="s">
        <v>222</v>
      </c>
      <c r="J198" s="58" t="s">
        <v>175</v>
      </c>
    </row>
    <row r="199" spans="1:10">
      <c r="A199" s="55"/>
      <c r="B199" s="55"/>
      <c r="C199" s="30" t="s">
        <v>95</v>
      </c>
      <c r="D199" s="77"/>
      <c r="E199" s="37">
        <v>0</v>
      </c>
      <c r="F199" s="37">
        <v>0</v>
      </c>
      <c r="G199" s="37">
        <v>0</v>
      </c>
      <c r="H199" s="37">
        <f t="shared" si="8"/>
        <v>0</v>
      </c>
      <c r="I199" s="58"/>
      <c r="J199" s="58"/>
    </row>
    <row r="200" spans="1:10">
      <c r="A200" s="55"/>
      <c r="B200" s="55"/>
      <c r="C200" s="30" t="s">
        <v>96</v>
      </c>
      <c r="D200" s="77"/>
      <c r="E200" s="43">
        <v>148870</v>
      </c>
      <c r="F200" s="37">
        <v>105640</v>
      </c>
      <c r="G200" s="37">
        <v>0</v>
      </c>
      <c r="H200" s="37">
        <f t="shared" si="8"/>
        <v>254510</v>
      </c>
      <c r="I200" s="58"/>
      <c r="J200" s="58"/>
    </row>
    <row r="201" spans="1:10">
      <c r="A201" s="55"/>
      <c r="B201" s="55"/>
      <c r="C201" s="30" t="s">
        <v>97</v>
      </c>
      <c r="D201" s="77"/>
      <c r="E201" s="50">
        <v>7840</v>
      </c>
      <c r="F201" s="37">
        <v>5560</v>
      </c>
      <c r="G201" s="37">
        <v>0</v>
      </c>
      <c r="H201" s="37">
        <f t="shared" si="8"/>
        <v>13400</v>
      </c>
      <c r="I201" s="58"/>
      <c r="J201" s="58"/>
    </row>
    <row r="202" spans="1:10">
      <c r="A202" s="55"/>
      <c r="B202" s="55"/>
      <c r="C202" s="30" t="s">
        <v>98</v>
      </c>
      <c r="D202" s="77"/>
      <c r="E202" s="37">
        <v>0</v>
      </c>
      <c r="F202" s="37">
        <v>0</v>
      </c>
      <c r="G202" s="37">
        <v>0</v>
      </c>
      <c r="H202" s="37">
        <f t="shared" si="8"/>
        <v>0</v>
      </c>
      <c r="I202" s="58"/>
      <c r="J202" s="58"/>
    </row>
    <row r="203" spans="1:10">
      <c r="A203" s="55" t="s">
        <v>78</v>
      </c>
      <c r="B203" s="55" t="s">
        <v>94</v>
      </c>
      <c r="C203" s="30" t="s">
        <v>48</v>
      </c>
      <c r="D203" s="77" t="s">
        <v>153</v>
      </c>
      <c r="E203" s="37">
        <f>E204+E205+E206+E207</f>
        <v>0</v>
      </c>
      <c r="F203" s="37">
        <f>F204+F205+F206+F207</f>
        <v>90000</v>
      </c>
      <c r="G203" s="37">
        <f>G204+G205+G206+G207</f>
        <v>90000</v>
      </c>
      <c r="H203" s="37">
        <f t="shared" si="8"/>
        <v>180000</v>
      </c>
      <c r="I203" s="58" t="s">
        <v>222</v>
      </c>
      <c r="J203" s="58" t="s">
        <v>175</v>
      </c>
    </row>
    <row r="204" spans="1:10">
      <c r="A204" s="55"/>
      <c r="B204" s="55"/>
      <c r="C204" s="30" t="s">
        <v>95</v>
      </c>
      <c r="D204" s="77"/>
      <c r="E204" s="37">
        <v>0</v>
      </c>
      <c r="F204" s="37">
        <v>0</v>
      </c>
      <c r="G204" s="37">
        <v>0</v>
      </c>
      <c r="H204" s="37">
        <f t="shared" si="8"/>
        <v>0</v>
      </c>
      <c r="I204" s="58"/>
      <c r="J204" s="58"/>
    </row>
    <row r="205" spans="1:10">
      <c r="A205" s="55"/>
      <c r="B205" s="55"/>
      <c r="C205" s="30" t="s">
        <v>96</v>
      </c>
      <c r="D205" s="77"/>
      <c r="E205" s="37">
        <v>0</v>
      </c>
      <c r="F205" s="37">
        <v>0</v>
      </c>
      <c r="G205" s="37">
        <v>0</v>
      </c>
      <c r="H205" s="37">
        <f t="shared" si="8"/>
        <v>0</v>
      </c>
      <c r="I205" s="58"/>
      <c r="J205" s="58"/>
    </row>
    <row r="206" spans="1:10">
      <c r="A206" s="55"/>
      <c r="B206" s="55"/>
      <c r="C206" s="30" t="s">
        <v>97</v>
      </c>
      <c r="D206" s="77"/>
      <c r="E206" s="37">
        <v>0</v>
      </c>
      <c r="F206" s="37">
        <v>90000</v>
      </c>
      <c r="G206" s="37">
        <v>90000</v>
      </c>
      <c r="H206" s="37">
        <f t="shared" si="8"/>
        <v>180000</v>
      </c>
      <c r="I206" s="58"/>
      <c r="J206" s="58"/>
    </row>
    <row r="207" spans="1:10">
      <c r="A207" s="55"/>
      <c r="B207" s="55"/>
      <c r="C207" s="30" t="s">
        <v>98</v>
      </c>
      <c r="D207" s="77"/>
      <c r="E207" s="37">
        <v>0</v>
      </c>
      <c r="F207" s="37">
        <v>0</v>
      </c>
      <c r="G207" s="37">
        <v>0</v>
      </c>
      <c r="H207" s="37">
        <f t="shared" ref="H207:H270" si="10">SUM(E207:G207)</f>
        <v>0</v>
      </c>
      <c r="I207" s="58"/>
      <c r="J207" s="58"/>
    </row>
    <row r="208" spans="1:10">
      <c r="A208" s="55" t="s">
        <v>231</v>
      </c>
      <c r="B208" s="55" t="s">
        <v>223</v>
      </c>
      <c r="C208" s="30" t="s">
        <v>48</v>
      </c>
      <c r="D208" s="77" t="s">
        <v>153</v>
      </c>
      <c r="E208" s="37">
        <f>E209+E210+E211+E212</f>
        <v>0</v>
      </c>
      <c r="F208" s="37">
        <f>F209+F210+F211+F212</f>
        <v>104271.9</v>
      </c>
      <c r="G208" s="37">
        <f>G209+G210+G211+G212</f>
        <v>109068</v>
      </c>
      <c r="H208" s="37">
        <f t="shared" si="10"/>
        <v>213339.9</v>
      </c>
      <c r="I208" s="58" t="s">
        <v>222</v>
      </c>
      <c r="J208" s="58" t="s">
        <v>175</v>
      </c>
    </row>
    <row r="209" spans="1:10">
      <c r="A209" s="55"/>
      <c r="B209" s="55"/>
      <c r="C209" s="30" t="s">
        <v>95</v>
      </c>
      <c r="D209" s="77"/>
      <c r="E209" s="37">
        <v>0</v>
      </c>
      <c r="F209" s="37">
        <v>0</v>
      </c>
      <c r="G209" s="37">
        <v>0</v>
      </c>
      <c r="H209" s="37">
        <f t="shared" si="10"/>
        <v>0</v>
      </c>
      <c r="I209" s="58"/>
      <c r="J209" s="58"/>
    </row>
    <row r="210" spans="1:10">
      <c r="A210" s="55"/>
      <c r="B210" s="55"/>
      <c r="C210" s="30" t="s">
        <v>96</v>
      </c>
      <c r="D210" s="77"/>
      <c r="E210" s="37">
        <v>0</v>
      </c>
      <c r="F210" s="37">
        <v>0</v>
      </c>
      <c r="G210" s="37">
        <v>0</v>
      </c>
      <c r="H210" s="37">
        <f t="shared" si="10"/>
        <v>0</v>
      </c>
      <c r="I210" s="58"/>
      <c r="J210" s="58"/>
    </row>
    <row r="211" spans="1:10">
      <c r="A211" s="55"/>
      <c r="B211" s="55"/>
      <c r="C211" s="30" t="s">
        <v>97</v>
      </c>
      <c r="D211" s="77"/>
      <c r="E211" s="37">
        <v>0</v>
      </c>
      <c r="F211" s="37">
        <v>104271.9</v>
      </c>
      <c r="G211" s="37">
        <v>109068</v>
      </c>
      <c r="H211" s="37">
        <f t="shared" si="10"/>
        <v>213339.9</v>
      </c>
      <c r="I211" s="58"/>
      <c r="J211" s="58"/>
    </row>
    <row r="212" spans="1:10">
      <c r="A212" s="55"/>
      <c r="B212" s="55"/>
      <c r="C212" s="30" t="s">
        <v>98</v>
      </c>
      <c r="D212" s="77"/>
      <c r="E212" s="37">
        <v>0</v>
      </c>
      <c r="F212" s="37">
        <v>0</v>
      </c>
      <c r="G212" s="37">
        <v>0</v>
      </c>
      <c r="H212" s="37">
        <f t="shared" si="10"/>
        <v>0</v>
      </c>
      <c r="I212" s="58"/>
      <c r="J212" s="58"/>
    </row>
    <row r="213" spans="1:10">
      <c r="A213" s="76" t="s">
        <v>172</v>
      </c>
      <c r="B213" s="55" t="s">
        <v>196</v>
      </c>
      <c r="C213" s="30" t="s">
        <v>48</v>
      </c>
      <c r="D213" s="77" t="s">
        <v>102</v>
      </c>
      <c r="E213" s="37">
        <f>E214+E215+E216+E217</f>
        <v>761021.63</v>
      </c>
      <c r="F213" s="37">
        <f>F214+F215+F216+F217</f>
        <v>701815.9</v>
      </c>
      <c r="G213" s="37">
        <f>G214+G215+G216+G217</f>
        <v>636237.1</v>
      </c>
      <c r="H213" s="37">
        <f t="shared" si="10"/>
        <v>2099074.63</v>
      </c>
      <c r="I213" s="58" t="s">
        <v>204</v>
      </c>
      <c r="J213" s="58" t="s">
        <v>175</v>
      </c>
    </row>
    <row r="214" spans="1:10">
      <c r="A214" s="76"/>
      <c r="B214" s="55"/>
      <c r="C214" s="30" t="s">
        <v>95</v>
      </c>
      <c r="D214" s="77"/>
      <c r="E214" s="37">
        <v>0</v>
      </c>
      <c r="F214" s="37">
        <v>0</v>
      </c>
      <c r="G214" s="37">
        <v>0</v>
      </c>
      <c r="H214" s="37">
        <f t="shared" si="10"/>
        <v>0</v>
      </c>
      <c r="I214" s="58"/>
      <c r="J214" s="58"/>
    </row>
    <row r="215" spans="1:10">
      <c r="A215" s="76"/>
      <c r="B215" s="55"/>
      <c r="C215" s="30" t="s">
        <v>96</v>
      </c>
      <c r="D215" s="77"/>
      <c r="E215" s="50">
        <v>19000</v>
      </c>
      <c r="F215" s="50">
        <v>0</v>
      </c>
      <c r="G215" s="50">
        <v>0</v>
      </c>
      <c r="H215" s="50">
        <f t="shared" si="10"/>
        <v>19000</v>
      </c>
      <c r="I215" s="58"/>
      <c r="J215" s="58"/>
    </row>
    <row r="216" spans="1:10">
      <c r="A216" s="76"/>
      <c r="B216" s="55"/>
      <c r="C216" s="30" t="s">
        <v>97</v>
      </c>
      <c r="D216" s="77"/>
      <c r="E216" s="50">
        <v>742021.63</v>
      </c>
      <c r="F216" s="50">
        <v>701815.9</v>
      </c>
      <c r="G216" s="50">
        <v>636237.1</v>
      </c>
      <c r="H216" s="50">
        <f t="shared" si="10"/>
        <v>2080074.63</v>
      </c>
      <c r="I216" s="58"/>
      <c r="J216" s="58"/>
    </row>
    <row r="217" spans="1:10">
      <c r="A217" s="76"/>
      <c r="B217" s="55"/>
      <c r="C217" s="30" t="s">
        <v>98</v>
      </c>
      <c r="D217" s="77"/>
      <c r="E217" s="37">
        <v>0</v>
      </c>
      <c r="F217" s="37">
        <v>0</v>
      </c>
      <c r="G217" s="37">
        <v>0</v>
      </c>
      <c r="H217" s="37">
        <f t="shared" si="10"/>
        <v>0</v>
      </c>
      <c r="I217" s="58"/>
      <c r="J217" s="58"/>
    </row>
    <row r="218" spans="1:10">
      <c r="A218" s="66" t="s">
        <v>221</v>
      </c>
      <c r="B218" s="66" t="s">
        <v>178</v>
      </c>
      <c r="C218" s="30" t="s">
        <v>29</v>
      </c>
      <c r="D218" s="69" t="s">
        <v>126</v>
      </c>
      <c r="E218" s="50">
        <f>E219+E220+E221+E222</f>
        <v>34495.85</v>
      </c>
      <c r="F218" s="37">
        <v>36292.35</v>
      </c>
      <c r="G218" s="37">
        <v>36907.72</v>
      </c>
      <c r="H218" s="37">
        <f>SUM(E218:G218)</f>
        <v>107695.92</v>
      </c>
      <c r="I218" s="69" t="s">
        <v>100</v>
      </c>
      <c r="J218" s="69" t="s">
        <v>127</v>
      </c>
    </row>
    <row r="219" spans="1:10">
      <c r="A219" s="67"/>
      <c r="B219" s="67"/>
      <c r="C219" s="30" t="s">
        <v>95</v>
      </c>
      <c r="D219" s="70"/>
      <c r="E219" s="28">
        <v>0</v>
      </c>
      <c r="F219" s="28">
        <v>0</v>
      </c>
      <c r="G219" s="28">
        <v>0</v>
      </c>
      <c r="H219" s="37">
        <f>SUM(E219:G219)</f>
        <v>0</v>
      </c>
      <c r="I219" s="70"/>
      <c r="J219" s="70"/>
    </row>
    <row r="220" spans="1:10">
      <c r="A220" s="67"/>
      <c r="B220" s="67"/>
      <c r="C220" s="30" t="s">
        <v>96</v>
      </c>
      <c r="D220" s="70"/>
      <c r="E220" s="28">
        <v>0</v>
      </c>
      <c r="F220" s="28">
        <v>0</v>
      </c>
      <c r="G220" s="28">
        <v>0</v>
      </c>
      <c r="H220" s="37">
        <f>SUM(E220:G220)</f>
        <v>0</v>
      </c>
      <c r="I220" s="70"/>
      <c r="J220" s="70"/>
    </row>
    <row r="221" spans="1:10">
      <c r="A221" s="67"/>
      <c r="B221" s="67"/>
      <c r="C221" s="30" t="s">
        <v>97</v>
      </c>
      <c r="D221" s="70"/>
      <c r="E221" s="28">
        <v>34495.85</v>
      </c>
      <c r="F221" s="28">
        <v>36292.35</v>
      </c>
      <c r="G221" s="28">
        <v>36907.72</v>
      </c>
      <c r="H221" s="37">
        <f>SUM(E221:G221)</f>
        <v>107695.92</v>
      </c>
      <c r="I221" s="70"/>
      <c r="J221" s="70"/>
    </row>
    <row r="222" spans="1:10">
      <c r="A222" s="68"/>
      <c r="B222" s="68"/>
      <c r="C222" s="30" t="s">
        <v>98</v>
      </c>
      <c r="D222" s="71"/>
      <c r="E222" s="28">
        <v>0</v>
      </c>
      <c r="F222" s="28">
        <v>0</v>
      </c>
      <c r="G222" s="28">
        <v>0</v>
      </c>
      <c r="H222" s="37">
        <f>SUM(E222:G222)</f>
        <v>0</v>
      </c>
      <c r="I222" s="71"/>
      <c r="J222" s="71"/>
    </row>
    <row r="223" spans="1:10">
      <c r="A223" s="60" t="s">
        <v>105</v>
      </c>
      <c r="B223" s="60" t="s">
        <v>99</v>
      </c>
      <c r="C223" s="30" t="s">
        <v>29</v>
      </c>
      <c r="D223" s="73" t="s">
        <v>154</v>
      </c>
      <c r="E223" s="37">
        <f>E224+E225+E226+E227</f>
        <v>14466.8</v>
      </c>
      <c r="F223" s="37">
        <f>F224+F225+F226+F227</f>
        <v>0</v>
      </c>
      <c r="G223" s="37">
        <f>G224+G225+G226+G227</f>
        <v>0</v>
      </c>
      <c r="H223" s="37">
        <f t="shared" si="10"/>
        <v>14466.8</v>
      </c>
      <c r="I223" s="69" t="s">
        <v>100</v>
      </c>
      <c r="J223" s="69" t="s">
        <v>175</v>
      </c>
    </row>
    <row r="224" spans="1:10">
      <c r="A224" s="61"/>
      <c r="B224" s="61"/>
      <c r="C224" s="30" t="s">
        <v>95</v>
      </c>
      <c r="D224" s="74"/>
      <c r="E224" s="37">
        <v>0</v>
      </c>
      <c r="F224" s="37">
        <v>0</v>
      </c>
      <c r="G224" s="37">
        <v>0</v>
      </c>
      <c r="H224" s="37">
        <f t="shared" si="10"/>
        <v>0</v>
      </c>
      <c r="I224" s="70"/>
      <c r="J224" s="70"/>
    </row>
    <row r="225" spans="1:10">
      <c r="A225" s="61"/>
      <c r="B225" s="61"/>
      <c r="C225" s="30" t="s">
        <v>96</v>
      </c>
      <c r="D225" s="74"/>
      <c r="E225" s="37">
        <v>0</v>
      </c>
      <c r="F225" s="37">
        <v>0</v>
      </c>
      <c r="G225" s="37">
        <v>0</v>
      </c>
      <c r="H225" s="37">
        <f t="shared" si="10"/>
        <v>0</v>
      </c>
      <c r="I225" s="70"/>
      <c r="J225" s="70"/>
    </row>
    <row r="226" spans="1:10">
      <c r="A226" s="61"/>
      <c r="B226" s="61"/>
      <c r="C226" s="30" t="s">
        <v>97</v>
      </c>
      <c r="D226" s="74"/>
      <c r="E226" s="37">
        <v>14466.8</v>
      </c>
      <c r="F226" s="37">
        <v>0</v>
      </c>
      <c r="G226" s="37">
        <v>0</v>
      </c>
      <c r="H226" s="37">
        <f t="shared" si="10"/>
        <v>14466.8</v>
      </c>
      <c r="I226" s="70"/>
      <c r="J226" s="70"/>
    </row>
    <row r="227" spans="1:10">
      <c r="A227" s="62"/>
      <c r="B227" s="62"/>
      <c r="C227" s="30" t="s">
        <v>98</v>
      </c>
      <c r="D227" s="75"/>
      <c r="E227" s="37">
        <v>0</v>
      </c>
      <c r="F227" s="37">
        <v>0</v>
      </c>
      <c r="G227" s="37">
        <v>0</v>
      </c>
      <c r="H227" s="37">
        <f t="shared" si="10"/>
        <v>0</v>
      </c>
      <c r="I227" s="71"/>
      <c r="J227" s="71"/>
    </row>
    <row r="228" spans="1:10">
      <c r="A228" s="66" t="s">
        <v>104</v>
      </c>
      <c r="B228" s="66" t="s">
        <v>216</v>
      </c>
      <c r="C228" s="30" t="s">
        <v>29</v>
      </c>
      <c r="D228" s="73" t="s">
        <v>154</v>
      </c>
      <c r="E228" s="50">
        <v>232724.83</v>
      </c>
      <c r="F228" s="37">
        <f>F229+F230+F231+F232</f>
        <v>0</v>
      </c>
      <c r="G228" s="37">
        <f>G229+G230+G231+G232</f>
        <v>0</v>
      </c>
      <c r="H228" s="37">
        <f t="shared" ref="H228:H237" si="11">SUM(E228:G228)</f>
        <v>232724.83</v>
      </c>
      <c r="I228" s="69" t="s">
        <v>100</v>
      </c>
      <c r="J228" s="58" t="s">
        <v>106</v>
      </c>
    </row>
    <row r="229" spans="1:10">
      <c r="A229" s="67"/>
      <c r="B229" s="67"/>
      <c r="C229" s="30" t="s">
        <v>95</v>
      </c>
      <c r="D229" s="74"/>
      <c r="E229" s="37">
        <v>0</v>
      </c>
      <c r="F229" s="37">
        <v>0</v>
      </c>
      <c r="G229" s="37">
        <v>0</v>
      </c>
      <c r="H229" s="37">
        <f t="shared" si="11"/>
        <v>0</v>
      </c>
      <c r="I229" s="70"/>
      <c r="J229" s="58"/>
    </row>
    <row r="230" spans="1:10">
      <c r="A230" s="67"/>
      <c r="B230" s="67"/>
      <c r="C230" s="30" t="s">
        <v>96</v>
      </c>
      <c r="D230" s="74"/>
      <c r="E230" s="37">
        <v>0</v>
      </c>
      <c r="F230" s="37">
        <v>0</v>
      </c>
      <c r="G230" s="37">
        <v>0</v>
      </c>
      <c r="H230" s="37">
        <f t="shared" si="11"/>
        <v>0</v>
      </c>
      <c r="I230" s="70"/>
      <c r="J230" s="58"/>
    </row>
    <row r="231" spans="1:10">
      <c r="A231" s="67"/>
      <c r="B231" s="67"/>
      <c r="C231" s="30" t="s">
        <v>97</v>
      </c>
      <c r="D231" s="74"/>
      <c r="E231" s="50">
        <v>232724.83</v>
      </c>
      <c r="F231" s="37">
        <v>0</v>
      </c>
      <c r="G231" s="37">
        <v>0</v>
      </c>
      <c r="H231" s="37">
        <f t="shared" si="11"/>
        <v>232724.83</v>
      </c>
      <c r="I231" s="70"/>
      <c r="J231" s="58"/>
    </row>
    <row r="232" spans="1:10">
      <c r="A232" s="68"/>
      <c r="B232" s="68"/>
      <c r="C232" s="30" t="s">
        <v>98</v>
      </c>
      <c r="D232" s="75"/>
      <c r="E232" s="37">
        <v>0</v>
      </c>
      <c r="F232" s="37">
        <v>0</v>
      </c>
      <c r="G232" s="37">
        <v>0</v>
      </c>
      <c r="H232" s="37">
        <f t="shared" si="11"/>
        <v>0</v>
      </c>
      <c r="I232" s="71"/>
      <c r="J232" s="58"/>
    </row>
    <row r="233" spans="1:10" ht="18" customHeight="1">
      <c r="A233" s="66" t="s">
        <v>107</v>
      </c>
      <c r="B233" s="64" t="s">
        <v>124</v>
      </c>
      <c r="C233" s="30" t="s">
        <v>29</v>
      </c>
      <c r="D233" s="58" t="s">
        <v>102</v>
      </c>
      <c r="E233" s="37">
        <f>E234+E235+E236+E237</f>
        <v>14080</v>
      </c>
      <c r="F233" s="37">
        <f>F234+F235+F236+F237</f>
        <v>0</v>
      </c>
      <c r="G233" s="37">
        <f>G234+G235+G236+G237</f>
        <v>0</v>
      </c>
      <c r="H233" s="37">
        <f t="shared" si="11"/>
        <v>14080</v>
      </c>
      <c r="I233" s="58" t="s">
        <v>100</v>
      </c>
      <c r="J233" s="58" t="s">
        <v>175</v>
      </c>
    </row>
    <row r="234" spans="1:10" ht="18" customHeight="1">
      <c r="A234" s="67"/>
      <c r="B234" s="64"/>
      <c r="C234" s="30" t="s">
        <v>95</v>
      </c>
      <c r="D234" s="58"/>
      <c r="E234" s="28">
        <v>0</v>
      </c>
      <c r="F234" s="28">
        <v>0</v>
      </c>
      <c r="G234" s="28">
        <v>0</v>
      </c>
      <c r="H234" s="37">
        <f t="shared" si="11"/>
        <v>0</v>
      </c>
      <c r="I234" s="58"/>
      <c r="J234" s="58"/>
    </row>
    <row r="235" spans="1:10" ht="18" customHeight="1">
      <c r="A235" s="67"/>
      <c r="B235" s="64"/>
      <c r="C235" s="30" t="s">
        <v>96</v>
      </c>
      <c r="D235" s="58"/>
      <c r="E235" s="28">
        <v>7080</v>
      </c>
      <c r="F235" s="28">
        <v>0</v>
      </c>
      <c r="G235" s="28">
        <v>0</v>
      </c>
      <c r="H235" s="37">
        <f t="shared" si="11"/>
        <v>7080</v>
      </c>
      <c r="I235" s="58"/>
      <c r="J235" s="58"/>
    </row>
    <row r="236" spans="1:10" ht="18" customHeight="1">
      <c r="A236" s="67"/>
      <c r="B236" s="64"/>
      <c r="C236" s="30" t="s">
        <v>97</v>
      </c>
      <c r="D236" s="58"/>
      <c r="E236" s="28">
        <v>0</v>
      </c>
      <c r="F236" s="28">
        <v>0</v>
      </c>
      <c r="G236" s="28">
        <v>0</v>
      </c>
      <c r="H236" s="37">
        <f t="shared" si="11"/>
        <v>0</v>
      </c>
      <c r="I236" s="58"/>
      <c r="J236" s="58"/>
    </row>
    <row r="237" spans="1:10" ht="24" customHeight="1">
      <c r="A237" s="68"/>
      <c r="B237" s="64"/>
      <c r="C237" s="30" t="s">
        <v>98</v>
      </c>
      <c r="D237" s="58"/>
      <c r="E237" s="28">
        <v>7000</v>
      </c>
      <c r="F237" s="28">
        <v>0</v>
      </c>
      <c r="G237" s="28">
        <v>0</v>
      </c>
      <c r="H237" s="37">
        <f t="shared" si="11"/>
        <v>7000</v>
      </c>
      <c r="I237" s="58"/>
      <c r="J237" s="58"/>
    </row>
    <row r="238" spans="1:10">
      <c r="A238" s="64" t="s">
        <v>108</v>
      </c>
      <c r="B238" s="65" t="s">
        <v>237</v>
      </c>
      <c r="C238" s="46" t="s">
        <v>29</v>
      </c>
      <c r="D238" s="72" t="s">
        <v>102</v>
      </c>
      <c r="E238" s="50">
        <v>15800</v>
      </c>
      <c r="F238" s="50">
        <f>F239+F240+F241+F242</f>
        <v>3000</v>
      </c>
      <c r="G238" s="37">
        <f>G239+G240+G241+G242</f>
        <v>3000</v>
      </c>
      <c r="H238" s="37">
        <f t="shared" si="10"/>
        <v>21800</v>
      </c>
      <c r="I238" s="58" t="s">
        <v>100</v>
      </c>
      <c r="J238" s="58" t="s">
        <v>176</v>
      </c>
    </row>
    <row r="239" spans="1:10">
      <c r="A239" s="64"/>
      <c r="B239" s="65"/>
      <c r="C239" s="46" t="s">
        <v>95</v>
      </c>
      <c r="D239" s="72"/>
      <c r="E239" s="51">
        <v>0</v>
      </c>
      <c r="F239" s="51">
        <v>0</v>
      </c>
      <c r="G239" s="28">
        <v>0</v>
      </c>
      <c r="H239" s="37">
        <f t="shared" si="10"/>
        <v>0</v>
      </c>
      <c r="I239" s="58"/>
      <c r="J239" s="58"/>
    </row>
    <row r="240" spans="1:10">
      <c r="A240" s="64"/>
      <c r="B240" s="65"/>
      <c r="C240" s="46" t="s">
        <v>96</v>
      </c>
      <c r="D240" s="72"/>
      <c r="E240" s="51">
        <v>0</v>
      </c>
      <c r="F240" s="51">
        <v>0</v>
      </c>
      <c r="G240" s="28">
        <v>0</v>
      </c>
      <c r="H240" s="37">
        <f t="shared" si="10"/>
        <v>0</v>
      </c>
      <c r="I240" s="58"/>
      <c r="J240" s="58"/>
    </row>
    <row r="241" spans="1:10">
      <c r="A241" s="64"/>
      <c r="B241" s="65"/>
      <c r="C241" s="46" t="s">
        <v>97</v>
      </c>
      <c r="D241" s="72"/>
      <c r="E241" s="51">
        <v>15800</v>
      </c>
      <c r="F241" s="51">
        <v>3000</v>
      </c>
      <c r="G241" s="28">
        <v>3000</v>
      </c>
      <c r="H241" s="37">
        <f t="shared" si="10"/>
        <v>21800</v>
      </c>
      <c r="I241" s="58"/>
      <c r="J241" s="58"/>
    </row>
    <row r="242" spans="1:10">
      <c r="A242" s="64"/>
      <c r="B242" s="65"/>
      <c r="C242" s="46" t="s">
        <v>98</v>
      </c>
      <c r="D242" s="72"/>
      <c r="E242" s="51">
        <v>0</v>
      </c>
      <c r="F242" s="51">
        <v>0</v>
      </c>
      <c r="G242" s="28">
        <v>0</v>
      </c>
      <c r="H242" s="37">
        <f t="shared" si="10"/>
        <v>0</v>
      </c>
      <c r="I242" s="58"/>
      <c r="J242" s="58"/>
    </row>
    <row r="243" spans="1:10">
      <c r="A243" s="64" t="s">
        <v>110</v>
      </c>
      <c r="B243" s="64" t="s">
        <v>109</v>
      </c>
      <c r="C243" s="30" t="s">
        <v>29</v>
      </c>
      <c r="D243" s="58" t="s">
        <v>102</v>
      </c>
      <c r="E243" s="37">
        <f>E244+E245+E246+E247</f>
        <v>2583.9</v>
      </c>
      <c r="F243" s="37">
        <f>F244+F245+F246+F247</f>
        <v>4000</v>
      </c>
      <c r="G243" s="37">
        <f>G244+G245+G246+G247</f>
        <v>4500</v>
      </c>
      <c r="H243" s="37">
        <f t="shared" si="10"/>
        <v>11083.9</v>
      </c>
      <c r="I243" s="58" t="s">
        <v>100</v>
      </c>
      <c r="J243" s="58" t="s">
        <v>176</v>
      </c>
    </row>
    <row r="244" spans="1:10">
      <c r="A244" s="64"/>
      <c r="B244" s="64"/>
      <c r="C244" s="30" t="s">
        <v>95</v>
      </c>
      <c r="D244" s="58"/>
      <c r="E244" s="28">
        <v>0</v>
      </c>
      <c r="F244" s="28">
        <v>0</v>
      </c>
      <c r="G244" s="28">
        <v>0</v>
      </c>
      <c r="H244" s="37">
        <f t="shared" si="10"/>
        <v>0</v>
      </c>
      <c r="I244" s="58"/>
      <c r="J244" s="58"/>
    </row>
    <row r="245" spans="1:10">
      <c r="A245" s="64"/>
      <c r="B245" s="64"/>
      <c r="C245" s="30" t="s">
        <v>96</v>
      </c>
      <c r="D245" s="58"/>
      <c r="E245" s="28">
        <v>0</v>
      </c>
      <c r="F245" s="28">
        <v>0</v>
      </c>
      <c r="G245" s="28">
        <v>0</v>
      </c>
      <c r="H245" s="37">
        <f t="shared" si="10"/>
        <v>0</v>
      </c>
      <c r="I245" s="58"/>
      <c r="J245" s="58"/>
    </row>
    <row r="246" spans="1:10">
      <c r="A246" s="64"/>
      <c r="B246" s="64"/>
      <c r="C246" s="30" t="s">
        <v>97</v>
      </c>
      <c r="D246" s="58"/>
      <c r="E246" s="28">
        <v>2583.9</v>
      </c>
      <c r="F246" s="28">
        <v>4000</v>
      </c>
      <c r="G246" s="28">
        <v>4500</v>
      </c>
      <c r="H246" s="37">
        <f t="shared" si="10"/>
        <v>11083.9</v>
      </c>
      <c r="I246" s="58"/>
      <c r="J246" s="58"/>
    </row>
    <row r="247" spans="1:10">
      <c r="A247" s="64"/>
      <c r="B247" s="64"/>
      <c r="C247" s="30" t="s">
        <v>98</v>
      </c>
      <c r="D247" s="58"/>
      <c r="E247" s="28">
        <v>0</v>
      </c>
      <c r="F247" s="28">
        <v>0</v>
      </c>
      <c r="G247" s="28">
        <v>0</v>
      </c>
      <c r="H247" s="37">
        <f t="shared" si="10"/>
        <v>0</v>
      </c>
      <c r="I247" s="58"/>
      <c r="J247" s="58"/>
    </row>
    <row r="248" spans="1:10">
      <c r="A248" s="64" t="s">
        <v>112</v>
      </c>
      <c r="B248" s="64" t="s">
        <v>111</v>
      </c>
      <c r="C248" s="30" t="s">
        <v>29</v>
      </c>
      <c r="D248" s="58" t="s">
        <v>102</v>
      </c>
      <c r="E248" s="50">
        <f>E249+E250+E251+E252</f>
        <v>1356.0450000000001</v>
      </c>
      <c r="F248" s="37">
        <f>F249+F250+F251+F252</f>
        <v>2300</v>
      </c>
      <c r="G248" s="37">
        <f>G249+G250+G251+G252</f>
        <v>2500</v>
      </c>
      <c r="H248" s="37">
        <f t="shared" si="10"/>
        <v>6156.0450000000001</v>
      </c>
      <c r="I248" s="58" t="s">
        <v>100</v>
      </c>
      <c r="J248" s="58" t="s">
        <v>176</v>
      </c>
    </row>
    <row r="249" spans="1:10">
      <c r="A249" s="64"/>
      <c r="B249" s="64"/>
      <c r="C249" s="30" t="s">
        <v>95</v>
      </c>
      <c r="D249" s="58"/>
      <c r="E249" s="51">
        <v>0</v>
      </c>
      <c r="F249" s="28">
        <v>0</v>
      </c>
      <c r="G249" s="28">
        <v>0</v>
      </c>
      <c r="H249" s="37">
        <f t="shared" si="10"/>
        <v>0</v>
      </c>
      <c r="I249" s="58"/>
      <c r="J249" s="58"/>
    </row>
    <row r="250" spans="1:10">
      <c r="A250" s="64"/>
      <c r="B250" s="64"/>
      <c r="C250" s="30" t="s">
        <v>96</v>
      </c>
      <c r="D250" s="58"/>
      <c r="E250" s="51">
        <v>0</v>
      </c>
      <c r="F250" s="28">
        <v>0</v>
      </c>
      <c r="G250" s="28">
        <v>0</v>
      </c>
      <c r="H250" s="37">
        <f t="shared" si="10"/>
        <v>0</v>
      </c>
      <c r="I250" s="58"/>
      <c r="J250" s="58"/>
    </row>
    <row r="251" spans="1:10">
      <c r="A251" s="64"/>
      <c r="B251" s="64"/>
      <c r="C251" s="30" t="s">
        <v>97</v>
      </c>
      <c r="D251" s="58"/>
      <c r="E251" s="51">
        <v>1356.0450000000001</v>
      </c>
      <c r="F251" s="28">
        <v>2300</v>
      </c>
      <c r="G251" s="28">
        <v>2500</v>
      </c>
      <c r="H251" s="37">
        <f t="shared" si="10"/>
        <v>6156.0450000000001</v>
      </c>
      <c r="I251" s="58"/>
      <c r="J251" s="58"/>
    </row>
    <row r="252" spans="1:10">
      <c r="A252" s="64"/>
      <c r="B252" s="64"/>
      <c r="C252" s="30" t="s">
        <v>98</v>
      </c>
      <c r="D252" s="58"/>
      <c r="E252" s="28">
        <v>0</v>
      </c>
      <c r="F252" s="28">
        <v>0</v>
      </c>
      <c r="G252" s="28">
        <v>0</v>
      </c>
      <c r="H252" s="37">
        <f t="shared" si="10"/>
        <v>0</v>
      </c>
      <c r="I252" s="58"/>
      <c r="J252" s="58"/>
    </row>
    <row r="253" spans="1:10">
      <c r="A253" s="64" t="s">
        <v>114</v>
      </c>
      <c r="B253" s="64" t="s">
        <v>113</v>
      </c>
      <c r="C253" s="30" t="s">
        <v>29</v>
      </c>
      <c r="D253" s="58" t="s">
        <v>102</v>
      </c>
      <c r="E253" s="37">
        <f>E254+E255+E256+E257</f>
        <v>3060</v>
      </c>
      <c r="F253" s="37">
        <f>F254+F255+F256+F257</f>
        <v>10500</v>
      </c>
      <c r="G253" s="37">
        <f>G254+G255+G256+G257</f>
        <v>8100</v>
      </c>
      <c r="H253" s="37">
        <f t="shared" si="10"/>
        <v>21660</v>
      </c>
      <c r="I253" s="58" t="s">
        <v>100</v>
      </c>
      <c r="J253" s="58" t="s">
        <v>176</v>
      </c>
    </row>
    <row r="254" spans="1:10">
      <c r="A254" s="64"/>
      <c r="B254" s="64"/>
      <c r="C254" s="30" t="s">
        <v>95</v>
      </c>
      <c r="D254" s="58"/>
      <c r="E254" s="28">
        <v>0</v>
      </c>
      <c r="F254" s="28">
        <v>0</v>
      </c>
      <c r="G254" s="28">
        <v>0</v>
      </c>
      <c r="H254" s="37">
        <f t="shared" si="10"/>
        <v>0</v>
      </c>
      <c r="I254" s="58"/>
      <c r="J254" s="58"/>
    </row>
    <row r="255" spans="1:10">
      <c r="A255" s="64"/>
      <c r="B255" s="64"/>
      <c r="C255" s="30" t="s">
        <v>96</v>
      </c>
      <c r="D255" s="58"/>
      <c r="E255" s="28">
        <v>0</v>
      </c>
      <c r="F255" s="28">
        <v>0</v>
      </c>
      <c r="G255" s="28">
        <v>0</v>
      </c>
      <c r="H255" s="37">
        <f t="shared" si="10"/>
        <v>0</v>
      </c>
      <c r="I255" s="58"/>
      <c r="J255" s="58"/>
    </row>
    <row r="256" spans="1:10">
      <c r="A256" s="64"/>
      <c r="B256" s="64"/>
      <c r="C256" s="30" t="s">
        <v>97</v>
      </c>
      <c r="D256" s="58"/>
      <c r="E256" s="28">
        <v>3060</v>
      </c>
      <c r="F256" s="28">
        <v>10500</v>
      </c>
      <c r="G256" s="28">
        <v>8100</v>
      </c>
      <c r="H256" s="37">
        <f t="shared" si="10"/>
        <v>21660</v>
      </c>
      <c r="I256" s="58"/>
      <c r="J256" s="58"/>
    </row>
    <row r="257" spans="1:10">
      <c r="A257" s="64"/>
      <c r="B257" s="64"/>
      <c r="C257" s="30" t="s">
        <v>98</v>
      </c>
      <c r="D257" s="58"/>
      <c r="E257" s="28">
        <v>0</v>
      </c>
      <c r="F257" s="28">
        <v>0</v>
      </c>
      <c r="G257" s="28">
        <v>0</v>
      </c>
      <c r="H257" s="37">
        <f t="shared" si="10"/>
        <v>0</v>
      </c>
      <c r="I257" s="58"/>
      <c r="J257" s="58"/>
    </row>
    <row r="258" spans="1:10">
      <c r="A258" s="64" t="s">
        <v>115</v>
      </c>
      <c r="B258" s="64" t="s">
        <v>123</v>
      </c>
      <c r="C258" s="30" t="s">
        <v>29</v>
      </c>
      <c r="D258" s="58" t="s">
        <v>102</v>
      </c>
      <c r="E258" s="37">
        <f>E259+E260+E261+E262</f>
        <v>0</v>
      </c>
      <c r="F258" s="37">
        <f>F259+F260+F261+F262</f>
        <v>4400</v>
      </c>
      <c r="G258" s="37">
        <f>G259+G260+G261+G262</f>
        <v>5200</v>
      </c>
      <c r="H258" s="37">
        <f t="shared" si="10"/>
        <v>9600</v>
      </c>
      <c r="I258" s="58" t="s">
        <v>100</v>
      </c>
      <c r="J258" s="58" t="s">
        <v>176</v>
      </c>
    </row>
    <row r="259" spans="1:10">
      <c r="A259" s="64"/>
      <c r="B259" s="64"/>
      <c r="C259" s="30" t="s">
        <v>95</v>
      </c>
      <c r="D259" s="58"/>
      <c r="E259" s="28">
        <v>0</v>
      </c>
      <c r="F259" s="28">
        <v>0</v>
      </c>
      <c r="G259" s="28">
        <v>0</v>
      </c>
      <c r="H259" s="37">
        <f t="shared" si="10"/>
        <v>0</v>
      </c>
      <c r="I259" s="58"/>
      <c r="J259" s="58"/>
    </row>
    <row r="260" spans="1:10">
      <c r="A260" s="64"/>
      <c r="B260" s="64"/>
      <c r="C260" s="30" t="s">
        <v>96</v>
      </c>
      <c r="D260" s="58"/>
      <c r="E260" s="28">
        <v>0</v>
      </c>
      <c r="F260" s="28">
        <v>0</v>
      </c>
      <c r="G260" s="28">
        <v>0</v>
      </c>
      <c r="H260" s="37">
        <f t="shared" si="10"/>
        <v>0</v>
      </c>
      <c r="I260" s="58"/>
      <c r="J260" s="58"/>
    </row>
    <row r="261" spans="1:10">
      <c r="A261" s="64"/>
      <c r="B261" s="64"/>
      <c r="C261" s="30" t="s">
        <v>97</v>
      </c>
      <c r="D261" s="58"/>
      <c r="E261" s="28">
        <v>0</v>
      </c>
      <c r="F261" s="28">
        <v>4400</v>
      </c>
      <c r="G261" s="28">
        <v>5200</v>
      </c>
      <c r="H261" s="37">
        <f t="shared" si="10"/>
        <v>9600</v>
      </c>
      <c r="I261" s="58"/>
      <c r="J261" s="58"/>
    </row>
    <row r="262" spans="1:10">
      <c r="A262" s="64"/>
      <c r="B262" s="64"/>
      <c r="C262" s="30" t="s">
        <v>98</v>
      </c>
      <c r="D262" s="58"/>
      <c r="E262" s="28">
        <v>0</v>
      </c>
      <c r="F262" s="28">
        <v>0</v>
      </c>
      <c r="G262" s="28">
        <v>0</v>
      </c>
      <c r="H262" s="37">
        <f t="shared" si="10"/>
        <v>0</v>
      </c>
      <c r="I262" s="58"/>
      <c r="J262" s="58"/>
    </row>
    <row r="263" spans="1:10">
      <c r="A263" s="64" t="s">
        <v>118</v>
      </c>
      <c r="B263" s="64" t="s">
        <v>116</v>
      </c>
      <c r="C263" s="30" t="s">
        <v>29</v>
      </c>
      <c r="D263" s="58" t="s">
        <v>102</v>
      </c>
      <c r="E263" s="37">
        <f>E264+E265+E266+E267</f>
        <v>0</v>
      </c>
      <c r="F263" s="37">
        <f>F264+F265+F266+F267</f>
        <v>700</v>
      </c>
      <c r="G263" s="37">
        <f>G264+G265+G266+G267</f>
        <v>800</v>
      </c>
      <c r="H263" s="37">
        <f t="shared" si="10"/>
        <v>1500</v>
      </c>
      <c r="I263" s="58" t="s">
        <v>100</v>
      </c>
      <c r="J263" s="58" t="s">
        <v>176</v>
      </c>
    </row>
    <row r="264" spans="1:10">
      <c r="A264" s="64"/>
      <c r="B264" s="64"/>
      <c r="C264" s="30" t="s">
        <v>95</v>
      </c>
      <c r="D264" s="58"/>
      <c r="E264" s="28">
        <v>0</v>
      </c>
      <c r="F264" s="28">
        <v>0</v>
      </c>
      <c r="G264" s="28">
        <v>0</v>
      </c>
      <c r="H264" s="37">
        <f t="shared" si="10"/>
        <v>0</v>
      </c>
      <c r="I264" s="58"/>
      <c r="J264" s="58"/>
    </row>
    <row r="265" spans="1:10">
      <c r="A265" s="64"/>
      <c r="B265" s="64"/>
      <c r="C265" s="30" t="s">
        <v>96</v>
      </c>
      <c r="D265" s="58"/>
      <c r="E265" s="28">
        <v>0</v>
      </c>
      <c r="F265" s="28">
        <v>0</v>
      </c>
      <c r="G265" s="28">
        <v>0</v>
      </c>
      <c r="H265" s="37">
        <f t="shared" si="10"/>
        <v>0</v>
      </c>
      <c r="I265" s="58"/>
      <c r="J265" s="58"/>
    </row>
    <row r="266" spans="1:10">
      <c r="A266" s="64"/>
      <c r="B266" s="64"/>
      <c r="C266" s="30" t="s">
        <v>97</v>
      </c>
      <c r="D266" s="58"/>
      <c r="E266" s="28">
        <v>0</v>
      </c>
      <c r="F266" s="28">
        <v>700</v>
      </c>
      <c r="G266" s="28">
        <v>800</v>
      </c>
      <c r="H266" s="37">
        <f t="shared" si="10"/>
        <v>1500</v>
      </c>
      <c r="I266" s="58"/>
      <c r="J266" s="58"/>
    </row>
    <row r="267" spans="1:10">
      <c r="A267" s="64"/>
      <c r="B267" s="64"/>
      <c r="C267" s="30" t="s">
        <v>98</v>
      </c>
      <c r="D267" s="58"/>
      <c r="E267" s="28">
        <v>0</v>
      </c>
      <c r="F267" s="28">
        <v>0</v>
      </c>
      <c r="G267" s="28">
        <v>0</v>
      </c>
      <c r="H267" s="37">
        <f t="shared" si="10"/>
        <v>0</v>
      </c>
      <c r="I267" s="58"/>
      <c r="J267" s="58"/>
    </row>
    <row r="268" spans="1:10">
      <c r="A268" s="64" t="s">
        <v>119</v>
      </c>
      <c r="B268" s="64" t="s">
        <v>117</v>
      </c>
      <c r="C268" s="30" t="s">
        <v>29</v>
      </c>
      <c r="D268" s="58" t="s">
        <v>102</v>
      </c>
      <c r="E268" s="37">
        <f>E269+E270+E271+E272</f>
        <v>0</v>
      </c>
      <c r="F268" s="37">
        <f>F269+F270+F271+F272</f>
        <v>500</v>
      </c>
      <c r="G268" s="37">
        <f>G269+G270+G271+G272</f>
        <v>600</v>
      </c>
      <c r="H268" s="37">
        <f t="shared" si="10"/>
        <v>1100</v>
      </c>
      <c r="I268" s="58" t="s">
        <v>100</v>
      </c>
      <c r="J268" s="58" t="s">
        <v>177</v>
      </c>
    </row>
    <row r="269" spans="1:10">
      <c r="A269" s="64"/>
      <c r="B269" s="64"/>
      <c r="C269" s="30" t="s">
        <v>95</v>
      </c>
      <c r="D269" s="58"/>
      <c r="E269" s="28">
        <v>0</v>
      </c>
      <c r="F269" s="28">
        <v>0</v>
      </c>
      <c r="G269" s="28">
        <v>0</v>
      </c>
      <c r="H269" s="37">
        <f t="shared" si="10"/>
        <v>0</v>
      </c>
      <c r="I269" s="58"/>
      <c r="J269" s="58"/>
    </row>
    <row r="270" spans="1:10">
      <c r="A270" s="64"/>
      <c r="B270" s="64"/>
      <c r="C270" s="30" t="s">
        <v>96</v>
      </c>
      <c r="D270" s="58"/>
      <c r="E270" s="28">
        <v>0</v>
      </c>
      <c r="F270" s="28">
        <v>0</v>
      </c>
      <c r="G270" s="28">
        <v>0</v>
      </c>
      <c r="H270" s="37">
        <f t="shared" si="10"/>
        <v>0</v>
      </c>
      <c r="I270" s="58"/>
      <c r="J270" s="58"/>
    </row>
    <row r="271" spans="1:10">
      <c r="A271" s="64"/>
      <c r="B271" s="64"/>
      <c r="C271" s="30" t="s">
        <v>97</v>
      </c>
      <c r="D271" s="58"/>
      <c r="E271" s="28">
        <v>0</v>
      </c>
      <c r="F271" s="28">
        <v>500</v>
      </c>
      <c r="G271" s="28">
        <v>600</v>
      </c>
      <c r="H271" s="37">
        <f t="shared" ref="H271:H302" si="12">SUM(E271:G271)</f>
        <v>1100</v>
      </c>
      <c r="I271" s="58"/>
      <c r="J271" s="58"/>
    </row>
    <row r="272" spans="1:10">
      <c r="A272" s="64"/>
      <c r="B272" s="64"/>
      <c r="C272" s="30" t="s">
        <v>98</v>
      </c>
      <c r="D272" s="58"/>
      <c r="E272" s="28">
        <v>0</v>
      </c>
      <c r="F272" s="28">
        <v>0</v>
      </c>
      <c r="G272" s="28">
        <v>0</v>
      </c>
      <c r="H272" s="37">
        <f t="shared" si="12"/>
        <v>0</v>
      </c>
      <c r="I272" s="58"/>
      <c r="J272" s="58"/>
    </row>
    <row r="273" spans="1:10">
      <c r="A273" s="64" t="s">
        <v>121</v>
      </c>
      <c r="B273" s="65" t="s">
        <v>235</v>
      </c>
      <c r="C273" s="46" t="s">
        <v>29</v>
      </c>
      <c r="D273" s="72" t="s">
        <v>102</v>
      </c>
      <c r="E273" s="50">
        <v>2000.7</v>
      </c>
      <c r="F273" s="37">
        <f>F274+F275+F276+F277</f>
        <v>600</v>
      </c>
      <c r="G273" s="37">
        <f>G274+G275+G276+G277</f>
        <v>600</v>
      </c>
      <c r="H273" s="37">
        <f t="shared" si="12"/>
        <v>3200.7</v>
      </c>
      <c r="I273" s="58" t="s">
        <v>100</v>
      </c>
      <c r="J273" s="58" t="s">
        <v>176</v>
      </c>
    </row>
    <row r="274" spans="1:10">
      <c r="A274" s="64"/>
      <c r="B274" s="65"/>
      <c r="C274" s="46" t="s">
        <v>95</v>
      </c>
      <c r="D274" s="72"/>
      <c r="E274" s="51">
        <v>0</v>
      </c>
      <c r="F274" s="28">
        <v>0</v>
      </c>
      <c r="G274" s="28">
        <v>0</v>
      </c>
      <c r="H274" s="37">
        <f t="shared" si="12"/>
        <v>0</v>
      </c>
      <c r="I274" s="58"/>
      <c r="J274" s="58"/>
    </row>
    <row r="275" spans="1:10">
      <c r="A275" s="64"/>
      <c r="B275" s="65"/>
      <c r="C275" s="46" t="s">
        <v>96</v>
      </c>
      <c r="D275" s="72"/>
      <c r="E275" s="51">
        <v>0</v>
      </c>
      <c r="F275" s="28">
        <v>0</v>
      </c>
      <c r="G275" s="28">
        <v>0</v>
      </c>
      <c r="H275" s="37">
        <f t="shared" si="12"/>
        <v>0</v>
      </c>
      <c r="I275" s="58"/>
      <c r="J275" s="58"/>
    </row>
    <row r="276" spans="1:10">
      <c r="A276" s="64"/>
      <c r="B276" s="65"/>
      <c r="C276" s="46" t="s">
        <v>97</v>
      </c>
      <c r="D276" s="72"/>
      <c r="E276" s="51">
        <v>2000.7</v>
      </c>
      <c r="F276" s="28">
        <v>600</v>
      </c>
      <c r="G276" s="28">
        <v>600</v>
      </c>
      <c r="H276" s="37">
        <f t="shared" si="12"/>
        <v>3200.7</v>
      </c>
      <c r="I276" s="58"/>
      <c r="J276" s="58"/>
    </row>
    <row r="277" spans="1:10">
      <c r="A277" s="64"/>
      <c r="B277" s="65"/>
      <c r="C277" s="46" t="s">
        <v>98</v>
      </c>
      <c r="D277" s="72"/>
      <c r="E277" s="51">
        <v>0</v>
      </c>
      <c r="F277" s="28">
        <v>0</v>
      </c>
      <c r="G277" s="28">
        <v>0</v>
      </c>
      <c r="H277" s="37">
        <f t="shared" si="12"/>
        <v>0</v>
      </c>
      <c r="I277" s="58"/>
      <c r="J277" s="58"/>
    </row>
    <row r="278" spans="1:10">
      <c r="A278" s="64" t="s">
        <v>122</v>
      </c>
      <c r="B278" s="64" t="s">
        <v>120</v>
      </c>
      <c r="C278" s="30" t="s">
        <v>29</v>
      </c>
      <c r="D278" s="58" t="s">
        <v>102</v>
      </c>
      <c r="E278" s="37">
        <f>E279+E280+E281+E282</f>
        <v>2200</v>
      </c>
      <c r="F278" s="37">
        <f>F279+F280+F281+F282</f>
        <v>2500</v>
      </c>
      <c r="G278" s="37">
        <f>G279+G280+G281+G282</f>
        <v>2800</v>
      </c>
      <c r="H278" s="37">
        <f t="shared" si="12"/>
        <v>7500</v>
      </c>
      <c r="I278" s="58" t="s">
        <v>103</v>
      </c>
      <c r="J278" s="58" t="s">
        <v>175</v>
      </c>
    </row>
    <row r="279" spans="1:10">
      <c r="A279" s="64"/>
      <c r="B279" s="64"/>
      <c r="C279" s="30" t="s">
        <v>95</v>
      </c>
      <c r="D279" s="58"/>
      <c r="E279" s="28">
        <v>0</v>
      </c>
      <c r="F279" s="28">
        <v>0</v>
      </c>
      <c r="G279" s="28">
        <v>0</v>
      </c>
      <c r="H279" s="37">
        <f t="shared" si="12"/>
        <v>0</v>
      </c>
      <c r="I279" s="58"/>
      <c r="J279" s="58"/>
    </row>
    <row r="280" spans="1:10">
      <c r="A280" s="64"/>
      <c r="B280" s="64"/>
      <c r="C280" s="30" t="s">
        <v>96</v>
      </c>
      <c r="D280" s="58"/>
      <c r="E280" s="28">
        <v>0</v>
      </c>
      <c r="F280" s="28">
        <v>0</v>
      </c>
      <c r="G280" s="28">
        <v>0</v>
      </c>
      <c r="H280" s="37">
        <f t="shared" si="12"/>
        <v>0</v>
      </c>
      <c r="I280" s="58"/>
      <c r="J280" s="58"/>
    </row>
    <row r="281" spans="1:10">
      <c r="A281" s="64"/>
      <c r="B281" s="64"/>
      <c r="C281" s="30" t="s">
        <v>97</v>
      </c>
      <c r="D281" s="58"/>
      <c r="E281" s="28">
        <v>2200</v>
      </c>
      <c r="F281" s="28">
        <v>2500</v>
      </c>
      <c r="G281" s="28">
        <v>2800</v>
      </c>
      <c r="H281" s="37">
        <f t="shared" si="12"/>
        <v>7500</v>
      </c>
      <c r="I281" s="58"/>
      <c r="J281" s="58"/>
    </row>
    <row r="282" spans="1:10">
      <c r="A282" s="64"/>
      <c r="B282" s="64"/>
      <c r="C282" s="30" t="s">
        <v>98</v>
      </c>
      <c r="D282" s="58"/>
      <c r="E282" s="28">
        <v>0</v>
      </c>
      <c r="F282" s="28">
        <v>0</v>
      </c>
      <c r="G282" s="28">
        <v>0</v>
      </c>
      <c r="H282" s="37">
        <f t="shared" si="12"/>
        <v>0</v>
      </c>
      <c r="I282" s="58"/>
      <c r="J282" s="58"/>
    </row>
    <row r="283" spans="1:10">
      <c r="A283" s="66" t="s">
        <v>125</v>
      </c>
      <c r="B283" s="60" t="s">
        <v>101</v>
      </c>
      <c r="C283" s="30" t="s">
        <v>29</v>
      </c>
      <c r="D283" s="69" t="s">
        <v>102</v>
      </c>
      <c r="E283" s="37">
        <f>E284+E285+E286+E287</f>
        <v>3000</v>
      </c>
      <c r="F283" s="37">
        <f>F284+F285+F286+F287</f>
        <v>3100</v>
      </c>
      <c r="G283" s="37">
        <f>G284+G285+G286+G287</f>
        <v>3200</v>
      </c>
      <c r="H283" s="37">
        <f>SUM(E283:G283)</f>
        <v>9300</v>
      </c>
      <c r="I283" s="58" t="s">
        <v>103</v>
      </c>
      <c r="J283" s="58" t="s">
        <v>175</v>
      </c>
    </row>
    <row r="284" spans="1:10">
      <c r="A284" s="67"/>
      <c r="B284" s="61"/>
      <c r="C284" s="30" t="s">
        <v>95</v>
      </c>
      <c r="D284" s="70"/>
      <c r="E284" s="37">
        <v>0</v>
      </c>
      <c r="F284" s="37">
        <v>0</v>
      </c>
      <c r="G284" s="37">
        <v>0</v>
      </c>
      <c r="H284" s="37">
        <f>SUM(E284:G284)</f>
        <v>0</v>
      </c>
      <c r="I284" s="58"/>
      <c r="J284" s="58"/>
    </row>
    <row r="285" spans="1:10">
      <c r="A285" s="67"/>
      <c r="B285" s="61"/>
      <c r="C285" s="30" t="s">
        <v>96</v>
      </c>
      <c r="D285" s="70"/>
      <c r="E285" s="37">
        <v>0</v>
      </c>
      <c r="F285" s="37">
        <v>0</v>
      </c>
      <c r="G285" s="37">
        <v>0</v>
      </c>
      <c r="H285" s="37">
        <f>SUM(E285:G285)</f>
        <v>0</v>
      </c>
      <c r="I285" s="58"/>
      <c r="J285" s="58"/>
    </row>
    <row r="286" spans="1:10">
      <c r="A286" s="67"/>
      <c r="B286" s="61"/>
      <c r="C286" s="30" t="s">
        <v>97</v>
      </c>
      <c r="D286" s="70"/>
      <c r="E286" s="37">
        <v>3000</v>
      </c>
      <c r="F286" s="37">
        <v>3100</v>
      </c>
      <c r="G286" s="37">
        <v>3200</v>
      </c>
      <c r="H286" s="37">
        <f>SUM(E286:G286)</f>
        <v>9300</v>
      </c>
      <c r="I286" s="58"/>
      <c r="J286" s="58"/>
    </row>
    <row r="287" spans="1:10">
      <c r="A287" s="68"/>
      <c r="B287" s="62"/>
      <c r="C287" s="30" t="s">
        <v>98</v>
      </c>
      <c r="D287" s="71"/>
      <c r="E287" s="37">
        <v>0</v>
      </c>
      <c r="F287" s="37">
        <v>0</v>
      </c>
      <c r="G287" s="37">
        <v>0</v>
      </c>
      <c r="H287" s="37">
        <f>SUM(E287:G287)</f>
        <v>0</v>
      </c>
      <c r="I287" s="58"/>
      <c r="J287" s="58"/>
    </row>
    <row r="288" spans="1:10">
      <c r="A288" s="64" t="s">
        <v>147</v>
      </c>
      <c r="B288" s="65" t="s">
        <v>236</v>
      </c>
      <c r="C288" s="30" t="s">
        <v>29</v>
      </c>
      <c r="D288" s="58" t="s">
        <v>102</v>
      </c>
      <c r="E288" s="37">
        <f>E289+E290+E291+E292</f>
        <v>3000</v>
      </c>
      <c r="F288" s="37">
        <f>F289+F290+F291+F292</f>
        <v>3300</v>
      </c>
      <c r="G288" s="37">
        <f>G289+G290+G291+G292</f>
        <v>3600</v>
      </c>
      <c r="H288" s="37">
        <f t="shared" si="12"/>
        <v>9900</v>
      </c>
      <c r="I288" s="58" t="s">
        <v>100</v>
      </c>
      <c r="J288" s="58" t="s">
        <v>177</v>
      </c>
    </row>
    <row r="289" spans="1:10">
      <c r="A289" s="64"/>
      <c r="B289" s="65"/>
      <c r="C289" s="30" t="s">
        <v>95</v>
      </c>
      <c r="D289" s="58"/>
      <c r="E289" s="28">
        <v>0</v>
      </c>
      <c r="F289" s="28">
        <v>0</v>
      </c>
      <c r="G289" s="28">
        <v>0</v>
      </c>
      <c r="H289" s="37">
        <f t="shared" si="12"/>
        <v>0</v>
      </c>
      <c r="I289" s="58"/>
      <c r="J289" s="58"/>
    </row>
    <row r="290" spans="1:10">
      <c r="A290" s="64"/>
      <c r="B290" s="65"/>
      <c r="C290" s="30" t="s">
        <v>96</v>
      </c>
      <c r="D290" s="58"/>
      <c r="E290" s="28">
        <v>0</v>
      </c>
      <c r="F290" s="28">
        <v>0</v>
      </c>
      <c r="G290" s="28">
        <v>0</v>
      </c>
      <c r="H290" s="37">
        <f t="shared" si="12"/>
        <v>0</v>
      </c>
      <c r="I290" s="58"/>
      <c r="J290" s="58"/>
    </row>
    <row r="291" spans="1:10">
      <c r="A291" s="64"/>
      <c r="B291" s="65"/>
      <c r="C291" s="30" t="s">
        <v>97</v>
      </c>
      <c r="D291" s="58"/>
      <c r="E291" s="28">
        <v>3000</v>
      </c>
      <c r="F291" s="28">
        <v>3300</v>
      </c>
      <c r="G291" s="28">
        <v>3600</v>
      </c>
      <c r="H291" s="37">
        <f t="shared" si="12"/>
        <v>9900</v>
      </c>
      <c r="I291" s="58"/>
      <c r="J291" s="58"/>
    </row>
    <row r="292" spans="1:10">
      <c r="A292" s="64"/>
      <c r="B292" s="65"/>
      <c r="C292" s="30" t="s">
        <v>98</v>
      </c>
      <c r="D292" s="58"/>
      <c r="E292" s="28">
        <v>0</v>
      </c>
      <c r="F292" s="28">
        <v>0</v>
      </c>
      <c r="G292" s="28">
        <v>0</v>
      </c>
      <c r="H292" s="37">
        <f t="shared" si="12"/>
        <v>0</v>
      </c>
      <c r="I292" s="58"/>
      <c r="J292" s="58"/>
    </row>
    <row r="293" spans="1:10">
      <c r="A293" s="64" t="s">
        <v>150</v>
      </c>
      <c r="B293" s="64" t="s">
        <v>128</v>
      </c>
      <c r="C293" s="30" t="s">
        <v>29</v>
      </c>
      <c r="D293" s="58" t="s">
        <v>21</v>
      </c>
      <c r="E293" s="37">
        <f>E294+E295+E296+E297</f>
        <v>20</v>
      </c>
      <c r="F293" s="37">
        <f>F294+F295+F296+F297</f>
        <v>20</v>
      </c>
      <c r="G293" s="37">
        <f>G294+G295+G296+G297</f>
        <v>20</v>
      </c>
      <c r="H293" s="37">
        <f t="shared" si="12"/>
        <v>60</v>
      </c>
      <c r="I293" s="58" t="s">
        <v>155</v>
      </c>
      <c r="J293" s="58" t="s">
        <v>205</v>
      </c>
    </row>
    <row r="294" spans="1:10">
      <c r="A294" s="64"/>
      <c r="B294" s="64"/>
      <c r="C294" s="30" t="s">
        <v>95</v>
      </c>
      <c r="D294" s="58"/>
      <c r="E294" s="28">
        <v>0</v>
      </c>
      <c r="F294" s="28">
        <v>0</v>
      </c>
      <c r="G294" s="28">
        <v>0</v>
      </c>
      <c r="H294" s="37">
        <f t="shared" si="12"/>
        <v>0</v>
      </c>
      <c r="I294" s="58"/>
      <c r="J294" s="58"/>
    </row>
    <row r="295" spans="1:10">
      <c r="A295" s="64"/>
      <c r="B295" s="64"/>
      <c r="C295" s="30" t="s">
        <v>96</v>
      </c>
      <c r="D295" s="58"/>
      <c r="E295" s="28">
        <v>0</v>
      </c>
      <c r="F295" s="28">
        <v>0</v>
      </c>
      <c r="G295" s="28">
        <v>0</v>
      </c>
      <c r="H295" s="37">
        <f t="shared" si="12"/>
        <v>0</v>
      </c>
      <c r="I295" s="58"/>
      <c r="J295" s="58"/>
    </row>
    <row r="296" spans="1:10">
      <c r="A296" s="64"/>
      <c r="B296" s="64"/>
      <c r="C296" s="30" t="s">
        <v>97</v>
      </c>
      <c r="D296" s="58"/>
      <c r="E296" s="28">
        <v>20</v>
      </c>
      <c r="F296" s="28">
        <v>20</v>
      </c>
      <c r="G296" s="28">
        <v>20</v>
      </c>
      <c r="H296" s="37">
        <f t="shared" si="12"/>
        <v>60</v>
      </c>
      <c r="I296" s="58"/>
      <c r="J296" s="58"/>
    </row>
    <row r="297" spans="1:10">
      <c r="A297" s="64"/>
      <c r="B297" s="64"/>
      <c r="C297" s="30" t="s">
        <v>98</v>
      </c>
      <c r="D297" s="58"/>
      <c r="E297" s="28">
        <v>0</v>
      </c>
      <c r="F297" s="28">
        <v>0</v>
      </c>
      <c r="G297" s="28">
        <v>0</v>
      </c>
      <c r="H297" s="37">
        <f t="shared" si="12"/>
        <v>0</v>
      </c>
      <c r="I297" s="58"/>
      <c r="J297" s="58"/>
    </row>
    <row r="298" spans="1:10">
      <c r="A298" s="64" t="s">
        <v>151</v>
      </c>
      <c r="B298" s="64" t="s">
        <v>129</v>
      </c>
      <c r="C298" s="30" t="s">
        <v>29</v>
      </c>
      <c r="D298" s="58" t="s">
        <v>21</v>
      </c>
      <c r="E298" s="37">
        <f>E299+E300+E301+E302</f>
        <v>80</v>
      </c>
      <c r="F298" s="37">
        <f>F299+F300+F301+F302</f>
        <v>80</v>
      </c>
      <c r="G298" s="37">
        <f>G299+G300+G301+G302</f>
        <v>80</v>
      </c>
      <c r="H298" s="37">
        <f t="shared" si="12"/>
        <v>240</v>
      </c>
      <c r="I298" s="58" t="s">
        <v>155</v>
      </c>
      <c r="J298" s="58" t="s">
        <v>206</v>
      </c>
    </row>
    <row r="299" spans="1:10">
      <c r="A299" s="64"/>
      <c r="B299" s="64"/>
      <c r="C299" s="30" t="s">
        <v>95</v>
      </c>
      <c r="D299" s="58"/>
      <c r="E299" s="28">
        <v>0</v>
      </c>
      <c r="F299" s="28">
        <v>0</v>
      </c>
      <c r="G299" s="28">
        <v>0</v>
      </c>
      <c r="H299" s="37">
        <f t="shared" si="12"/>
        <v>0</v>
      </c>
      <c r="I299" s="58"/>
      <c r="J299" s="58"/>
    </row>
    <row r="300" spans="1:10">
      <c r="A300" s="64"/>
      <c r="B300" s="64"/>
      <c r="C300" s="30" t="s">
        <v>96</v>
      </c>
      <c r="D300" s="58"/>
      <c r="E300" s="28">
        <v>0</v>
      </c>
      <c r="F300" s="28">
        <v>0</v>
      </c>
      <c r="G300" s="28">
        <v>0</v>
      </c>
      <c r="H300" s="37">
        <f t="shared" si="12"/>
        <v>0</v>
      </c>
      <c r="I300" s="58"/>
      <c r="J300" s="58"/>
    </row>
    <row r="301" spans="1:10">
      <c r="A301" s="64"/>
      <c r="B301" s="64"/>
      <c r="C301" s="30" t="s">
        <v>97</v>
      </c>
      <c r="D301" s="58"/>
      <c r="E301" s="28">
        <v>80</v>
      </c>
      <c r="F301" s="28">
        <v>80</v>
      </c>
      <c r="G301" s="28">
        <v>80</v>
      </c>
      <c r="H301" s="37">
        <f t="shared" si="12"/>
        <v>240</v>
      </c>
      <c r="I301" s="58"/>
      <c r="J301" s="58"/>
    </row>
    <row r="302" spans="1:10">
      <c r="A302" s="64"/>
      <c r="B302" s="64"/>
      <c r="C302" s="30" t="s">
        <v>98</v>
      </c>
      <c r="D302" s="58"/>
      <c r="E302" s="28">
        <v>0</v>
      </c>
      <c r="F302" s="28">
        <v>0</v>
      </c>
      <c r="G302" s="28">
        <v>0</v>
      </c>
      <c r="H302" s="37">
        <f t="shared" si="12"/>
        <v>0</v>
      </c>
      <c r="I302" s="58"/>
      <c r="J302" s="58"/>
    </row>
    <row r="303" spans="1:10">
      <c r="C303" s="4"/>
    </row>
    <row r="304" spans="1:10">
      <c r="A304" s="63"/>
      <c r="B304" s="63"/>
      <c r="C304" s="63"/>
      <c r="D304" s="63"/>
      <c r="E304" s="63"/>
      <c r="F304" s="63"/>
      <c r="G304" s="63"/>
      <c r="I304" s="3"/>
      <c r="J304" s="3"/>
    </row>
    <row r="305" spans="3:10">
      <c r="C305" s="4"/>
      <c r="I305" s="3"/>
      <c r="J305" s="3"/>
    </row>
    <row r="306" spans="3:10">
      <c r="C306" s="4"/>
      <c r="I306" s="3"/>
      <c r="J306" s="3"/>
    </row>
    <row r="307" spans="3:10">
      <c r="C307" s="4"/>
      <c r="I307" s="3"/>
      <c r="J307" s="3"/>
    </row>
    <row r="308" spans="3:10">
      <c r="C308" s="4"/>
      <c r="E308" s="29"/>
      <c r="I308" s="3"/>
      <c r="J308" s="3"/>
    </row>
    <row r="309" spans="3:10">
      <c r="C309" s="4"/>
      <c r="I309" s="3"/>
      <c r="J309" s="3"/>
    </row>
    <row r="310" spans="3:10">
      <c r="C310" s="4"/>
      <c r="I310" s="3"/>
      <c r="J310" s="3"/>
    </row>
    <row r="311" spans="3:10">
      <c r="C311" s="4"/>
      <c r="I311" s="3"/>
      <c r="J311" s="3"/>
    </row>
    <row r="312" spans="3:10">
      <c r="C312" s="4"/>
      <c r="I312" s="3"/>
      <c r="J312" s="3"/>
    </row>
    <row r="313" spans="3:10">
      <c r="C313" s="4"/>
      <c r="I313" s="3"/>
      <c r="J313" s="3"/>
    </row>
    <row r="314" spans="3:10">
      <c r="C314" s="4"/>
      <c r="I314" s="3"/>
      <c r="J314" s="3"/>
    </row>
    <row r="315" spans="3:10">
      <c r="C315" s="4"/>
      <c r="I315" s="3"/>
      <c r="J315" s="3"/>
    </row>
    <row r="316" spans="3:10">
      <c r="C316" s="4"/>
      <c r="I316" s="3"/>
      <c r="J316" s="3"/>
    </row>
    <row r="317" spans="3:10">
      <c r="C317" s="4"/>
      <c r="I317" s="3"/>
      <c r="J317" s="3"/>
    </row>
    <row r="318" spans="3:10">
      <c r="C318" s="4"/>
      <c r="I318" s="3"/>
      <c r="J318" s="3"/>
    </row>
    <row r="319" spans="3:10">
      <c r="C319" s="4"/>
      <c r="I319" s="3"/>
      <c r="J319" s="3"/>
    </row>
    <row r="320" spans="3:10">
      <c r="C320" s="4"/>
      <c r="I320" s="3"/>
      <c r="J320" s="3"/>
    </row>
    <row r="321" spans="3:10">
      <c r="C321" s="4"/>
      <c r="I321" s="3"/>
      <c r="J321" s="3"/>
    </row>
    <row r="322" spans="3:10">
      <c r="C322" s="4"/>
      <c r="I322" s="3"/>
      <c r="J322" s="3"/>
    </row>
    <row r="323" spans="3:10">
      <c r="C323" s="4"/>
      <c r="I323" s="3"/>
      <c r="J323" s="3"/>
    </row>
    <row r="324" spans="3:10">
      <c r="C324" s="4"/>
      <c r="I324" s="3"/>
      <c r="J324" s="3"/>
    </row>
    <row r="325" spans="3:10">
      <c r="C325" s="4"/>
      <c r="I325" s="3"/>
      <c r="J325" s="3"/>
    </row>
    <row r="326" spans="3:10">
      <c r="C326" s="4"/>
      <c r="I326" s="3"/>
      <c r="J326" s="3"/>
    </row>
    <row r="327" spans="3:10">
      <c r="C327" s="4"/>
      <c r="I327" s="3"/>
      <c r="J327" s="3"/>
    </row>
    <row r="328" spans="3:10">
      <c r="C328" s="4"/>
      <c r="I328" s="3"/>
      <c r="J328" s="3"/>
    </row>
    <row r="329" spans="3:10">
      <c r="C329" s="4"/>
      <c r="I329" s="3"/>
      <c r="J329" s="3"/>
    </row>
    <row r="330" spans="3:10">
      <c r="C330" s="4"/>
      <c r="I330" s="3"/>
      <c r="J330" s="3"/>
    </row>
    <row r="331" spans="3:10">
      <c r="C331" s="4"/>
      <c r="I331" s="3"/>
      <c r="J331" s="3"/>
    </row>
    <row r="332" spans="3:10">
      <c r="C332" s="4"/>
      <c r="I332" s="3"/>
      <c r="J332" s="3"/>
    </row>
    <row r="333" spans="3:10">
      <c r="C333" s="4"/>
      <c r="I333" s="3"/>
      <c r="J333" s="3"/>
    </row>
    <row r="334" spans="3:10">
      <c r="C334" s="4"/>
      <c r="I334" s="3"/>
      <c r="J334" s="3"/>
    </row>
    <row r="335" spans="3:10">
      <c r="C335" s="4"/>
      <c r="I335" s="3"/>
      <c r="J335" s="3"/>
    </row>
    <row r="336" spans="3:10">
      <c r="C336" s="4"/>
      <c r="I336" s="3"/>
      <c r="J336" s="3"/>
    </row>
    <row r="337" spans="3:10">
      <c r="C337" s="4"/>
      <c r="I337" s="3"/>
      <c r="J337" s="3"/>
    </row>
    <row r="338" spans="3:10">
      <c r="C338" s="4"/>
      <c r="I338" s="3"/>
      <c r="J338" s="3"/>
    </row>
    <row r="339" spans="3:10">
      <c r="C339" s="4"/>
      <c r="I339" s="3"/>
      <c r="J339" s="3"/>
    </row>
    <row r="340" spans="3:10">
      <c r="C340" s="4"/>
      <c r="I340" s="3"/>
      <c r="J340" s="3"/>
    </row>
    <row r="341" spans="3:10">
      <c r="C341" s="4"/>
      <c r="I341" s="3"/>
      <c r="J341" s="3"/>
    </row>
  </sheetData>
  <autoFilter ref="A7:M302"/>
  <mergeCells count="299">
    <mergeCell ref="I18:I22"/>
    <mergeCell ref="J18:J22"/>
    <mergeCell ref="A23:B27"/>
    <mergeCell ref="D23:D27"/>
    <mergeCell ref="I23:I27"/>
    <mergeCell ref="J23:J27"/>
    <mergeCell ref="A18:B22"/>
    <mergeCell ref="D18:D22"/>
    <mergeCell ref="I13:I17"/>
    <mergeCell ref="A13:B17"/>
    <mergeCell ref="D13:D17"/>
    <mergeCell ref="J13:J17"/>
    <mergeCell ref="J5:J6"/>
    <mergeCell ref="A8:B12"/>
    <mergeCell ref="D8:D12"/>
    <mergeCell ref="I8:I12"/>
    <mergeCell ref="J8:J12"/>
    <mergeCell ref="E5:H5"/>
    <mergeCell ref="I5:I6"/>
    <mergeCell ref="A5:A6"/>
    <mergeCell ref="B5:B6"/>
    <mergeCell ref="C5:C6"/>
    <mergeCell ref="D5:D6"/>
    <mergeCell ref="J28:J32"/>
    <mergeCell ref="A33:A37"/>
    <mergeCell ref="B33:B37"/>
    <mergeCell ref="D33:D37"/>
    <mergeCell ref="I33:I37"/>
    <mergeCell ref="J33:J37"/>
    <mergeCell ref="A28:A32"/>
    <mergeCell ref="B28:B32"/>
    <mergeCell ref="D28:D32"/>
    <mergeCell ref="I28:I32"/>
    <mergeCell ref="J38:J42"/>
    <mergeCell ref="A43:A47"/>
    <mergeCell ref="B43:B47"/>
    <mergeCell ref="D43:D47"/>
    <mergeCell ref="I43:I47"/>
    <mergeCell ref="J43:J47"/>
    <mergeCell ref="A38:A42"/>
    <mergeCell ref="B38:B42"/>
    <mergeCell ref="D38:D42"/>
    <mergeCell ref="I38:I42"/>
    <mergeCell ref="J48:J52"/>
    <mergeCell ref="A53:A57"/>
    <mergeCell ref="B53:B57"/>
    <mergeCell ref="D53:D57"/>
    <mergeCell ref="I53:I57"/>
    <mergeCell ref="J53:J57"/>
    <mergeCell ref="A48:A52"/>
    <mergeCell ref="B48:B52"/>
    <mergeCell ref="D48:D52"/>
    <mergeCell ref="I48:I52"/>
    <mergeCell ref="J58:J62"/>
    <mergeCell ref="A63:A67"/>
    <mergeCell ref="B63:B67"/>
    <mergeCell ref="D63:D67"/>
    <mergeCell ref="I63:I67"/>
    <mergeCell ref="J63:J67"/>
    <mergeCell ref="A58:A62"/>
    <mergeCell ref="B58:B62"/>
    <mergeCell ref="D58:D62"/>
    <mergeCell ref="I58:I62"/>
    <mergeCell ref="A68:A72"/>
    <mergeCell ref="B68:B72"/>
    <mergeCell ref="D68:D72"/>
    <mergeCell ref="I68:I72"/>
    <mergeCell ref="I73:I77"/>
    <mergeCell ref="J68:J72"/>
    <mergeCell ref="J73:J77"/>
    <mergeCell ref="A78:A82"/>
    <mergeCell ref="B78:B82"/>
    <mergeCell ref="D78:D82"/>
    <mergeCell ref="I78:I82"/>
    <mergeCell ref="J78:J82"/>
    <mergeCell ref="A73:A77"/>
    <mergeCell ref="B73:B77"/>
    <mergeCell ref="D73:D77"/>
    <mergeCell ref="J83:J87"/>
    <mergeCell ref="A88:A92"/>
    <mergeCell ref="B88:B92"/>
    <mergeCell ref="D88:D92"/>
    <mergeCell ref="I88:I92"/>
    <mergeCell ref="J88:J92"/>
    <mergeCell ref="A83:A87"/>
    <mergeCell ref="B83:B87"/>
    <mergeCell ref="D83:D87"/>
    <mergeCell ref="I83:I87"/>
    <mergeCell ref="J93:J97"/>
    <mergeCell ref="A98:A102"/>
    <mergeCell ref="B98:B102"/>
    <mergeCell ref="D98:D102"/>
    <mergeCell ref="I98:I102"/>
    <mergeCell ref="J98:J102"/>
    <mergeCell ref="A93:A97"/>
    <mergeCell ref="B93:B97"/>
    <mergeCell ref="D93:D97"/>
    <mergeCell ref="I93:I97"/>
    <mergeCell ref="J108:J112"/>
    <mergeCell ref="I103:I107"/>
    <mergeCell ref="A108:A112"/>
    <mergeCell ref="B108:B112"/>
    <mergeCell ref="D108:D112"/>
    <mergeCell ref="I108:I112"/>
    <mergeCell ref="J103:J107"/>
    <mergeCell ref="A103:A107"/>
    <mergeCell ref="B103:B107"/>
    <mergeCell ref="D103:D107"/>
    <mergeCell ref="A113:A117"/>
    <mergeCell ref="B113:B117"/>
    <mergeCell ref="D113:D117"/>
    <mergeCell ref="I113:I117"/>
    <mergeCell ref="J118:J122"/>
    <mergeCell ref="A123:A127"/>
    <mergeCell ref="B123:B127"/>
    <mergeCell ref="D123:D127"/>
    <mergeCell ref="I123:I127"/>
    <mergeCell ref="J123:J127"/>
    <mergeCell ref="J113:J117"/>
    <mergeCell ref="A118:A122"/>
    <mergeCell ref="B118:B122"/>
    <mergeCell ref="D118:D122"/>
    <mergeCell ref="I118:I122"/>
    <mergeCell ref="J128:J132"/>
    <mergeCell ref="A133:A137"/>
    <mergeCell ref="B133:B137"/>
    <mergeCell ref="D133:D137"/>
    <mergeCell ref="I133:I137"/>
    <mergeCell ref="J133:J137"/>
    <mergeCell ref="A128:A132"/>
    <mergeCell ref="B128:B132"/>
    <mergeCell ref="D128:D132"/>
    <mergeCell ref="I128:I132"/>
    <mergeCell ref="J138:J142"/>
    <mergeCell ref="A143:A147"/>
    <mergeCell ref="B143:B147"/>
    <mergeCell ref="D143:D147"/>
    <mergeCell ref="I143:I147"/>
    <mergeCell ref="J143:J147"/>
    <mergeCell ref="A138:A142"/>
    <mergeCell ref="B138:B142"/>
    <mergeCell ref="D138:D142"/>
    <mergeCell ref="I138:I142"/>
    <mergeCell ref="J148:J152"/>
    <mergeCell ref="A153:A157"/>
    <mergeCell ref="B153:B157"/>
    <mergeCell ref="D153:D157"/>
    <mergeCell ref="I153:I157"/>
    <mergeCell ref="J153:J157"/>
    <mergeCell ref="A148:A152"/>
    <mergeCell ref="B148:B152"/>
    <mergeCell ref="D148:D152"/>
    <mergeCell ref="I148:I152"/>
    <mergeCell ref="J158:J162"/>
    <mergeCell ref="A163:A167"/>
    <mergeCell ref="B163:B167"/>
    <mergeCell ref="D163:D167"/>
    <mergeCell ref="I163:I167"/>
    <mergeCell ref="J163:J167"/>
    <mergeCell ref="A158:A162"/>
    <mergeCell ref="B158:B162"/>
    <mergeCell ref="D158:D162"/>
    <mergeCell ref="I158:I162"/>
    <mergeCell ref="J168:J172"/>
    <mergeCell ref="A173:A177"/>
    <mergeCell ref="B173:B177"/>
    <mergeCell ref="D173:D177"/>
    <mergeCell ref="I173:I177"/>
    <mergeCell ref="J173:J177"/>
    <mergeCell ref="A168:A172"/>
    <mergeCell ref="B168:B172"/>
    <mergeCell ref="D168:D172"/>
    <mergeCell ref="I168:I172"/>
    <mergeCell ref="J178:J182"/>
    <mergeCell ref="A183:A187"/>
    <mergeCell ref="B183:B187"/>
    <mergeCell ref="D183:D187"/>
    <mergeCell ref="I183:I187"/>
    <mergeCell ref="J183:J187"/>
    <mergeCell ref="A178:A182"/>
    <mergeCell ref="B178:B182"/>
    <mergeCell ref="D178:D182"/>
    <mergeCell ref="I178:I182"/>
    <mergeCell ref="J188:J192"/>
    <mergeCell ref="A193:A197"/>
    <mergeCell ref="B193:B197"/>
    <mergeCell ref="D193:D197"/>
    <mergeCell ref="I193:I197"/>
    <mergeCell ref="J193:J197"/>
    <mergeCell ref="A188:A192"/>
    <mergeCell ref="B188:B192"/>
    <mergeCell ref="D188:D192"/>
    <mergeCell ref="I188:I192"/>
    <mergeCell ref="J198:J202"/>
    <mergeCell ref="A203:A207"/>
    <mergeCell ref="B203:B207"/>
    <mergeCell ref="D203:D207"/>
    <mergeCell ref="I203:I207"/>
    <mergeCell ref="J203:J207"/>
    <mergeCell ref="A198:A202"/>
    <mergeCell ref="B198:B202"/>
    <mergeCell ref="D198:D202"/>
    <mergeCell ref="I198:I202"/>
    <mergeCell ref="J208:J212"/>
    <mergeCell ref="A213:A217"/>
    <mergeCell ref="B213:B217"/>
    <mergeCell ref="D213:D217"/>
    <mergeCell ref="I213:I217"/>
    <mergeCell ref="J213:J217"/>
    <mergeCell ref="A208:A212"/>
    <mergeCell ref="B208:B212"/>
    <mergeCell ref="D208:D212"/>
    <mergeCell ref="I208:I212"/>
    <mergeCell ref="J218:J222"/>
    <mergeCell ref="A223:A227"/>
    <mergeCell ref="B223:B227"/>
    <mergeCell ref="D223:D227"/>
    <mergeCell ref="I223:I227"/>
    <mergeCell ref="J223:J227"/>
    <mergeCell ref="A218:A222"/>
    <mergeCell ref="B218:B222"/>
    <mergeCell ref="D218:D222"/>
    <mergeCell ref="I218:I222"/>
    <mergeCell ref="J228:J232"/>
    <mergeCell ref="A233:A237"/>
    <mergeCell ref="B233:B237"/>
    <mergeCell ref="D233:D237"/>
    <mergeCell ref="I233:I237"/>
    <mergeCell ref="J233:J237"/>
    <mergeCell ref="A228:A232"/>
    <mergeCell ref="B228:B232"/>
    <mergeCell ref="D228:D232"/>
    <mergeCell ref="I228:I232"/>
    <mergeCell ref="J238:J242"/>
    <mergeCell ref="A243:A247"/>
    <mergeCell ref="B243:B247"/>
    <mergeCell ref="D243:D247"/>
    <mergeCell ref="I243:I247"/>
    <mergeCell ref="J243:J247"/>
    <mergeCell ref="A238:A242"/>
    <mergeCell ref="B238:B242"/>
    <mergeCell ref="D238:D242"/>
    <mergeCell ref="I238:I242"/>
    <mergeCell ref="J248:J252"/>
    <mergeCell ref="A253:A257"/>
    <mergeCell ref="B253:B257"/>
    <mergeCell ref="D253:D257"/>
    <mergeCell ref="I253:I257"/>
    <mergeCell ref="J253:J257"/>
    <mergeCell ref="A248:A252"/>
    <mergeCell ref="B248:B252"/>
    <mergeCell ref="D248:D252"/>
    <mergeCell ref="I248:I252"/>
    <mergeCell ref="J258:J262"/>
    <mergeCell ref="A263:A267"/>
    <mergeCell ref="B263:B267"/>
    <mergeCell ref="D263:D267"/>
    <mergeCell ref="I263:I267"/>
    <mergeCell ref="J263:J267"/>
    <mergeCell ref="A258:A262"/>
    <mergeCell ref="B258:B262"/>
    <mergeCell ref="D258:D262"/>
    <mergeCell ref="I258:I262"/>
    <mergeCell ref="J268:J272"/>
    <mergeCell ref="A273:A277"/>
    <mergeCell ref="B273:B277"/>
    <mergeCell ref="D273:D277"/>
    <mergeCell ref="I273:I277"/>
    <mergeCell ref="J273:J277"/>
    <mergeCell ref="A268:A272"/>
    <mergeCell ref="B268:B272"/>
    <mergeCell ref="D268:D272"/>
    <mergeCell ref="I268:I272"/>
    <mergeCell ref="J278:J282"/>
    <mergeCell ref="A283:A287"/>
    <mergeCell ref="B283:B287"/>
    <mergeCell ref="D283:D287"/>
    <mergeCell ref="I283:I287"/>
    <mergeCell ref="J283:J287"/>
    <mergeCell ref="A278:A282"/>
    <mergeCell ref="B278:B282"/>
    <mergeCell ref="D278:D282"/>
    <mergeCell ref="I278:I282"/>
    <mergeCell ref="A304:G304"/>
    <mergeCell ref="A288:A292"/>
    <mergeCell ref="B288:B292"/>
    <mergeCell ref="D288:D292"/>
    <mergeCell ref="A298:A302"/>
    <mergeCell ref="B298:B302"/>
    <mergeCell ref="D298:D302"/>
    <mergeCell ref="J298:J302"/>
    <mergeCell ref="J288:J292"/>
    <mergeCell ref="A293:A297"/>
    <mergeCell ref="B293:B297"/>
    <mergeCell ref="D293:D297"/>
    <mergeCell ref="I293:I297"/>
    <mergeCell ref="J293:J297"/>
    <mergeCell ref="I288:I292"/>
    <mergeCell ref="I298:I302"/>
  </mergeCells>
  <phoneticPr fontId="8" type="noConversion"/>
  <printOptions horizontalCentered="1" headings="1"/>
  <pageMargins left="0.39370078740157483" right="0.39370078740157483" top="1.1811023622047245" bottom="0.59055118110236227" header="0.27559055118110237" footer="0.27559055118110237"/>
  <pageSetup paperSize="9" scale="71" firstPageNumber="24" fitToHeight="0" orientation="landscape" useFirstPageNumber="1" r:id="rId1"/>
  <headerFooter alignWithMargins="0">
    <oddHeader>&amp;C&amp;P</oddHeader>
  </headerFooter>
  <rowBreaks count="7" manualBreakCount="7">
    <brk id="37" max="16383" man="1"/>
    <brk id="67" max="16383" man="1"/>
    <brk id="102" max="16383" man="1"/>
    <brk id="147" max="16383" man="1"/>
    <brk id="187" max="16383" man="1"/>
    <brk id="227" max="16383" man="1"/>
    <brk id="2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Мероприятия</vt:lpstr>
      <vt:lpstr>Деньги</vt:lpstr>
      <vt:lpstr>Деньги!Заголовки_для_печати</vt:lpstr>
      <vt:lpstr>Мероприятия!Заголовки_для_печати</vt:lpstr>
      <vt:lpstr>Мероприятия!километр</vt:lpstr>
      <vt:lpstr>Мероприятия!Область_печати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 Никита Андреевич</dc:creator>
  <cp:lastModifiedBy>Кальмуцкая</cp:lastModifiedBy>
  <cp:lastPrinted>2015-07-09T10:28:13Z</cp:lastPrinted>
  <dcterms:created xsi:type="dcterms:W3CDTF">2013-12-18T13:22:33Z</dcterms:created>
  <dcterms:modified xsi:type="dcterms:W3CDTF">2015-07-09T10:31:24Z</dcterms:modified>
</cp:coreProperties>
</file>