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336" windowWidth="15456" windowHeight="7956" tabRatio="601" activeTab="2"/>
  </bookViews>
  <sheets>
    <sheet name="Мероприятия" sheetId="58" r:id="rId1"/>
    <sheet name="Деньги" sheetId="59" r:id="rId2"/>
    <sheet name="Приложение 3" sheetId="45" r:id="rId3"/>
  </sheets>
  <definedNames>
    <definedName name="_xlnm._FilterDatabase" localSheetId="1" hidden="1">Деньги!$A$7:$O$719</definedName>
    <definedName name="_xlnm._FilterDatabase" localSheetId="0" hidden="1">Мероприятия!$A$6:$L$6</definedName>
    <definedName name="_xlnm._FilterDatabase" localSheetId="2" hidden="1">'Приложение 3'!$A$7:$U$187</definedName>
    <definedName name="_xlnm.Print_Titles" localSheetId="1">Деньги!$7:$7</definedName>
    <definedName name="_xlnm.Print_Titles" localSheetId="0">Мероприятия!$6:$6</definedName>
    <definedName name="_xlnm.Print_Titles" localSheetId="2">'Приложение 3'!$5:$6</definedName>
    <definedName name="километр" localSheetId="1">#REF!</definedName>
    <definedName name="километр" localSheetId="0">#REF!</definedName>
    <definedName name="километр" localSheetId="2">#REF!</definedName>
    <definedName name="километр">#REF!</definedName>
    <definedName name="_xlnm.Print_Area" localSheetId="1">Деньги!$A$1:$M$720</definedName>
    <definedName name="_xlnm.Print_Area" localSheetId="2">'Приложение 3'!$A$1:$M$186</definedName>
  </definedNames>
  <calcPr calcId="114210" fullCalcOnLoad="1"/>
</workbook>
</file>

<file path=xl/calcChain.xml><?xml version="1.0" encoding="utf-8"?>
<calcChain xmlns="http://schemas.openxmlformats.org/spreadsheetml/2006/main">
  <c r="G147" i="58"/>
  <c r="L147"/>
  <c r="F147"/>
  <c r="H147"/>
  <c r="I147"/>
  <c r="J147"/>
  <c r="K147"/>
  <c r="E147"/>
  <c r="F100"/>
  <c r="G100"/>
  <c r="H100"/>
  <c r="I100"/>
  <c r="J100"/>
  <c r="K100"/>
  <c r="F64"/>
  <c r="G64"/>
  <c r="H64"/>
  <c r="I64"/>
  <c r="J64"/>
  <c r="K64"/>
  <c r="G16"/>
  <c r="H16"/>
  <c r="I16"/>
  <c r="J16"/>
  <c r="K16"/>
  <c r="E16"/>
  <c r="F11"/>
  <c r="G11"/>
  <c r="H11"/>
  <c r="I11"/>
  <c r="J11"/>
  <c r="K11"/>
  <c r="L155"/>
  <c r="L154"/>
  <c r="F14" i="59"/>
  <c r="G14"/>
  <c r="H14"/>
  <c r="I14"/>
  <c r="J14"/>
  <c r="F15"/>
  <c r="G15"/>
  <c r="H15"/>
  <c r="I15"/>
  <c r="J15"/>
  <c r="F16"/>
  <c r="G16"/>
  <c r="H16"/>
  <c r="I16"/>
  <c r="J16"/>
  <c r="F17"/>
  <c r="G17"/>
  <c r="H17"/>
  <c r="I17"/>
  <c r="J17"/>
  <c r="F19"/>
  <c r="G19"/>
  <c r="H19"/>
  <c r="I19"/>
  <c r="J19"/>
  <c r="F20"/>
  <c r="G20"/>
  <c r="H20"/>
  <c r="I20"/>
  <c r="J20"/>
  <c r="F21"/>
  <c r="G21"/>
  <c r="H21"/>
  <c r="I21"/>
  <c r="J21"/>
  <c r="F22"/>
  <c r="G22"/>
  <c r="H22"/>
  <c r="I22"/>
  <c r="J22"/>
  <c r="F24"/>
  <c r="G24"/>
  <c r="H24"/>
  <c r="F25"/>
  <c r="G25"/>
  <c r="H25"/>
  <c r="AC25"/>
  <c r="F26"/>
  <c r="AA26"/>
  <c r="G26"/>
  <c r="H26"/>
  <c r="F27"/>
  <c r="G27"/>
  <c r="H27"/>
  <c r="E19"/>
  <c r="Z19"/>
  <c r="E22"/>
  <c r="E27"/>
  <c r="E17"/>
  <c r="E20"/>
  <c r="E25"/>
  <c r="E15"/>
  <c r="Z15"/>
  <c r="E21"/>
  <c r="Z21"/>
  <c r="E26"/>
  <c r="Z26"/>
  <c r="E16"/>
  <c r="AC26"/>
  <c r="AB26"/>
  <c r="AB25"/>
  <c r="AA25"/>
  <c r="AC24"/>
  <c r="AB24"/>
  <c r="AA24"/>
  <c r="AE21"/>
  <c r="AD21"/>
  <c r="AC21"/>
  <c r="AB21"/>
  <c r="AA21"/>
  <c r="AE20"/>
  <c r="AD20"/>
  <c r="AC20"/>
  <c r="AB20"/>
  <c r="AA20"/>
  <c r="Z20"/>
  <c r="AE19"/>
  <c r="AD19"/>
  <c r="AC19"/>
  <c r="AB19"/>
  <c r="AA19"/>
  <c r="AE16"/>
  <c r="AD16"/>
  <c r="AC16"/>
  <c r="AB16"/>
  <c r="AA16"/>
  <c r="AE15"/>
  <c r="AD15"/>
  <c r="AC15"/>
  <c r="AB15"/>
  <c r="AA15"/>
  <c r="AE14"/>
  <c r="AD14"/>
  <c r="AC14"/>
  <c r="AB14"/>
  <c r="AA14"/>
  <c r="E24"/>
  <c r="Z24"/>
  <c r="E14"/>
  <c r="K681"/>
  <c r="K682"/>
  <c r="K683"/>
  <c r="K684"/>
  <c r="K686"/>
  <c r="K687"/>
  <c r="K688"/>
  <c r="K689"/>
  <c r="K691"/>
  <c r="K692"/>
  <c r="K693"/>
  <c r="K694"/>
  <c r="K696"/>
  <c r="K697"/>
  <c r="K698"/>
  <c r="K699"/>
  <c r="K701"/>
  <c r="K702"/>
  <c r="K703"/>
  <c r="K704"/>
  <c r="K706"/>
  <c r="K707"/>
  <c r="K708"/>
  <c r="K709"/>
  <c r="K711"/>
  <c r="K712"/>
  <c r="K713"/>
  <c r="K714"/>
  <c r="K716"/>
  <c r="K717"/>
  <c r="K718"/>
  <c r="K719"/>
  <c r="K678"/>
  <c r="K677"/>
  <c r="K676"/>
  <c r="K675"/>
  <c r="K467"/>
  <c r="K468"/>
  <c r="K469"/>
  <c r="K470"/>
  <c r="K472"/>
  <c r="K473"/>
  <c r="K474"/>
  <c r="K475"/>
  <c r="K476"/>
  <c r="K477"/>
  <c r="K478"/>
  <c r="K480"/>
  <c r="K481"/>
  <c r="K482"/>
  <c r="K483"/>
  <c r="K485"/>
  <c r="K486"/>
  <c r="K487"/>
  <c r="K488"/>
  <c r="K490"/>
  <c r="K491"/>
  <c r="K492"/>
  <c r="K493"/>
  <c r="K495"/>
  <c r="K496"/>
  <c r="K497"/>
  <c r="K498"/>
  <c r="K500"/>
  <c r="K501"/>
  <c r="K502"/>
  <c r="K503"/>
  <c r="K505"/>
  <c r="K506"/>
  <c r="K507"/>
  <c r="K508"/>
  <c r="K510"/>
  <c r="K511"/>
  <c r="K512"/>
  <c r="K513"/>
  <c r="K515"/>
  <c r="K516"/>
  <c r="K517"/>
  <c r="K518"/>
  <c r="K520"/>
  <c r="K521"/>
  <c r="K522"/>
  <c r="K523"/>
  <c r="K525"/>
  <c r="K526"/>
  <c r="K527"/>
  <c r="K528"/>
  <c r="K530"/>
  <c r="K531"/>
  <c r="K532"/>
  <c r="K533"/>
  <c r="K535"/>
  <c r="K536"/>
  <c r="K537"/>
  <c r="K538"/>
  <c r="K540"/>
  <c r="K541"/>
  <c r="K542"/>
  <c r="K543"/>
  <c r="K545"/>
  <c r="K546"/>
  <c r="K547"/>
  <c r="K548"/>
  <c r="K550"/>
  <c r="K551"/>
  <c r="K552"/>
  <c r="K553"/>
  <c r="K555"/>
  <c r="K556"/>
  <c r="K557"/>
  <c r="K558"/>
  <c r="K559"/>
  <c r="K560"/>
  <c r="K561"/>
  <c r="K571"/>
  <c r="K572"/>
  <c r="K573"/>
  <c r="K574"/>
  <c r="K575"/>
  <c r="K576"/>
  <c r="K577"/>
  <c r="K579"/>
  <c r="K580"/>
  <c r="K581"/>
  <c r="K582"/>
  <c r="K584"/>
  <c r="K585"/>
  <c r="K586"/>
  <c r="K587"/>
  <c r="K589"/>
  <c r="K590"/>
  <c r="K591"/>
  <c r="K592"/>
  <c r="K594"/>
  <c r="K595"/>
  <c r="K596"/>
  <c r="K597"/>
  <c r="K599"/>
  <c r="K600"/>
  <c r="K601"/>
  <c r="K602"/>
  <c r="K604"/>
  <c r="K605"/>
  <c r="K606"/>
  <c r="K607"/>
  <c r="K609"/>
  <c r="K610"/>
  <c r="K611"/>
  <c r="K612"/>
  <c r="K614"/>
  <c r="K615"/>
  <c r="K616"/>
  <c r="K617"/>
  <c r="K619"/>
  <c r="K620"/>
  <c r="K621"/>
  <c r="K622"/>
  <c r="K624"/>
  <c r="K625"/>
  <c r="K626"/>
  <c r="K627"/>
  <c r="K629"/>
  <c r="K630"/>
  <c r="K631"/>
  <c r="K632"/>
  <c r="K634"/>
  <c r="K635"/>
  <c r="K636"/>
  <c r="K637"/>
  <c r="K639"/>
  <c r="K640"/>
  <c r="K641"/>
  <c r="K642"/>
  <c r="K644"/>
  <c r="K645"/>
  <c r="K646"/>
  <c r="K647"/>
  <c r="K649"/>
  <c r="K650"/>
  <c r="K651"/>
  <c r="K652"/>
  <c r="K654"/>
  <c r="K655"/>
  <c r="K656"/>
  <c r="K657"/>
  <c r="K659"/>
  <c r="K660"/>
  <c r="K661"/>
  <c r="K662"/>
  <c r="K664"/>
  <c r="K665"/>
  <c r="K666"/>
  <c r="K667"/>
  <c r="K669"/>
  <c r="K670"/>
  <c r="K671"/>
  <c r="K672"/>
  <c r="K297"/>
  <c r="K298"/>
  <c r="K299"/>
  <c r="K300"/>
  <c r="K302"/>
  <c r="K303"/>
  <c r="K304"/>
  <c r="K305"/>
  <c r="K307"/>
  <c r="K308"/>
  <c r="K309"/>
  <c r="K310"/>
  <c r="K312"/>
  <c r="K313"/>
  <c r="K314"/>
  <c r="K315"/>
  <c r="K317"/>
  <c r="K318"/>
  <c r="K319"/>
  <c r="K320"/>
  <c r="K322"/>
  <c r="K323"/>
  <c r="K324"/>
  <c r="K325"/>
  <c r="K327"/>
  <c r="K328"/>
  <c r="K329"/>
  <c r="K330"/>
  <c r="K332"/>
  <c r="K333"/>
  <c r="K334"/>
  <c r="K335"/>
  <c r="K337"/>
  <c r="K338"/>
  <c r="K339"/>
  <c r="K340"/>
  <c r="K342"/>
  <c r="K343"/>
  <c r="K344"/>
  <c r="K345"/>
  <c r="K347"/>
  <c r="K348"/>
  <c r="K349"/>
  <c r="K350"/>
  <c r="K352"/>
  <c r="K353"/>
  <c r="K354"/>
  <c r="K355"/>
  <c r="K357"/>
  <c r="K358"/>
  <c r="K359"/>
  <c r="K360"/>
  <c r="K362"/>
  <c r="K363"/>
  <c r="K364"/>
  <c r="K365"/>
  <c r="K366"/>
  <c r="K367"/>
  <c r="K368"/>
  <c r="K370"/>
  <c r="K371"/>
  <c r="K372"/>
  <c r="K373"/>
  <c r="K375"/>
  <c r="K376"/>
  <c r="K377"/>
  <c r="K378"/>
  <c r="K380"/>
  <c r="K381"/>
  <c r="K382"/>
  <c r="K383"/>
  <c r="K384"/>
  <c r="K385"/>
  <c r="K386"/>
  <c r="K388"/>
  <c r="K389"/>
  <c r="K390"/>
  <c r="K391"/>
  <c r="K393"/>
  <c r="K394"/>
  <c r="K395"/>
  <c r="K396"/>
  <c r="K397"/>
  <c r="K398"/>
  <c r="K399"/>
  <c r="K401"/>
  <c r="K402"/>
  <c r="K403"/>
  <c r="K404"/>
  <c r="K406"/>
  <c r="K407"/>
  <c r="K408"/>
  <c r="K409"/>
  <c r="K411"/>
  <c r="K412"/>
  <c r="K413"/>
  <c r="K414"/>
  <c r="K416"/>
  <c r="K417"/>
  <c r="K418"/>
  <c r="K419"/>
  <c r="K421"/>
  <c r="K422"/>
  <c r="K423"/>
  <c r="K424"/>
  <c r="K426"/>
  <c r="K427"/>
  <c r="K428"/>
  <c r="K429"/>
  <c r="K431"/>
  <c r="K432"/>
  <c r="K433"/>
  <c r="K434"/>
  <c r="K436"/>
  <c r="K437"/>
  <c r="K438"/>
  <c r="K439"/>
  <c r="K441"/>
  <c r="K442"/>
  <c r="K443"/>
  <c r="K444"/>
  <c r="K446"/>
  <c r="K447"/>
  <c r="K448"/>
  <c r="K449"/>
  <c r="K451"/>
  <c r="K452"/>
  <c r="K453"/>
  <c r="K454"/>
  <c r="K456"/>
  <c r="K457"/>
  <c r="K458"/>
  <c r="K459"/>
  <c r="K461"/>
  <c r="K462"/>
  <c r="K463"/>
  <c r="K464"/>
  <c r="K49"/>
  <c r="K50"/>
  <c r="K51"/>
  <c r="K52"/>
  <c r="K54"/>
  <c r="K55"/>
  <c r="K56"/>
  <c r="K57"/>
  <c r="K58"/>
  <c r="K59"/>
  <c r="K60"/>
  <c r="K62"/>
  <c r="K63"/>
  <c r="K64"/>
  <c r="K65"/>
  <c r="K67"/>
  <c r="K68"/>
  <c r="K69"/>
  <c r="K70"/>
  <c r="K72"/>
  <c r="K73"/>
  <c r="K74"/>
  <c r="K75"/>
  <c r="K77"/>
  <c r="K78"/>
  <c r="K79"/>
  <c r="K80"/>
  <c r="K81"/>
  <c r="K82"/>
  <c r="K83"/>
  <c r="K85"/>
  <c r="K86"/>
  <c r="K87"/>
  <c r="K88"/>
  <c r="K90"/>
  <c r="K91"/>
  <c r="K92"/>
  <c r="K93"/>
  <c r="K95"/>
  <c r="K96"/>
  <c r="K97"/>
  <c r="K98"/>
  <c r="K99"/>
  <c r="K100"/>
  <c r="K101"/>
  <c r="K103"/>
  <c r="K104"/>
  <c r="K105"/>
  <c r="K106"/>
  <c r="K107"/>
  <c r="K108"/>
  <c r="K109"/>
  <c r="K111"/>
  <c r="K112"/>
  <c r="K113"/>
  <c r="K114"/>
  <c r="K115"/>
  <c r="K116"/>
  <c r="K117"/>
  <c r="K119"/>
  <c r="K120"/>
  <c r="K121"/>
  <c r="K122"/>
  <c r="K124"/>
  <c r="K125"/>
  <c r="K126"/>
  <c r="K127"/>
  <c r="K129"/>
  <c r="K130"/>
  <c r="K131"/>
  <c r="K132"/>
  <c r="K134"/>
  <c r="K135"/>
  <c r="K136"/>
  <c r="K137"/>
  <c r="K139"/>
  <c r="K140"/>
  <c r="K141"/>
  <c r="K142"/>
  <c r="K143"/>
  <c r="K144"/>
  <c r="K145"/>
  <c r="K147"/>
  <c r="K148"/>
  <c r="K149"/>
  <c r="K150"/>
  <c r="K152"/>
  <c r="K153"/>
  <c r="K154"/>
  <c r="K155"/>
  <c r="K156"/>
  <c r="K157"/>
  <c r="K158"/>
  <c r="K160"/>
  <c r="K161"/>
  <c r="K162"/>
  <c r="K163"/>
  <c r="K165"/>
  <c r="K166"/>
  <c r="K167"/>
  <c r="K168"/>
  <c r="K170"/>
  <c r="K171"/>
  <c r="K172"/>
  <c r="K173"/>
  <c r="K175"/>
  <c r="K176"/>
  <c r="K177"/>
  <c r="K178"/>
  <c r="K179"/>
  <c r="K180"/>
  <c r="K181"/>
  <c r="K183"/>
  <c r="K184"/>
  <c r="K185"/>
  <c r="K186"/>
  <c r="K188"/>
  <c r="K189"/>
  <c r="K190"/>
  <c r="K191"/>
  <c r="K192"/>
  <c r="K193"/>
  <c r="K194"/>
  <c r="K196"/>
  <c r="K197"/>
  <c r="K198"/>
  <c r="K199"/>
  <c r="K201"/>
  <c r="K202"/>
  <c r="K203"/>
  <c r="K204"/>
  <c r="K206"/>
  <c r="K207"/>
  <c r="K208"/>
  <c r="K209"/>
  <c r="K211"/>
  <c r="K212"/>
  <c r="K213"/>
  <c r="K214"/>
  <c r="K216"/>
  <c r="K217"/>
  <c r="K218"/>
  <c r="K219"/>
  <c r="K221"/>
  <c r="K222"/>
  <c r="K223"/>
  <c r="K224"/>
  <c r="K226"/>
  <c r="K227"/>
  <c r="K228"/>
  <c r="K229"/>
  <c r="K231"/>
  <c r="K232"/>
  <c r="K233"/>
  <c r="K234"/>
  <c r="K236"/>
  <c r="K237"/>
  <c r="K238"/>
  <c r="K239"/>
  <c r="K241"/>
  <c r="K242"/>
  <c r="K243"/>
  <c r="K244"/>
  <c r="K246"/>
  <c r="K247"/>
  <c r="K248"/>
  <c r="K249"/>
  <c r="K251"/>
  <c r="K252"/>
  <c r="K253"/>
  <c r="K254"/>
  <c r="K256"/>
  <c r="K257"/>
  <c r="K258"/>
  <c r="K259"/>
  <c r="K261"/>
  <c r="K262"/>
  <c r="K263"/>
  <c r="K264"/>
  <c r="K266"/>
  <c r="K267"/>
  <c r="K268"/>
  <c r="K269"/>
  <c r="K271"/>
  <c r="K272"/>
  <c r="K273"/>
  <c r="K274"/>
  <c r="K276"/>
  <c r="K277"/>
  <c r="K278"/>
  <c r="K279"/>
  <c r="K281"/>
  <c r="K282"/>
  <c r="K283"/>
  <c r="K284"/>
  <c r="K286"/>
  <c r="K287"/>
  <c r="K288"/>
  <c r="K289"/>
  <c r="K291"/>
  <c r="K292"/>
  <c r="K293"/>
  <c r="K294"/>
  <c r="K30"/>
  <c r="K31"/>
  <c r="K32"/>
  <c r="K33"/>
  <c r="K35"/>
  <c r="K36"/>
  <c r="K37"/>
  <c r="K38"/>
  <c r="K39"/>
  <c r="K40"/>
  <c r="K41"/>
  <c r="K43"/>
  <c r="K44"/>
  <c r="K45"/>
  <c r="K46"/>
  <c r="K14"/>
  <c r="AF14"/>
  <c r="K15"/>
  <c r="AF15"/>
  <c r="K16"/>
  <c r="AF16"/>
  <c r="K19"/>
  <c r="AF19"/>
  <c r="K20"/>
  <c r="AF20"/>
  <c r="K22"/>
  <c r="J715"/>
  <c r="I715"/>
  <c r="H715"/>
  <c r="G715"/>
  <c r="F715"/>
  <c r="E715"/>
  <c r="J710"/>
  <c r="I710"/>
  <c r="H710"/>
  <c r="G710"/>
  <c r="F710"/>
  <c r="E710"/>
  <c r="J705"/>
  <c r="I705"/>
  <c r="H705"/>
  <c r="G705"/>
  <c r="F705"/>
  <c r="E705"/>
  <c r="J700"/>
  <c r="I700"/>
  <c r="H700"/>
  <c r="G700"/>
  <c r="F700"/>
  <c r="E700"/>
  <c r="J695"/>
  <c r="I695"/>
  <c r="H695"/>
  <c r="G695"/>
  <c r="F695"/>
  <c r="E695"/>
  <c r="J690"/>
  <c r="I690"/>
  <c r="H690"/>
  <c r="G690"/>
  <c r="F690"/>
  <c r="E690"/>
  <c r="J685"/>
  <c r="I685"/>
  <c r="H685"/>
  <c r="G685"/>
  <c r="F685"/>
  <c r="E685"/>
  <c r="J680"/>
  <c r="I680"/>
  <c r="H680"/>
  <c r="G680"/>
  <c r="F680"/>
  <c r="E680"/>
  <c r="J674"/>
  <c r="I674"/>
  <c r="H674"/>
  <c r="G674"/>
  <c r="F674"/>
  <c r="E674"/>
  <c r="J668"/>
  <c r="I668"/>
  <c r="H668"/>
  <c r="G668"/>
  <c r="F668"/>
  <c r="E668"/>
  <c r="J663"/>
  <c r="I663"/>
  <c r="H663"/>
  <c r="G663"/>
  <c r="F663"/>
  <c r="E663"/>
  <c r="J658"/>
  <c r="I658"/>
  <c r="H658"/>
  <c r="G658"/>
  <c r="F658"/>
  <c r="E658"/>
  <c r="J653"/>
  <c r="I653"/>
  <c r="H653"/>
  <c r="G653"/>
  <c r="F653"/>
  <c r="E653"/>
  <c r="J648"/>
  <c r="I648"/>
  <c r="H648"/>
  <c r="G648"/>
  <c r="F648"/>
  <c r="E648"/>
  <c r="J643"/>
  <c r="I643"/>
  <c r="H643"/>
  <c r="G643"/>
  <c r="F643"/>
  <c r="E643"/>
  <c r="J638"/>
  <c r="I638"/>
  <c r="H638"/>
  <c r="G638"/>
  <c r="F638"/>
  <c r="E638"/>
  <c r="J633"/>
  <c r="I633"/>
  <c r="H633"/>
  <c r="G633"/>
  <c r="F633"/>
  <c r="E633"/>
  <c r="J628"/>
  <c r="I628"/>
  <c r="H628"/>
  <c r="G628"/>
  <c r="F628"/>
  <c r="E628"/>
  <c r="J623"/>
  <c r="I623"/>
  <c r="H623"/>
  <c r="G623"/>
  <c r="F623"/>
  <c r="E623"/>
  <c r="J618"/>
  <c r="I618"/>
  <c r="H618"/>
  <c r="G618"/>
  <c r="F618"/>
  <c r="E618"/>
  <c r="J613"/>
  <c r="I613"/>
  <c r="H613"/>
  <c r="G613"/>
  <c r="F613"/>
  <c r="E613"/>
  <c r="J608"/>
  <c r="I608"/>
  <c r="H608"/>
  <c r="G608"/>
  <c r="F608"/>
  <c r="E608"/>
  <c r="J603"/>
  <c r="I603"/>
  <c r="H603"/>
  <c r="G603"/>
  <c r="F603"/>
  <c r="E603"/>
  <c r="J598"/>
  <c r="I598"/>
  <c r="H598"/>
  <c r="G598"/>
  <c r="F598"/>
  <c r="E598"/>
  <c r="J593"/>
  <c r="I593"/>
  <c r="H593"/>
  <c r="G593"/>
  <c r="F593"/>
  <c r="E593"/>
  <c r="J588"/>
  <c r="I588"/>
  <c r="H588"/>
  <c r="G588"/>
  <c r="F588"/>
  <c r="E588"/>
  <c r="J583"/>
  <c r="I583"/>
  <c r="H583"/>
  <c r="G583"/>
  <c r="F583"/>
  <c r="E583"/>
  <c r="J578"/>
  <c r="I578"/>
  <c r="H578"/>
  <c r="G578"/>
  <c r="F578"/>
  <c r="E578"/>
  <c r="J570"/>
  <c r="J569"/>
  <c r="J568"/>
  <c r="J567"/>
  <c r="J566"/>
  <c r="J565"/>
  <c r="J564"/>
  <c r="J563"/>
  <c r="J562"/>
  <c r="I570"/>
  <c r="I569"/>
  <c r="I568"/>
  <c r="I567"/>
  <c r="I566"/>
  <c r="I565"/>
  <c r="I564"/>
  <c r="I563"/>
  <c r="I562"/>
  <c r="H570"/>
  <c r="G570"/>
  <c r="F570"/>
  <c r="E570"/>
  <c r="H562"/>
  <c r="G562"/>
  <c r="F562"/>
  <c r="E562"/>
  <c r="J554"/>
  <c r="I554"/>
  <c r="H554"/>
  <c r="G554"/>
  <c r="F554"/>
  <c r="E554"/>
  <c r="J549"/>
  <c r="I549"/>
  <c r="H549"/>
  <c r="G549"/>
  <c r="F549"/>
  <c r="E549"/>
  <c r="J544"/>
  <c r="I544"/>
  <c r="H544"/>
  <c r="G544"/>
  <c r="F544"/>
  <c r="E544"/>
  <c r="J539"/>
  <c r="I539"/>
  <c r="H539"/>
  <c r="G539"/>
  <c r="F539"/>
  <c r="E539"/>
  <c r="J534"/>
  <c r="I534"/>
  <c r="H534"/>
  <c r="G534"/>
  <c r="F534"/>
  <c r="E534"/>
  <c r="J529"/>
  <c r="I529"/>
  <c r="H529"/>
  <c r="G529"/>
  <c r="F529"/>
  <c r="E529"/>
  <c r="J524"/>
  <c r="I524"/>
  <c r="H524"/>
  <c r="G524"/>
  <c r="F524"/>
  <c r="E524"/>
  <c r="J519"/>
  <c r="I519"/>
  <c r="H519"/>
  <c r="G519"/>
  <c r="F519"/>
  <c r="E519"/>
  <c r="J514"/>
  <c r="I514"/>
  <c r="H514"/>
  <c r="G514"/>
  <c r="F514"/>
  <c r="E514"/>
  <c r="J509"/>
  <c r="I509"/>
  <c r="H509"/>
  <c r="G509"/>
  <c r="F509"/>
  <c r="E509"/>
  <c r="J504"/>
  <c r="I504"/>
  <c r="H504"/>
  <c r="G504"/>
  <c r="F504"/>
  <c r="E504"/>
  <c r="J499"/>
  <c r="I499"/>
  <c r="H499"/>
  <c r="G499"/>
  <c r="F499"/>
  <c r="E499"/>
  <c r="J494"/>
  <c r="I494"/>
  <c r="H494"/>
  <c r="G494"/>
  <c r="F494"/>
  <c r="E494"/>
  <c r="J489"/>
  <c r="I489"/>
  <c r="H489"/>
  <c r="G489"/>
  <c r="F489"/>
  <c r="E489"/>
  <c r="J484"/>
  <c r="I484"/>
  <c r="H484"/>
  <c r="G484"/>
  <c r="F484"/>
  <c r="E484"/>
  <c r="J479"/>
  <c r="I479"/>
  <c r="H479"/>
  <c r="G479"/>
  <c r="F479"/>
  <c r="E479"/>
  <c r="J471"/>
  <c r="I471"/>
  <c r="H471"/>
  <c r="G471"/>
  <c r="F471"/>
  <c r="E471"/>
  <c r="J466"/>
  <c r="I466"/>
  <c r="H466"/>
  <c r="G466"/>
  <c r="F466"/>
  <c r="E466"/>
  <c r="J460"/>
  <c r="I460"/>
  <c r="H460"/>
  <c r="G460"/>
  <c r="F460"/>
  <c r="E460"/>
  <c r="J455"/>
  <c r="I455"/>
  <c r="H455"/>
  <c r="G455"/>
  <c r="F455"/>
  <c r="E455"/>
  <c r="J450"/>
  <c r="I450"/>
  <c r="H450"/>
  <c r="G450"/>
  <c r="F450"/>
  <c r="E450"/>
  <c r="J445"/>
  <c r="I445"/>
  <c r="H445"/>
  <c r="G445"/>
  <c r="F445"/>
  <c r="E445"/>
  <c r="J440"/>
  <c r="I440"/>
  <c r="H440"/>
  <c r="G440"/>
  <c r="F440"/>
  <c r="E440"/>
  <c r="J435"/>
  <c r="I435"/>
  <c r="H435"/>
  <c r="G435"/>
  <c r="F435"/>
  <c r="E435"/>
  <c r="J430"/>
  <c r="I430"/>
  <c r="H430"/>
  <c r="G430"/>
  <c r="F430"/>
  <c r="E430"/>
  <c r="J425"/>
  <c r="I425"/>
  <c r="H425"/>
  <c r="G425"/>
  <c r="F425"/>
  <c r="E425"/>
  <c r="J420"/>
  <c r="I420"/>
  <c r="H420"/>
  <c r="G420"/>
  <c r="F420"/>
  <c r="E420"/>
  <c r="J415"/>
  <c r="I415"/>
  <c r="H415"/>
  <c r="G415"/>
  <c r="F415"/>
  <c r="E415"/>
  <c r="J410"/>
  <c r="I410"/>
  <c r="H410"/>
  <c r="G410"/>
  <c r="F410"/>
  <c r="E410"/>
  <c r="J405"/>
  <c r="I405"/>
  <c r="H405"/>
  <c r="G405"/>
  <c r="F405"/>
  <c r="E405"/>
  <c r="J400"/>
  <c r="I400"/>
  <c r="H400"/>
  <c r="G400"/>
  <c r="F400"/>
  <c r="E400"/>
  <c r="J392"/>
  <c r="I392"/>
  <c r="H392"/>
  <c r="G392"/>
  <c r="F392"/>
  <c r="E392"/>
  <c r="J387"/>
  <c r="I387"/>
  <c r="H387"/>
  <c r="G387"/>
  <c r="F387"/>
  <c r="E387"/>
  <c r="J379"/>
  <c r="I379"/>
  <c r="H379"/>
  <c r="G379"/>
  <c r="F379"/>
  <c r="E379"/>
  <c r="J374"/>
  <c r="I374"/>
  <c r="H374"/>
  <c r="G374"/>
  <c r="F374"/>
  <c r="E374"/>
  <c r="J369"/>
  <c r="I369"/>
  <c r="H369"/>
  <c r="G369"/>
  <c r="F369"/>
  <c r="E369"/>
  <c r="J361"/>
  <c r="I361"/>
  <c r="H361"/>
  <c r="G361"/>
  <c r="F361"/>
  <c r="E361"/>
  <c r="J356"/>
  <c r="I356"/>
  <c r="H356"/>
  <c r="G356"/>
  <c r="F356"/>
  <c r="E356"/>
  <c r="J351"/>
  <c r="I351"/>
  <c r="H351"/>
  <c r="G351"/>
  <c r="F351"/>
  <c r="E351"/>
  <c r="J346"/>
  <c r="I346"/>
  <c r="H346"/>
  <c r="G346"/>
  <c r="F346"/>
  <c r="E346"/>
  <c r="J341"/>
  <c r="I341"/>
  <c r="H341"/>
  <c r="G341"/>
  <c r="F341"/>
  <c r="E341"/>
  <c r="J336"/>
  <c r="I336"/>
  <c r="H336"/>
  <c r="G336"/>
  <c r="F336"/>
  <c r="E336"/>
  <c r="J331"/>
  <c r="I331"/>
  <c r="H331"/>
  <c r="G331"/>
  <c r="F331"/>
  <c r="E331"/>
  <c r="J326"/>
  <c r="I326"/>
  <c r="H326"/>
  <c r="G326"/>
  <c r="F326"/>
  <c r="E326"/>
  <c r="J321"/>
  <c r="I321"/>
  <c r="H321"/>
  <c r="G321"/>
  <c r="F321"/>
  <c r="E321"/>
  <c r="J316"/>
  <c r="I316"/>
  <c r="H316"/>
  <c r="G316"/>
  <c r="F316"/>
  <c r="E316"/>
  <c r="J311"/>
  <c r="I311"/>
  <c r="H311"/>
  <c r="G311"/>
  <c r="F311"/>
  <c r="E311"/>
  <c r="J306"/>
  <c r="I306"/>
  <c r="H306"/>
  <c r="G306"/>
  <c r="F306"/>
  <c r="E306"/>
  <c r="J301"/>
  <c r="I301"/>
  <c r="H301"/>
  <c r="G301"/>
  <c r="F301"/>
  <c r="E301"/>
  <c r="J296"/>
  <c r="I296"/>
  <c r="H296"/>
  <c r="G296"/>
  <c r="F296"/>
  <c r="E296"/>
  <c r="J290"/>
  <c r="I290"/>
  <c r="H290"/>
  <c r="G290"/>
  <c r="F290"/>
  <c r="E290"/>
  <c r="J285"/>
  <c r="I285"/>
  <c r="H285"/>
  <c r="G285"/>
  <c r="F285"/>
  <c r="E285"/>
  <c r="J280"/>
  <c r="I280"/>
  <c r="H280"/>
  <c r="G280"/>
  <c r="F280"/>
  <c r="E280"/>
  <c r="J275"/>
  <c r="I275"/>
  <c r="H275"/>
  <c r="G275"/>
  <c r="F275"/>
  <c r="E275"/>
  <c r="J270"/>
  <c r="I270"/>
  <c r="H270"/>
  <c r="G270"/>
  <c r="F270"/>
  <c r="E270"/>
  <c r="J265"/>
  <c r="I265"/>
  <c r="H265"/>
  <c r="G265"/>
  <c r="F265"/>
  <c r="E265"/>
  <c r="J260"/>
  <c r="I260"/>
  <c r="H260"/>
  <c r="G260"/>
  <c r="F260"/>
  <c r="E260"/>
  <c r="J255"/>
  <c r="I255"/>
  <c r="H255"/>
  <c r="G255"/>
  <c r="F255"/>
  <c r="E255"/>
  <c r="J250"/>
  <c r="I250"/>
  <c r="H250"/>
  <c r="G250"/>
  <c r="F250"/>
  <c r="E250"/>
  <c r="J245"/>
  <c r="I245"/>
  <c r="H245"/>
  <c r="G245"/>
  <c r="F245"/>
  <c r="E245"/>
  <c r="J240"/>
  <c r="I240"/>
  <c r="H240"/>
  <c r="G240"/>
  <c r="F240"/>
  <c r="E240"/>
  <c r="J235"/>
  <c r="I235"/>
  <c r="H235"/>
  <c r="G235"/>
  <c r="F235"/>
  <c r="E235"/>
  <c r="J230"/>
  <c r="I230"/>
  <c r="H230"/>
  <c r="G230"/>
  <c r="F230"/>
  <c r="E230"/>
  <c r="J225"/>
  <c r="I225"/>
  <c r="H225"/>
  <c r="G225"/>
  <c r="F225"/>
  <c r="E225"/>
  <c r="J220"/>
  <c r="I220"/>
  <c r="H220"/>
  <c r="G220"/>
  <c r="F220"/>
  <c r="E220"/>
  <c r="J215"/>
  <c r="I215"/>
  <c r="H215"/>
  <c r="G215"/>
  <c r="F215"/>
  <c r="E215"/>
  <c r="J210"/>
  <c r="I210"/>
  <c r="H210"/>
  <c r="G210"/>
  <c r="F210"/>
  <c r="E210"/>
  <c r="J205"/>
  <c r="I205"/>
  <c r="H205"/>
  <c r="G205"/>
  <c r="F205"/>
  <c r="E205"/>
  <c r="J200"/>
  <c r="I200"/>
  <c r="H200"/>
  <c r="G200"/>
  <c r="F200"/>
  <c r="E200"/>
  <c r="J195"/>
  <c r="I195"/>
  <c r="H195"/>
  <c r="G195"/>
  <c r="F195"/>
  <c r="E195"/>
  <c r="J187"/>
  <c r="I187"/>
  <c r="H187"/>
  <c r="G187"/>
  <c r="F187"/>
  <c r="E187"/>
  <c r="J182"/>
  <c r="I182"/>
  <c r="H182"/>
  <c r="G182"/>
  <c r="F182"/>
  <c r="E182"/>
  <c r="J174"/>
  <c r="I174"/>
  <c r="H174"/>
  <c r="G174"/>
  <c r="F174"/>
  <c r="E174"/>
  <c r="J169"/>
  <c r="I169"/>
  <c r="H169"/>
  <c r="G169"/>
  <c r="F169"/>
  <c r="E169"/>
  <c r="J164"/>
  <c r="I164"/>
  <c r="H164"/>
  <c r="G164"/>
  <c r="F164"/>
  <c r="E164"/>
  <c r="J159"/>
  <c r="I159"/>
  <c r="H159"/>
  <c r="G159"/>
  <c r="F159"/>
  <c r="E159"/>
  <c r="J151"/>
  <c r="I151"/>
  <c r="H151"/>
  <c r="G151"/>
  <c r="F151"/>
  <c r="E151"/>
  <c r="J146"/>
  <c r="I146"/>
  <c r="H146"/>
  <c r="G146"/>
  <c r="F146"/>
  <c r="E146"/>
  <c r="J138"/>
  <c r="I138"/>
  <c r="H138"/>
  <c r="G138"/>
  <c r="F138"/>
  <c r="E138"/>
  <c r="J133"/>
  <c r="I133"/>
  <c r="H133"/>
  <c r="G133"/>
  <c r="F133"/>
  <c r="E133"/>
  <c r="J128"/>
  <c r="I128"/>
  <c r="H128"/>
  <c r="G128"/>
  <c r="F128"/>
  <c r="E128"/>
  <c r="J123"/>
  <c r="I123"/>
  <c r="H123"/>
  <c r="G123"/>
  <c r="F123"/>
  <c r="E123"/>
  <c r="J118"/>
  <c r="I118"/>
  <c r="H118"/>
  <c r="G118"/>
  <c r="F118"/>
  <c r="E118"/>
  <c r="J110"/>
  <c r="I110"/>
  <c r="H110"/>
  <c r="G110"/>
  <c r="F110"/>
  <c r="E110"/>
  <c r="J102"/>
  <c r="I102"/>
  <c r="H102"/>
  <c r="G102"/>
  <c r="F102"/>
  <c r="E102"/>
  <c r="J94"/>
  <c r="I94"/>
  <c r="H94"/>
  <c r="G94"/>
  <c r="F94"/>
  <c r="E94"/>
  <c r="J89"/>
  <c r="I89"/>
  <c r="H89"/>
  <c r="G89"/>
  <c r="F89"/>
  <c r="E89"/>
  <c r="J84"/>
  <c r="I84"/>
  <c r="H84"/>
  <c r="G84"/>
  <c r="F84"/>
  <c r="E84"/>
  <c r="J76"/>
  <c r="I76"/>
  <c r="H76"/>
  <c r="G76"/>
  <c r="F76"/>
  <c r="E76"/>
  <c r="J71"/>
  <c r="I71"/>
  <c r="H71"/>
  <c r="G71"/>
  <c r="F71"/>
  <c r="E71"/>
  <c r="J66"/>
  <c r="I66"/>
  <c r="H66"/>
  <c r="G66"/>
  <c r="F66"/>
  <c r="E66"/>
  <c r="J42"/>
  <c r="I42"/>
  <c r="H42"/>
  <c r="G42"/>
  <c r="F42"/>
  <c r="E42"/>
  <c r="J34"/>
  <c r="I34"/>
  <c r="H34"/>
  <c r="G34"/>
  <c r="F34"/>
  <c r="E34"/>
  <c r="J29"/>
  <c r="I29"/>
  <c r="H29"/>
  <c r="G29"/>
  <c r="F29"/>
  <c r="E29"/>
  <c r="J61"/>
  <c r="I61"/>
  <c r="H61"/>
  <c r="G61"/>
  <c r="F61"/>
  <c r="E61"/>
  <c r="J53"/>
  <c r="I53"/>
  <c r="H53"/>
  <c r="G53"/>
  <c r="F53"/>
  <c r="E53"/>
  <c r="J48"/>
  <c r="I48"/>
  <c r="H48"/>
  <c r="G48"/>
  <c r="F48"/>
  <c r="E48"/>
  <c r="G18"/>
  <c r="AB18"/>
  <c r="G23"/>
  <c r="AB23"/>
  <c r="H23"/>
  <c r="AC23"/>
  <c r="H18"/>
  <c r="AC18"/>
  <c r="F13"/>
  <c r="H13"/>
  <c r="AC13"/>
  <c r="F23"/>
  <c r="AA23"/>
  <c r="J23"/>
  <c r="AE23"/>
  <c r="F18"/>
  <c r="AA18"/>
  <c r="J18"/>
  <c r="AE18"/>
  <c r="I13"/>
  <c r="AD13"/>
  <c r="J13"/>
  <c r="AE13"/>
  <c r="G13"/>
  <c r="I23"/>
  <c r="AD23"/>
  <c r="I18"/>
  <c r="AD18"/>
  <c r="AA13"/>
  <c r="I25"/>
  <c r="I10"/>
  <c r="AD10"/>
  <c r="J24"/>
  <c r="AE24"/>
  <c r="F11"/>
  <c r="AA11"/>
  <c r="G10"/>
  <c r="AB10"/>
  <c r="H9"/>
  <c r="AC9"/>
  <c r="J27"/>
  <c r="J12"/>
  <c r="I24"/>
  <c r="H12"/>
  <c r="F10"/>
  <c r="AA10"/>
  <c r="G9"/>
  <c r="AB9"/>
  <c r="E18"/>
  <c r="Z18"/>
  <c r="I27"/>
  <c r="J26"/>
  <c r="AE26"/>
  <c r="G12"/>
  <c r="H11"/>
  <c r="AC11"/>
  <c r="F9"/>
  <c r="AA9"/>
  <c r="E23"/>
  <c r="I26"/>
  <c r="J25"/>
  <c r="AE25"/>
  <c r="F12"/>
  <c r="G11"/>
  <c r="AB11"/>
  <c r="H10"/>
  <c r="AC10"/>
  <c r="I9"/>
  <c r="AD9"/>
  <c r="E12"/>
  <c r="E9"/>
  <c r="K17"/>
  <c r="K21"/>
  <c r="AF21"/>
  <c r="E10"/>
  <c r="Z25"/>
  <c r="E11"/>
  <c r="Z16"/>
  <c r="Z14"/>
  <c r="Z9"/>
  <c r="E13"/>
  <c r="Z13"/>
  <c r="K53"/>
  <c r="K29"/>
  <c r="K42"/>
  <c r="K71"/>
  <c r="K84"/>
  <c r="K94"/>
  <c r="K123"/>
  <c r="K146"/>
  <c r="K159"/>
  <c r="K169"/>
  <c r="K182"/>
  <c r="K195"/>
  <c r="K205"/>
  <c r="K225"/>
  <c r="K235"/>
  <c r="K245"/>
  <c r="K255"/>
  <c r="K265"/>
  <c r="K275"/>
  <c r="K285"/>
  <c r="K296"/>
  <c r="K306"/>
  <c r="K316"/>
  <c r="K326"/>
  <c r="K336"/>
  <c r="K346"/>
  <c r="K356"/>
  <c r="K369"/>
  <c r="K379"/>
  <c r="K392"/>
  <c r="K405"/>
  <c r="K415"/>
  <c r="K425"/>
  <c r="K435"/>
  <c r="K445"/>
  <c r="K455"/>
  <c r="K466"/>
  <c r="K479"/>
  <c r="K489"/>
  <c r="K499"/>
  <c r="K509"/>
  <c r="K519"/>
  <c r="K529"/>
  <c r="K539"/>
  <c r="K549"/>
  <c r="K562"/>
  <c r="K570"/>
  <c r="K583"/>
  <c r="K593"/>
  <c r="K603"/>
  <c r="K613"/>
  <c r="K623"/>
  <c r="K633"/>
  <c r="K643"/>
  <c r="K653"/>
  <c r="K663"/>
  <c r="K674"/>
  <c r="K685"/>
  <c r="K695"/>
  <c r="K705"/>
  <c r="K715"/>
  <c r="K215"/>
  <c r="K110"/>
  <c r="K133"/>
  <c r="K48"/>
  <c r="K61"/>
  <c r="K34"/>
  <c r="K66"/>
  <c r="K76"/>
  <c r="K89"/>
  <c r="K102"/>
  <c r="K118"/>
  <c r="K128"/>
  <c r="K138"/>
  <c r="K151"/>
  <c r="K164"/>
  <c r="K174"/>
  <c r="K187"/>
  <c r="K200"/>
  <c r="K210"/>
  <c r="K220"/>
  <c r="K230"/>
  <c r="K240"/>
  <c r="K250"/>
  <c r="K260"/>
  <c r="K270"/>
  <c r="K280"/>
  <c r="K290"/>
  <c r="K301"/>
  <c r="K311"/>
  <c r="K321"/>
  <c r="K331"/>
  <c r="K341"/>
  <c r="K351"/>
  <c r="K361"/>
  <c r="K374"/>
  <c r="K387"/>
  <c r="K400"/>
  <c r="K410"/>
  <c r="K420"/>
  <c r="K430"/>
  <c r="K440"/>
  <c r="K450"/>
  <c r="K460"/>
  <c r="K471"/>
  <c r="K484"/>
  <c r="K494"/>
  <c r="K504"/>
  <c r="K514"/>
  <c r="K524"/>
  <c r="K534"/>
  <c r="K544"/>
  <c r="K554"/>
  <c r="K578"/>
  <c r="K588"/>
  <c r="K598"/>
  <c r="K608"/>
  <c r="K618"/>
  <c r="K628"/>
  <c r="K638"/>
  <c r="K648"/>
  <c r="K658"/>
  <c r="K668"/>
  <c r="K680"/>
  <c r="K690"/>
  <c r="K700"/>
  <c r="K710"/>
  <c r="K568"/>
  <c r="K564"/>
  <c r="K567"/>
  <c r="K563"/>
  <c r="K566"/>
  <c r="K569"/>
  <c r="K565"/>
  <c r="H136" i="45"/>
  <c r="H131"/>
  <c r="I16"/>
  <c r="I11"/>
  <c r="I15"/>
  <c r="I10"/>
  <c r="I14"/>
  <c r="I13"/>
  <c r="K13"/>
  <c r="H14"/>
  <c r="H9"/>
  <c r="H15"/>
  <c r="H10"/>
  <c r="K10"/>
  <c r="G14"/>
  <c r="G9"/>
  <c r="G15"/>
  <c r="G10"/>
  <c r="G16"/>
  <c r="G11"/>
  <c r="G12"/>
  <c r="F9"/>
  <c r="F15"/>
  <c r="F10"/>
  <c r="F16"/>
  <c r="F11"/>
  <c r="K11"/>
  <c r="F12"/>
  <c r="J14"/>
  <c r="J15"/>
  <c r="J16"/>
  <c r="H16"/>
  <c r="K20"/>
  <c r="G36"/>
  <c r="K36"/>
  <c r="K41"/>
  <c r="K46"/>
  <c r="K51"/>
  <c r="K56"/>
  <c r="K66"/>
  <c r="K76"/>
  <c r="K86"/>
  <c r="K96"/>
  <c r="K152"/>
  <c r="K158"/>
  <c r="K163"/>
  <c r="K168"/>
  <c r="K173"/>
  <c r="K178"/>
  <c r="K183"/>
  <c r="H25"/>
  <c r="K33"/>
  <c r="G30"/>
  <c r="H30"/>
  <c r="I30"/>
  <c r="K30"/>
  <c r="K28"/>
  <c r="G27"/>
  <c r="K27"/>
  <c r="K26"/>
  <c r="G26"/>
  <c r="G25"/>
  <c r="K25"/>
  <c r="G29"/>
  <c r="G34"/>
  <c r="K34"/>
  <c r="G32"/>
  <c r="K32"/>
  <c r="G31"/>
  <c r="K31"/>
  <c r="K29"/>
  <c r="G39"/>
  <c r="K39"/>
  <c r="G38"/>
  <c r="K38"/>
  <c r="G37"/>
  <c r="K37"/>
  <c r="G35"/>
  <c r="K35"/>
  <c r="G126"/>
  <c r="K126"/>
  <c r="G121"/>
  <c r="G111"/>
  <c r="F116"/>
  <c r="F101"/>
  <c r="K130"/>
  <c r="K129"/>
  <c r="K128"/>
  <c r="K127"/>
  <c r="E126"/>
  <c r="F126"/>
  <c r="I126"/>
  <c r="J126"/>
  <c r="K125"/>
  <c r="K124"/>
  <c r="K123"/>
  <c r="K122"/>
  <c r="E121"/>
  <c r="I121"/>
  <c r="J121"/>
  <c r="K121"/>
  <c r="K120"/>
  <c r="K119"/>
  <c r="K118"/>
  <c r="K117"/>
  <c r="E116"/>
  <c r="G116"/>
  <c r="I116"/>
  <c r="K116"/>
  <c r="J116"/>
  <c r="K115"/>
  <c r="K114"/>
  <c r="K113"/>
  <c r="K112"/>
  <c r="E111"/>
  <c r="J111"/>
  <c r="K111"/>
  <c r="K110"/>
  <c r="K109"/>
  <c r="K108"/>
  <c r="K107"/>
  <c r="E106"/>
  <c r="J106"/>
  <c r="K106"/>
  <c r="K105"/>
  <c r="K104"/>
  <c r="K103"/>
  <c r="K102"/>
  <c r="E101"/>
  <c r="K101"/>
  <c r="G101"/>
  <c r="H101"/>
  <c r="I101"/>
  <c r="J101"/>
  <c r="G140"/>
  <c r="K140"/>
  <c r="K139"/>
  <c r="K138"/>
  <c r="K137"/>
  <c r="F136"/>
  <c r="K136"/>
  <c r="G136"/>
  <c r="G145"/>
  <c r="G141"/>
  <c r="K145"/>
  <c r="K144"/>
  <c r="K143"/>
  <c r="K142"/>
  <c r="F141"/>
  <c r="K141"/>
  <c r="G146"/>
  <c r="H150"/>
  <c r="H146"/>
  <c r="K146"/>
  <c r="G155"/>
  <c r="G151"/>
  <c r="K151"/>
  <c r="H151"/>
  <c r="L151" i="58"/>
  <c r="L152"/>
  <c r="L12"/>
  <c r="L13"/>
  <c r="L14"/>
  <c r="G167" i="45"/>
  <c r="K167"/>
  <c r="G172"/>
  <c r="K172"/>
  <c r="G162"/>
  <c r="G177"/>
  <c r="G182"/>
  <c r="K166"/>
  <c r="F167"/>
  <c r="K169"/>
  <c r="K170"/>
  <c r="K171"/>
  <c r="F172"/>
  <c r="K174"/>
  <c r="K175"/>
  <c r="K176"/>
  <c r="F177"/>
  <c r="K177"/>
  <c r="K179"/>
  <c r="K180"/>
  <c r="K181"/>
  <c r="F182"/>
  <c r="K182"/>
  <c r="K184"/>
  <c r="K185"/>
  <c r="K186"/>
  <c r="L153" i="58"/>
  <c r="L150"/>
  <c r="L149"/>
  <c r="L148"/>
  <c r="L144"/>
  <c r="L143"/>
  <c r="K143"/>
  <c r="J143"/>
  <c r="I143"/>
  <c r="H143"/>
  <c r="G143"/>
  <c r="F143"/>
  <c r="E143"/>
  <c r="L139"/>
  <c r="L138"/>
  <c r="L137"/>
  <c r="L136"/>
  <c r="L135"/>
  <c r="L134"/>
  <c r="L133"/>
  <c r="L132"/>
  <c r="L131"/>
  <c r="L130"/>
  <c r="L129"/>
  <c r="L128"/>
  <c r="L127"/>
  <c r="L126"/>
  <c r="L125"/>
  <c r="L124"/>
  <c r="L123"/>
  <c r="L122"/>
  <c r="L121"/>
  <c r="L120"/>
  <c r="L119"/>
  <c r="L118"/>
  <c r="L117"/>
  <c r="L116"/>
  <c r="L115"/>
  <c r="L114"/>
  <c r="L113"/>
  <c r="L112"/>
  <c r="L111"/>
  <c r="L110"/>
  <c r="L109"/>
  <c r="L108"/>
  <c r="L107"/>
  <c r="L106"/>
  <c r="L105"/>
  <c r="L104"/>
  <c r="L103"/>
  <c r="L102"/>
  <c r="L101"/>
  <c r="E100"/>
  <c r="L96"/>
  <c r="L95"/>
  <c r="L94"/>
  <c r="L93"/>
  <c r="L92"/>
  <c r="L91"/>
  <c r="L90"/>
  <c r="L89"/>
  <c r="L88"/>
  <c r="L87"/>
  <c r="L86"/>
  <c r="L85"/>
  <c r="L84"/>
  <c r="L83"/>
  <c r="L82"/>
  <c r="L81"/>
  <c r="L80"/>
  <c r="L79"/>
  <c r="L78"/>
  <c r="L77"/>
  <c r="L76"/>
  <c r="L75"/>
  <c r="L74"/>
  <c r="L73"/>
  <c r="L72"/>
  <c r="L71"/>
  <c r="L70"/>
  <c r="L69"/>
  <c r="L68"/>
  <c r="L67"/>
  <c r="L66"/>
  <c r="L65"/>
  <c r="E64"/>
  <c r="L60"/>
  <c r="L59"/>
  <c r="L58"/>
  <c r="L57"/>
  <c r="L56"/>
  <c r="L55"/>
  <c r="L54"/>
  <c r="L53"/>
  <c r="L52"/>
  <c r="L51"/>
  <c r="L50"/>
  <c r="L49"/>
  <c r="L48"/>
  <c r="L47"/>
  <c r="L46"/>
  <c r="L45"/>
  <c r="L44"/>
  <c r="L43"/>
  <c r="L42"/>
  <c r="L41"/>
  <c r="L40"/>
  <c r="L39"/>
  <c r="L38"/>
  <c r="L37"/>
  <c r="L36"/>
  <c r="L35"/>
  <c r="L34"/>
  <c r="L33"/>
  <c r="L32"/>
  <c r="L31"/>
  <c r="L30"/>
  <c r="L29"/>
  <c r="L28"/>
  <c r="L27"/>
  <c r="L26"/>
  <c r="L25"/>
  <c r="L24"/>
  <c r="L23"/>
  <c r="L22"/>
  <c r="L21"/>
  <c r="L20"/>
  <c r="L19"/>
  <c r="L18"/>
  <c r="L17"/>
  <c r="F16"/>
  <c r="E11"/>
  <c r="I95" i="45"/>
  <c r="K95"/>
  <c r="I85"/>
  <c r="J85"/>
  <c r="K85"/>
  <c r="I75"/>
  <c r="K75"/>
  <c r="H70"/>
  <c r="H80"/>
  <c r="H90"/>
  <c r="K90"/>
  <c r="K94"/>
  <c r="K93"/>
  <c r="K92"/>
  <c r="K91"/>
  <c r="J90"/>
  <c r="K84"/>
  <c r="K83"/>
  <c r="K82"/>
  <c r="K81"/>
  <c r="J80"/>
  <c r="K80"/>
  <c r="K74"/>
  <c r="K73"/>
  <c r="K72"/>
  <c r="K71"/>
  <c r="J70"/>
  <c r="K70"/>
  <c r="G99"/>
  <c r="K99"/>
  <c r="K98"/>
  <c r="K97"/>
  <c r="J95"/>
  <c r="K89"/>
  <c r="K88"/>
  <c r="K87"/>
  <c r="K79"/>
  <c r="K78"/>
  <c r="K77"/>
  <c r="J75"/>
  <c r="K165"/>
  <c r="K164"/>
  <c r="F162"/>
  <c r="K162"/>
  <c r="G161"/>
  <c r="K161"/>
  <c r="K160"/>
  <c r="K159"/>
  <c r="F157"/>
  <c r="K157"/>
  <c r="J157"/>
  <c r="K155"/>
  <c r="K154"/>
  <c r="K153"/>
  <c r="K150"/>
  <c r="K149"/>
  <c r="K148"/>
  <c r="K147"/>
  <c r="G135"/>
  <c r="K135"/>
  <c r="K134"/>
  <c r="K133"/>
  <c r="K132"/>
  <c r="F131"/>
  <c r="K131"/>
  <c r="G69"/>
  <c r="K69"/>
  <c r="K68"/>
  <c r="K67"/>
  <c r="J65"/>
  <c r="K65"/>
  <c r="G64"/>
  <c r="K64"/>
  <c r="K63"/>
  <c r="K62"/>
  <c r="K61"/>
  <c r="F60"/>
  <c r="K60"/>
  <c r="G60"/>
  <c r="J60"/>
  <c r="G59"/>
  <c r="K59"/>
  <c r="K58"/>
  <c r="K57"/>
  <c r="F55"/>
  <c r="J55"/>
  <c r="K55"/>
  <c r="K54"/>
  <c r="K53"/>
  <c r="K52"/>
  <c r="F50"/>
  <c r="K50"/>
  <c r="I50"/>
  <c r="J50"/>
  <c r="K49"/>
  <c r="K48"/>
  <c r="K47"/>
  <c r="F45"/>
  <c r="K45"/>
  <c r="I45"/>
  <c r="K44"/>
  <c r="K43"/>
  <c r="K42"/>
  <c r="E40"/>
  <c r="G40"/>
  <c r="K40"/>
  <c r="H40"/>
  <c r="K23"/>
  <c r="K22"/>
  <c r="K21"/>
  <c r="E19"/>
  <c r="K19"/>
  <c r="F19"/>
  <c r="G19"/>
  <c r="I19"/>
  <c r="J19"/>
  <c r="K17"/>
  <c r="K15"/>
  <c r="J9"/>
  <c r="F13"/>
  <c r="J12"/>
  <c r="J10"/>
  <c r="K16"/>
  <c r="J11"/>
  <c r="H13"/>
  <c r="K12"/>
  <c r="J13"/>
  <c r="J8"/>
  <c r="G131"/>
  <c r="G13"/>
  <c r="H8" i="59"/>
  <c r="AC8"/>
  <c r="G8"/>
  <c r="AB8"/>
  <c r="K18"/>
  <c r="AF18"/>
  <c r="AB13"/>
  <c r="J8"/>
  <c r="AE8"/>
  <c r="F8"/>
  <c r="AA8"/>
  <c r="K27"/>
  <c r="K23"/>
  <c r="AF23"/>
  <c r="L11" i="58"/>
  <c r="L64"/>
  <c r="L100"/>
  <c r="L16"/>
  <c r="J10" i="59"/>
  <c r="AE10"/>
  <c r="I8"/>
  <c r="AD8"/>
  <c r="J9"/>
  <c r="AE9"/>
  <c r="J11"/>
  <c r="AE11"/>
  <c r="Z23"/>
  <c r="AD24"/>
  <c r="K24"/>
  <c r="AF24"/>
  <c r="AD25"/>
  <c r="K25"/>
  <c r="AF25"/>
  <c r="K26"/>
  <c r="AF26"/>
  <c r="AD26"/>
  <c r="I11"/>
  <c r="AD11"/>
  <c r="I12"/>
  <c r="K12"/>
  <c r="Z10"/>
  <c r="Z11"/>
  <c r="K13"/>
  <c r="AF13"/>
  <c r="E8"/>
  <c r="Z8"/>
  <c r="F8" i="45"/>
  <c r="G8"/>
  <c r="H8"/>
  <c r="I9"/>
  <c r="I8"/>
  <c r="K14"/>
  <c r="K10" i="59"/>
  <c r="AF10"/>
  <c r="K9"/>
  <c r="AF9"/>
  <c r="K11"/>
  <c r="AF11"/>
  <c r="K8"/>
  <c r="AF8"/>
  <c r="K9" i="45"/>
  <c r="K8"/>
</calcChain>
</file>

<file path=xl/sharedStrings.xml><?xml version="1.0" encoding="utf-8"?>
<sst xmlns="http://schemas.openxmlformats.org/spreadsheetml/2006/main" count="3032" uniqueCount="427">
  <si>
    <t xml:space="preserve">Разработка проектной и рабочей документации "Инженерное обеспечение существующей малоэтажной и индивидуальной жилой застройки в границах пер. 3-ий Ржевский - ул. п/п Емельянова - ул. Станиславского - ул. Левитана - ул. Пархоменко - железная дорога в Московском районе  г. Калининграда"
</t>
  </si>
  <si>
    <t>1.1.27</t>
  </si>
  <si>
    <t>1.1.28</t>
  </si>
  <si>
    <t>1.1.29</t>
  </si>
  <si>
    <t>2.1.1</t>
  </si>
  <si>
    <t>3.1.1</t>
  </si>
  <si>
    <t>3.1.2</t>
  </si>
  <si>
    <t>3.1.3</t>
  </si>
  <si>
    <t>3.1.4</t>
  </si>
  <si>
    <t>3.1.5</t>
  </si>
  <si>
    <t>3.1.6</t>
  </si>
  <si>
    <t>1.1.1</t>
  </si>
  <si>
    <t>1.1.2</t>
  </si>
  <si>
    <t>1.1.3</t>
  </si>
  <si>
    <t>1.1.4</t>
  </si>
  <si>
    <t>1.1.5</t>
  </si>
  <si>
    <t>1.1.6</t>
  </si>
  <si>
    <t>1.1.8</t>
  </si>
  <si>
    <t>1.1.9</t>
  </si>
  <si>
    <t>1.1.10</t>
  </si>
  <si>
    <t>1.1.11</t>
  </si>
  <si>
    <t>1.1.12</t>
  </si>
  <si>
    <t>1.1.13</t>
  </si>
  <si>
    <t>1.1.18</t>
  </si>
  <si>
    <t>1.1.19</t>
  </si>
  <si>
    <t>1.1.20</t>
  </si>
  <si>
    <t>1.1.30</t>
  </si>
  <si>
    <t>1.1.31</t>
  </si>
  <si>
    <t>1.1.32</t>
  </si>
  <si>
    <t>1.1.33</t>
  </si>
  <si>
    <t>1.1.34</t>
  </si>
  <si>
    <t>1.1.35</t>
  </si>
  <si>
    <t>1.1.36</t>
  </si>
  <si>
    <t>1.1.37</t>
  </si>
  <si>
    <t>1.1.38</t>
  </si>
  <si>
    <t>1.1.39</t>
  </si>
  <si>
    <t>1.1.40</t>
  </si>
  <si>
    <t>1.1.41</t>
  </si>
  <si>
    <t>1.1.42</t>
  </si>
  <si>
    <t>1.1.43</t>
  </si>
  <si>
    <t>1.1.44</t>
  </si>
  <si>
    <t>Строительство КНС-3 с коллекторами</t>
  </si>
  <si>
    <t>1.1.45</t>
  </si>
  <si>
    <t>2.1.2</t>
  </si>
  <si>
    <t>2.1.3</t>
  </si>
  <si>
    <t>2.1.4</t>
  </si>
  <si>
    <t>2.1.5</t>
  </si>
  <si>
    <t>2.1.6</t>
  </si>
  <si>
    <t>2.1.7</t>
  </si>
  <si>
    <t>2.1.8</t>
  </si>
  <si>
    <t>2.1.9</t>
  </si>
  <si>
    <t>2.1.10</t>
  </si>
  <si>
    <t>2.1.11</t>
  </si>
  <si>
    <t>2.1.12</t>
  </si>
  <si>
    <t>2.1.13</t>
  </si>
  <si>
    <t>2.1.14</t>
  </si>
  <si>
    <t>2.1.15</t>
  </si>
  <si>
    <t>2.1.16</t>
  </si>
  <si>
    <t>2.1.17</t>
  </si>
  <si>
    <t>2.1.18</t>
  </si>
  <si>
    <t>2.1.19</t>
  </si>
  <si>
    <t>2.1.20</t>
  </si>
  <si>
    <t>1.1.47</t>
  </si>
  <si>
    <t>2.1.21</t>
  </si>
  <si>
    <t>Газификация жилых домов по ул. Дзержинского в г. Калининграде</t>
  </si>
  <si>
    <t>Строительство распределительных газопроводов и газопроводов-вводов низкого давления в пос.Октябрьском г.Калининграда (2-й этап)</t>
  </si>
  <si>
    <t>Газификация пос.Зеленое в г. Калининграде</t>
  </si>
  <si>
    <t>2.1.22</t>
  </si>
  <si>
    <t>2.1.23</t>
  </si>
  <si>
    <t>2.1.24</t>
  </si>
  <si>
    <t>2.1.25</t>
  </si>
  <si>
    <t>2.1.26</t>
  </si>
  <si>
    <t>2.1.27</t>
  </si>
  <si>
    <t>2.1.28</t>
  </si>
  <si>
    <t>2.1.29</t>
  </si>
  <si>
    <t>2.1.30</t>
  </si>
  <si>
    <t>2.1.31</t>
  </si>
  <si>
    <t>2.1.32</t>
  </si>
  <si>
    <t>3.1.7</t>
  </si>
  <si>
    <t>3.1.8</t>
  </si>
  <si>
    <t>3.1.9</t>
  </si>
  <si>
    <t>3.1.10</t>
  </si>
  <si>
    <t>3.1.11</t>
  </si>
  <si>
    <t>3.1.12</t>
  </si>
  <si>
    <t>3.1.13</t>
  </si>
  <si>
    <t>3.1.14</t>
  </si>
  <si>
    <t>3.1.15</t>
  </si>
  <si>
    <t>3.1.16</t>
  </si>
  <si>
    <t>3.1.17</t>
  </si>
  <si>
    <t>3.1.18</t>
  </si>
  <si>
    <t>3.1.19</t>
  </si>
  <si>
    <t>3.1.20</t>
  </si>
  <si>
    <t>3.1.21</t>
  </si>
  <si>
    <t>3.1.22</t>
  </si>
  <si>
    <t>3.1.23</t>
  </si>
  <si>
    <t>3.1.24</t>
  </si>
  <si>
    <t>3.1.25</t>
  </si>
  <si>
    <t>3.1.26</t>
  </si>
  <si>
    <t>3.1.27</t>
  </si>
  <si>
    <t>3.1.28</t>
  </si>
  <si>
    <t>3.1.29</t>
  </si>
  <si>
    <t>3.1.30</t>
  </si>
  <si>
    <t>3.1.31</t>
  </si>
  <si>
    <t>3.1.32</t>
  </si>
  <si>
    <t>3.1.33</t>
  </si>
  <si>
    <t>3.1.34</t>
  </si>
  <si>
    <t>3.1.35</t>
  </si>
  <si>
    <t>3.1.36</t>
  </si>
  <si>
    <t>3.1.37</t>
  </si>
  <si>
    <t>3.1.38</t>
  </si>
  <si>
    <t>3.1.39</t>
  </si>
  <si>
    <t>5.4</t>
  </si>
  <si>
    <t>Разработка проектной и рабочей документации по объекту "Строительство напорного коллектора от КНС № 4 до камеры гашения пос. Космодемьянского  в г. Калининграде" (2 этап).</t>
  </si>
  <si>
    <t>Строительство напорного коллектора от КНС № 4 до камеры гашения пос. Космодемьянского  в                    г. Калининграде</t>
  </si>
  <si>
    <t>Разработка проектной и рабочей документации по объекту "Строительство сетей и сооружений водоснабжения и водоотведения посёлка Менделеево в г. Калининграде"</t>
  </si>
  <si>
    <t>Разработка проектной и рабочей документации по объекту "Строительство сетей и сооружений водоснабжения и водоотведения посёлка Лермонтово в г. Калининграде"</t>
  </si>
  <si>
    <t>Разработка рабочей документации по объекту "Газификация жилых домов №№ 23,25 по ул.Старопрудной в Центральном районе                    г. Калининграда"</t>
  </si>
  <si>
    <t>Газификация МКР "Южный" (2-я очередь) в                                     г. Калининграде</t>
  </si>
  <si>
    <t>Строительство газовой котельной и реконструкция системы теплоснабжения МАДОУ д\с №17,                  ул. Орудийная, 30 в  г. Калининграде</t>
  </si>
  <si>
    <t>Разработка проектной и рабочей документации по объекту "Реконструкция системы теплоснабжения, предусматривающая переключение многоквартирных домов по  ул. А. Невского, 137-143,   145-145 "б", 147, 149-153 в Ленинградском районе г. Калининграда от котельной ОАО "Балткран" на централизованное теплоснабжение с прокладкой тепловых сетей и установкой тепловых пунктов"</t>
  </si>
  <si>
    <t>Реконструкция системы теплоснабжения, предусматривающая переключение многоквартирных домов по  ул. А. Невского, 137-143,   145-145 "б", 147, 149-153 в Ленинградском районе г. Калининграда от котельной ОАО "Балткран" на централизованное теплоснабжение с прокладкой тепловых сетей и установкой тепловых пунктов</t>
  </si>
  <si>
    <t>Разработка проектной и рабочей документации по объекту "Реконструкция системы теплоснабжения, предусматривающая переключение многоквартирных домов по проспекту Победы, 189 и 189 "а" в Центральном районе г. Калининграда от котельной ФКУ ИК-8 УФСИН России по Калининградской области на централизованное теплоснабжение с прокладкой тепловых сетей и установкой тепловых пунктов"</t>
  </si>
  <si>
    <t>Реконструкция системы теплоснабжения, предусматривающая переключение многоквартирных домов по проспекту Победы, 189 и 189 "а" в Центральном районе г. Калининграда от котельной ФКУ ИК-8 УФСИН России по Калининградской области на централизованное теплоснабжение с прокладкой тепловых сетей и установкой тепловых пунктов</t>
  </si>
  <si>
    <t>Разработка проектной и рабочей документации по объекту "Переключение здания МАОУ ДОД ГО  "Город Калининград" "ДМШ им. Р.М. Глиэра" по ул. Минина и Пожарского, 4 на централизованное теплоснабжение (тепловые сети) в г. Калининграде"</t>
  </si>
  <si>
    <t>Переключение здания МАОУ ДОД ГО  "Город Калининград" "ДМШ им. Р.М. Глиэра" по ул. Минина и Пожарского, 4 на централизованное теплоснабжение (тепловые сети) в г. Калининграде</t>
  </si>
  <si>
    <t>Разработка проектной и рабочей документации по объекту "Реконструкция системы теплоснабжения по адресу ул. Станочная, 7-9"</t>
  </si>
  <si>
    <t>5.5</t>
  </si>
  <si>
    <t>5.6</t>
  </si>
  <si>
    <t>Разработка проектной и рабочей документации по объекту "Реконструкция системы теплоснабжения по адресу ул. Мира, 90"</t>
  </si>
  <si>
    <t>Разработка проектной и рабочей документации по объекту "Реконструкция системы теплоснабжения по адресу ул. 2-я Алтайская, 1"</t>
  </si>
  <si>
    <t>Разработка проектной и рабочей документации по объекту "Реконструкция системы теплоснабжения по адресу ул. Аллея Смелых, 154"</t>
  </si>
  <si>
    <t>Разработка проектной и рабочей документации по объекту "Реконструкция системы теплоснабжения по адресу ул. П. Морозова, 28"</t>
  </si>
  <si>
    <t>Разработка проектной и рабочей документации по объекту "Реконструкция системы теплоснабжения по адресу пр-т Мира, 69"</t>
  </si>
  <si>
    <t>Разработка проектной и рабочей документации по объекту "Реконструкция системы теплоснабжения по адресу ул. Кутузова, 41"</t>
  </si>
  <si>
    <t>Разработка проектной и рабочей документации по объекту "Реконструкция системы теплоснабжения по адресу пр-т Победы, 48"</t>
  </si>
  <si>
    <t>Разработка проектной и рабочей документации по объекту "Реконструкция системы теплоснабжения по адресу ул. Судостроительная, 11"</t>
  </si>
  <si>
    <t>Разработка проектной и рабочей документации по объекту "Реконструкция системы теплоснабжения по адресу ул. Октябрьская, 3"</t>
  </si>
  <si>
    <t>Разработка проектной и рабочей документации по объекту "Реконструкция системы теплоснабжения по адресу ул. Дзержинского, 126"</t>
  </si>
  <si>
    <t>Разработка проектной и рабочей документации по объекту "Реконструкция системы теплоснабжения по адресу ул. Артиллерийская, 36"</t>
  </si>
  <si>
    <t>Разработка проектной и рабочей документации по объекту «Строительство газораспределительных сетей и газопроводов-вводов к жилым домам городского округа «Город Калининград» (2 очередь)</t>
  </si>
  <si>
    <t>Реконструкция ВНС "Аллея Смелых" (в том числе строительство двух РЧВ, емкостью 6 тыс.м3 каждый в г. Калининграде</t>
  </si>
  <si>
    <t>Всего мероприятий по развитию гидротехнических сооружений</t>
  </si>
  <si>
    <t>Разработка проектной и рабочей документации по объекту "Реконструкция РТС "Северная" (2-я очередь)</t>
  </si>
  <si>
    <t>Разработка проектной и рабочей документации по объекту "Реконструкция системы теплоснабжения по адресу ул. Невского, 9а"</t>
  </si>
  <si>
    <t>МП КХ "Калининград-теплосеть"</t>
  </si>
  <si>
    <t>Расширение Восточной водопроводной станции,                          г. Калининград</t>
  </si>
  <si>
    <t>Разработка рабочей документации по объекту "Газификация жилых домов №№23,25 по ул.Старопрудной в Центральном районе                                            г. Калининграда"</t>
  </si>
  <si>
    <t>Строительство сетей инженерно-технического обеспечения по ул. Аксакова-дор. Окружная в                                             г. Калининграде</t>
  </si>
  <si>
    <t>Вынос инженерных коммуникаций Калининградской железной дороги из зоны проведения работ по строительству надземного перехода через железнодорожные пути станции Калининград - Пассажирский км1283 ПК9 (ул. Аллея Смелых, г. Калининград)</t>
  </si>
  <si>
    <t>Оплата технологического присоединения вновь построенных газопроводов в действующие сети газоснабжения, а также технической эксплуатации газопроводов, кадастровых работ</t>
  </si>
  <si>
    <t>Расширение Восточной водопроводной станции,                              г. Калининград</t>
  </si>
  <si>
    <t>Строительство газораспределительных сетей и газопроводов-вводов в пос. М.Борисово                                        г. Калининграда (1 очередь)</t>
  </si>
  <si>
    <t>Вынос инженерных коммуникаций Калининградской железной дороги из зоны проведения работ по строительству надземного перехода через железнодорожные пути станции Калининград - Пассажирский км1283 ПК9                                         (ул. Аллея Смелых, г. Калининград)</t>
  </si>
  <si>
    <t>Работы по выносу коммуникаций ОАО "РЖД" из зоны строительства объекта "Надземный переход через железнодорожные пути газопроводов высокого и низкого давлений (вынос газопровода за пределы путепровода по ул. Аллея Смелых в                                     г. Калининграде), в т.ч. экспертиза"</t>
  </si>
  <si>
    <t>Техническое перевооружение с переводом котельной на природный газ МУП "Калининградтеплосеть" по ул. Чкалова,29 в г. Калининграде</t>
  </si>
  <si>
    <t>Прочие мероприятия по программе, за исключением инвестиционных расходов</t>
  </si>
  <si>
    <t>Всего прочих мероприятий по программе, за исключением инвестиционных расходов</t>
  </si>
  <si>
    <t>Наименование подпрограммы, задачи, показателя, мероприятия (ведомственной целевой программы)</t>
  </si>
  <si>
    <t>1.1.46</t>
  </si>
  <si>
    <t>Разработка проектной и рабочей документации по объекту "Реконструкция гидротехнических сооружений и улучшение санитарно-экологического состояния притока реки Голубой с благоустройством рекреационной зоны в границах ул. Беланова -                    ул. Горбунова - ул. Мира -ул. Жиленкова -                   ул. Габайдулина - ул. Калачева в                                     г. Калининграде"</t>
  </si>
  <si>
    <t>Разработка проектной и рабочей документации по объекту "Строительство напорного коллектора от КНС № 4 до камеры гашения пос. Космодемьянского  в г. Калининграде" (2 этап)</t>
  </si>
  <si>
    <t>Возмещение затрат МП КХ "Водоканал", связанных с отведением поверхностных стоков, поступающих в городскую общесплавную сеть канализации</t>
  </si>
  <si>
    <t>Реконструкция берегоукрепительных сооружений набережной Адмирала Трибуца, г. Калининград                    (2, 3 этапы)</t>
  </si>
  <si>
    <t>Строительство водовода Д=500 мм от ВНС "Горьковская" до ул. Челнокова - ул. Гайдара в                    г. Калининграде</t>
  </si>
  <si>
    <t>Строительство очистных сооружений,                                                              г. Калининград</t>
  </si>
  <si>
    <t>Строительство канализационного коллектора по        ул. Дзержинского в г. Калининграде, Калининградской области</t>
  </si>
  <si>
    <t>Реконструкция очистных сооружений в                    пос. Прибрежный</t>
  </si>
  <si>
    <t>Автономное канализование МАУ ДЦО и ОД             им. А. Гайдара</t>
  </si>
  <si>
    <t>Строительство канализационного коллектора для последующего подключения индивидуальных жилых домов по ул. Монетной, ул. Живописной,                                                                                ул. Гончарной, ул. Рассветной в микрорайне                                                            ул. Горького - И. Сусанина                                                        г. Калининграда</t>
  </si>
  <si>
    <t xml:space="preserve">Строительство сетей и сооружений водоснабжения и водоотведения микрорайона "Северная гора" в                                        г. Калининграде </t>
  </si>
  <si>
    <t>Разработка проектной и рабочей документации по объекту "Строительство сетей и сооружений водоснабжения и водоотведения мкр. Южный  в                                        г. Калининграде"</t>
  </si>
  <si>
    <t>Строительство сетей и сооружений водоснабжения и водоотведения пос. Комсомольское в                                  г. Калининграде</t>
  </si>
  <si>
    <t>Строительство газораспределительных сетей и газопроводов-вводов в пос. М.Борисово                    г. Калининграда (1 очередь)</t>
  </si>
  <si>
    <t>Строительство газораспределительных сетей и газопроводов-вводов в пос. Комсомольское                                                            г. Калининграда</t>
  </si>
  <si>
    <t>Строительство сетей и сооружений водоснабжения и водоотведения посёлка Лермонтово  в                              г. Калининграде</t>
  </si>
  <si>
    <t>Газификация микрорайона «Северная гора»               (2-я очередь) в г. Калининграде</t>
  </si>
  <si>
    <t>Разработка проектной и рабочей документации по объекту "Строительство газораспределительных сетей и газопроводов-вводов в пос. Суворово в                    г. Калининграде"</t>
  </si>
  <si>
    <t>Газификация жилых домов №№ 23,25 по                  ул. Старопрудной в Центральном районе                                  г. Калининграда</t>
  </si>
  <si>
    <t>Строительство газораспределительных сетей и газопроводов-вводов в пос.Первомайский в                                                            г. Калининграде</t>
  </si>
  <si>
    <t>Строительство распределительных газопроводов и газопроводов-вводов в пос. Московское                    г. Калининграда</t>
  </si>
  <si>
    <t>Газификация жилых домов по ул. Дзержинского в                                                                                   г. Калининграде</t>
  </si>
  <si>
    <t>Корректировка проектной и рабочей документации по объекту "Строительство участка газораспределительной сети высокого давления от ул. Большая Окружная до ул. Маршала Борзова в                                                            г. Калининграде"</t>
  </si>
  <si>
    <t>Строительство участка газораспределительной сети высокого давления от ул. Большая Окружная до                                        ул. Маршала Борзова в г. Калининграде</t>
  </si>
  <si>
    <t>ФБ (остатки)</t>
  </si>
  <si>
    <t>ОБ (остатки)</t>
  </si>
  <si>
    <t>МБ (остатки)</t>
  </si>
  <si>
    <t>Разработка проектной и рабочей документации по объекту "Строительство газовой котельной и реконструкция систем теплоснабжения МАОУ СОШ № 28 по ул. Суворова, 139;  МУП "Баня № 2" по ул. Суворова, 137; подросткового клуба "Парус" МАУ "ОПК "Балтийское" по ул. Можайская, 65/67; МАДОУ  № 4 по ул. Заводская, 16 в                                                        г. Калининграде"</t>
  </si>
  <si>
    <t>Разработка проектной и рабочей документации по объекту "Реконструкция РТС "Северная"                                                            (2-я очередь)"</t>
  </si>
  <si>
    <t>Реконструкция РТС "Горького" и тепловых сетей                           (3-я очередь)</t>
  </si>
  <si>
    <t>Разработка проектной и рабочей документации по объекту "Техническое перевооружение с переводом котельной на природный газ МУП "Калининградтеплосеть" по ул.Емельянова, 92 в                          г. Калининграде"</t>
  </si>
  <si>
    <t xml:space="preserve">Строительство канализационного коллектора по                           ул. Тульской в г. Калининграде
</t>
  </si>
  <si>
    <t xml:space="preserve">Инженерное обеспечение существующей малоэтажной и индивидуальной жилой застройки в границах пер. 3-ий Ржевский - ул. п/п Емельянова - ул. Станиславского - ул. Левитана - ул. Пархоменко - железная дорога в Московском районе                                       г. Калининграда
</t>
  </si>
  <si>
    <t xml:space="preserve">Реконструкция КНС-8 по 
ул. Тихорецкой в 
г. Калининграде (3-й этап – реконструкция напорных коллекторов на участке от 
КНС-8 до промколлектора на ул. Горной в                                      г. Калининграде)
</t>
  </si>
  <si>
    <t xml:space="preserve">Строительство разгрузочного коллектора по                                   ул. Тихорецкой в Московском районе 
г. Калининграда
</t>
  </si>
  <si>
    <t>Строительство разгрузочного коллектора бытовой канализации по ул. Стекольной - Грига в Ленинградском районе г. Калининграда</t>
  </si>
  <si>
    <t>Главный распорядитель бюджетных средств:  комитет архитектуры и строительства администрации городского округа "Город Калининград"</t>
  </si>
  <si>
    <t>Главный распорядитель бюджетных средств: комитет по социальной политике администрации городского округа "Город Калининград"</t>
  </si>
  <si>
    <t>Главный распорядитель бюджетных средств: комитет городского хозяйства администрации городского округа "Город Калининград"</t>
  </si>
  <si>
    <t>Наименование мероприятия</t>
  </si>
  <si>
    <t>Наименование показателя мероприятия</t>
  </si>
  <si>
    <t>Всего</t>
  </si>
  <si>
    <t>2015 год</t>
  </si>
  <si>
    <t>Источник финансирования</t>
  </si>
  <si>
    <t>%</t>
  </si>
  <si>
    <t>Количество объектов</t>
  </si>
  <si>
    <t>ед.</t>
  </si>
  <si>
    <t>Общий объем потребности в финансовых ресурсах на выполнение программы, в том числе:</t>
  </si>
  <si>
    <t>Разработка проектной и рабочей документации по объекту "Строительство газовой котельной "Цепрусс" с переключением на нее многоквартирных жилых домов"</t>
  </si>
  <si>
    <t>Финансовые затраты, тыс. рублей</t>
  </si>
  <si>
    <t>Всего мероприятий по развитию систем водоснабжения, водоотведения</t>
  </si>
  <si>
    <t>2016 год</t>
  </si>
  <si>
    <t>к Программе</t>
  </si>
  <si>
    <t>Реконструкция берегоукрепительных сооружений набережной Адмирала Трибуца, г. Калининград (2, 3 этапы)</t>
  </si>
  <si>
    <t>Приложение № 1</t>
  </si>
  <si>
    <t>КпСП</t>
  </si>
  <si>
    <t>КАиС</t>
  </si>
  <si>
    <t>КГХ</t>
  </si>
  <si>
    <t>№
 п/п</t>
  </si>
  <si>
    <t>Приложение № 2</t>
  </si>
  <si>
    <t>2017 год</t>
  </si>
  <si>
    <t>Форма финасового обеспечения</t>
  </si>
  <si>
    <t>Участник мероприятия</t>
  </si>
  <si>
    <t>Исполнитель мероприятия</t>
  </si>
  <si>
    <t>Единицы измерения</t>
  </si>
  <si>
    <t xml:space="preserve">Базовое значение </t>
  </si>
  <si>
    <t>Целевое значение</t>
  </si>
  <si>
    <t>Бюджетные инвестиции</t>
  </si>
  <si>
    <t xml:space="preserve">сторонние организации </t>
  </si>
  <si>
    <t>1.1</t>
  </si>
  <si>
    <t>1.1.7</t>
  </si>
  <si>
    <t>1.1.14</t>
  </si>
  <si>
    <t>1.1.15</t>
  </si>
  <si>
    <t>1.1.16</t>
  </si>
  <si>
    <t>Обеспеченность территории города сетями водоснабжения (нарастающим итогом)</t>
  </si>
  <si>
    <t>Обеспеченность территории города сетями водоотведения (нарастающим итогом)</t>
  </si>
  <si>
    <t>Разработка проектной и рабочей документации по объекту "Строительство газораспределительных сетей и газопроводов-вводов к жилым домам городского округа "Город Калининград"</t>
  </si>
  <si>
    <t>Разработка проектной и рабочей документации по объекту "Строительство водовода от ЮВС-2 до ЦВС в г. Калининграде"</t>
  </si>
  <si>
    <t>Строительство водовода от ЮВС-2 до ЦВС в
 г. Калининграде</t>
  </si>
  <si>
    <t xml:space="preserve">Разработка проектной и рабочей документации по объекту "Строительство канализационного коллектора по ул. Дзержинского в г. Калининграде" </t>
  </si>
  <si>
    <t>Разработка проектной и рабочей документации по объекту "Реконструкция РТС "Красная" с заменой котлов"</t>
  </si>
  <si>
    <t>1.1.17</t>
  </si>
  <si>
    <t>Разработка проектной и рабочей документации по объекту "Реконструкция водовода Д 900 мм от Восточной водопроводной станции до Московской насосной станции № 2 в г. Калинининграде"</t>
  </si>
  <si>
    <t>ФБ</t>
  </si>
  <si>
    <t>ОБ</t>
  </si>
  <si>
    <t>МБ</t>
  </si>
  <si>
    <t>ПП</t>
  </si>
  <si>
    <t>Строительство сетей инженерно -технического обеспечения по ул. Аксакова - дор. Окружная в                                             г. Калининграде</t>
  </si>
  <si>
    <t>Реконструкция берегоукрепительных сооружений набережной Адмирала Трибуца, г. Калининград (1,4,5 этапы)</t>
  </si>
  <si>
    <t>Разработка проектной и рабочей документации по объекту "Строительство комплектной трансформаторной подстанции в пос.Западный                      г. Калининграда"</t>
  </si>
  <si>
    <t>Строительство газораспределительных сетей и газопроводов-вводов в пос. Южный  (3 очередь)</t>
  </si>
  <si>
    <t>Строительство водовода Д=400 мм от пр-та Мира до ул.Красной в г. Калининграде</t>
  </si>
  <si>
    <t>Строительство ВНС "Сусанинская" 3-го подъема с резервуарами чистой воды в г. Калининграде</t>
  </si>
  <si>
    <t>Разработка проектной и рабочей документации по объекту "Строительство сетей инженерно-технического обеспечения по ул.Аксакова - дор.Окружная в г.Калининграде"</t>
  </si>
  <si>
    <t>Строительство распределительных сетей газоснабжения и газопроводов-вводов жилых домов по ул. Букетной в Ленинградском районе</t>
  </si>
  <si>
    <t>Реконструкция системы водоснабжения и охрана окружающей среды г. Калининграда. Приоритетная инвестиционная программа. Проект А1 "Модернизация и завершение строительства водопроводных насосных станций (Восточная водопроводная станция и МНС)"</t>
  </si>
  <si>
    <t>Строительство газораспределительных сетей и газопроводов-вводов в Юго-Западном жилом районе г.Калининграда (пос.Суворово, пос.Чайковское, пос.Чапаево)</t>
  </si>
  <si>
    <t>Строительство распределительных газопроводов и газопроводов-вводов в пос.им.А.Космодемьянского г. Калининграда</t>
  </si>
  <si>
    <t>Строительство канализационного коллектора  для обеспечения транспортировки сточных вод от существующей и перспективной застройки поселка Борисово и прилегающей территории</t>
  </si>
  <si>
    <t>Газификация жилых домов пос.Прибрежный в Московском районе в г. Калининграде</t>
  </si>
  <si>
    <t>1.1.21</t>
  </si>
  <si>
    <t>1.1.22</t>
  </si>
  <si>
    <t>1.1.23</t>
  </si>
  <si>
    <t>4.1.1</t>
  </si>
  <si>
    <t>Обеспеченность территории города сетями электроснабжения (нарастающим итогом)</t>
  </si>
  <si>
    <t>Обеспеченность территории города сетями газоснабжения (нарастающим итогом)</t>
  </si>
  <si>
    <t>Всего мероприятий по развитию систем газоснабжения</t>
  </si>
  <si>
    <t xml:space="preserve">Всего мероприятий по развитию систем электроснабжения </t>
  </si>
  <si>
    <t>4.1</t>
  </si>
  <si>
    <t>2.1</t>
  </si>
  <si>
    <t>3.1</t>
  </si>
  <si>
    <t>Обеспеченность территории города сетями теплоснабжения (нарастающим итогом)</t>
  </si>
  <si>
    <t>Всего мероприятий по развитию систем теплоснабжения</t>
  </si>
  <si>
    <t>Напорный коллектор от ЦКНС в пос. Чкаловск до   ул. Рыбников в Центральном районе                                         г. Калининграда</t>
  </si>
  <si>
    <t>Строительство газопровода высокого давления в     пос. им. А. Космодемьянского г. Калининграда, от  газопровода высокого давления диаметром 315мм, строящегося в пос.Совхозный, до газопровода высокого давления  диаметром 225 мм, проложенного по ул. Карташева в г. Калининграде</t>
  </si>
  <si>
    <t>Разработка проектной и рабочей документации по объекту "Реконструкция РТС "Горького" и тепловых сетей" (3-я очередь)</t>
  </si>
  <si>
    <t>Строительство сетей и сооружений водоснабжения и водоотведения в пос.им.А.Космодемьянского,1-ый этап. Строительство коллектора бытовой канализации в пос. им. А. Космодемьянского</t>
  </si>
  <si>
    <t>Надземный переход через железнодорожные пути газопроводов высокого и низкого давлений (вынос газопровода за пределы путепровода по ул. Аллея Смелых в г. Калининграде), в т.ч. экспертиза</t>
  </si>
  <si>
    <t>1</t>
  </si>
  <si>
    <t>2</t>
  </si>
  <si>
    <t>Развитие систем газоснабжения</t>
  </si>
  <si>
    <t>3</t>
  </si>
  <si>
    <t>Развитие систем теплоснабжения</t>
  </si>
  <si>
    <t>Приложение № 3</t>
  </si>
  <si>
    <t>Перечень объектов капитального строительства, финансирование строительства или реконструкции которых планируется осуществлять с привлечением средств федерального и областного бюджетов</t>
  </si>
  <si>
    <t>2018 год</t>
  </si>
  <si>
    <t>2019 год</t>
  </si>
  <si>
    <t>2020 год</t>
  </si>
  <si>
    <t>Реконструкция берегоукрепительных сооружений по ул. Портовой, набережной общего пользования реки Преголя на участке от Дворца культуры моряков до существующей складской базы, расположенной по ул. Портовой,18 в                                                                               г. Калининграде</t>
  </si>
  <si>
    <t xml:space="preserve"> Реконструкция котельной по ул. Чувашская, 4 (перевод с угля на газ) с закрытием
 8-и угольных котельных</t>
  </si>
  <si>
    <t>Реконструкция водовода Д 900 мм от Восточной водопроводной станции до Московской насосной станции № 2 в г. Калинининграде</t>
  </si>
  <si>
    <t>Реконструкция РТС "Северная" (2-я очередь)</t>
  </si>
  <si>
    <t>Строительство газовой котельной "Цепрусс" с переключением на нее многоквартирных жилых домов</t>
  </si>
  <si>
    <t>Техническое перевооружение с переводом котельной на природный газ МУП "Калининградтеплосеть" по ул.Емельянова, 92 в г. Калининграде</t>
  </si>
  <si>
    <t>Реконструкция РТС "Красная" с заменой котлов</t>
  </si>
  <si>
    <t>Реконструкция КНС-1 в г. Калининграде</t>
  </si>
  <si>
    <t>Реконструкция КНС-2 в г. Калининграде</t>
  </si>
  <si>
    <t>5</t>
  </si>
  <si>
    <t>5.1</t>
  </si>
  <si>
    <t>Закупка товаров, работ и услуг</t>
  </si>
  <si>
    <t>Строительство тепловых сетей для переключения на централизованное теплоснабжение потребителей котельной "Тихорецкая" по ул. Инженерная-Киевская-Тихорецкая г. Калининграда</t>
  </si>
  <si>
    <t>5.2</t>
  </si>
  <si>
    <t>Строительство участка газопровода высокого давления от ул. Аллея смелых - ул. Большая Окружная диаметром 325 мм до ул. Дзержинского (пос. Малое Лесное Гурьевского района) в                      г. Калининграде</t>
  </si>
  <si>
    <t>5.3</t>
  </si>
  <si>
    <t>Целевая субсидия</t>
  </si>
  <si>
    <t>МП КХ «Водоканал»</t>
  </si>
  <si>
    <t>Разработка проектной и рабочей документации по объекту "Реконструкция КНС-1 в г.Калининграде"</t>
  </si>
  <si>
    <t>Реконструкция системы теплоснабжения, предусматривающая переключение многоквартирных домов по  ул. А. Невского, 137-143,   145-145 «б», 147, 149-153 в Ленинградском районе г. Калининграда от котельной ОАО «Балткран» на централизованное теплоснабжение с прокладкой тепловых сетей и установкой тепловых пунктов</t>
  </si>
  <si>
    <t>Система мероприятий Программы</t>
  </si>
  <si>
    <t>Разработка проектной и рабочей документации по объекту "Реконструкция очистных сооружений                   пос. Прибрежный"</t>
  </si>
  <si>
    <t>Строительство коллектора бытовой канализации по ул. Красносельской в Центральном районе                   г. Калининграда</t>
  </si>
  <si>
    <t>МАДОУ              д/с № 11</t>
  </si>
  <si>
    <t>МБДОУ         д/с № 16</t>
  </si>
  <si>
    <t>Строительство газовой котельной и реконструкция системы теплоснабжения МАДОУ д\с 35,                   ул. Ленинградская, 27 в г.Калининграде</t>
  </si>
  <si>
    <t>Разработка проектной и рабочей документации по объекту "Строительство распределительных сетей газоснабжения и газопроводов-вводов жилых домов по ул. Букетной в Ленинградском районе                         г. Калининграда"</t>
  </si>
  <si>
    <t>Строительство распределительных газопроводов и газопроводов-вводов в пос.Менделеево                                  г. Калининграда</t>
  </si>
  <si>
    <t>Строительство канализации по ул. Челюскинская в                   г. Калининграде</t>
  </si>
  <si>
    <t>Актуализация схемы теплоснабжения городского округа "Город Калининград"</t>
  </si>
  <si>
    <t>Строительство газопровода высокого давления от стального газопровода высокого давления диаметром 325 мм, проложенного вдоль Большой Окружной дороги, до газопровода диаметром 219 мм по ул. Летняя - ул. Иртышская в 
г. Калининграде</t>
  </si>
  <si>
    <t>Строительство газораспределительной сети высокого давления с установкой ШРП в пос.Прегольском  в г.Калининграде</t>
  </si>
  <si>
    <t>Строительство распределительных сетей газоснабжения и газопроводов-вводов к жилым домам в пос.Прегольский  в г.Калининграде</t>
  </si>
  <si>
    <t>Строительство газораспределительных сетей и газопроводов-вводов к жилым домам городского округа «Город Калининград» (2 очередь)</t>
  </si>
  <si>
    <t>Канализационный коллектор Северо-западного района г. Калининграда</t>
  </si>
  <si>
    <t>Строительство сетей водопровода и бытовой канализации по ул. Иртышской в Московском районе</t>
  </si>
  <si>
    <t>Разработка проектной и рабочей документации по объекту "Строительство газораспределительной сети высокого давления с установкой ШРП в пос.Прегольском  в г.Калининграде"</t>
  </si>
  <si>
    <t>Разработка проектной и рабочей документации по объекту "Строительство распределительных сетей газоснабжения и газопроводов-вводов к жилым домам в пос.Прегольский  в г.Калининграде"</t>
  </si>
  <si>
    <t>Разработка проектной и рабочей документации по объекту "Строительство сетей водопровода и бытовой канализации по ул. Иртышской в Московском районе"</t>
  </si>
  <si>
    <t xml:space="preserve">Разработка проектной и рабочей документации по объекту "Строительство сетей и сооружений водоснабжения и водоотведения микрорайона "Северная гора" в г. Калининграде" </t>
  </si>
  <si>
    <t>Разработка проектной и рабочей документации по объекту "Строительство сетей и сооружений водоснабжения, водоотведения поселка им.А.Космодемьянского в г. Калининграде"</t>
  </si>
  <si>
    <t>Объекты водоснабжения и водоотведения</t>
  </si>
  <si>
    <t>Объекты теплоснабжения</t>
  </si>
  <si>
    <t>Объекты газоснабжения</t>
  </si>
  <si>
    <t>Объекты электроснабжения</t>
  </si>
  <si>
    <t>Прочие мероприятия</t>
  </si>
  <si>
    <t>Строительство сетей и сооружений водоснабжения и водоотведения мкр. Южный  в г. Калининграде</t>
  </si>
  <si>
    <t>Разработка проектной и рабочей документации по объекту "Строительство сетей и сооружений водоснабжения и водоотведения пос. Комсомольское в г. Калининграде"</t>
  </si>
  <si>
    <t>Объекты гидротехнических сооружений</t>
  </si>
  <si>
    <t>Реконструкция коллектора Д=450 мм на Д=630 мм по ул. Стекольной от ул. Литовский вал в г. Калининграде</t>
  </si>
  <si>
    <t>Разработка проектной и рабочей документации по объекту "Реконструкция системы теплоснабжения по адресу ул. Октябрьская,3"</t>
  </si>
  <si>
    <t>Строительство газораспределительных сетей и газопроводов-вводов в пос. Суворово в                                          г. Калининграде</t>
  </si>
  <si>
    <t xml:space="preserve">Разработка проектной и рабочей документации по объекту "Строительство сетей и сооружений водоснабжения и водоотведения мкр. Зелёное в                       г. Калининграде" </t>
  </si>
  <si>
    <t xml:space="preserve">Строительство сетей и сооружений водоснабжения и водоотведения мкр. Зелёное в                                       г. Калининграде </t>
  </si>
  <si>
    <t>Строительство сетей и сооружений водоснабжения и водоотведения посёлка Менделеево в                                  г. Калининграде</t>
  </si>
  <si>
    <t>Объем финансовых потребностей на реализацию мероприятий муниципальной программы</t>
  </si>
  <si>
    <t>Развитие гидротехнических сооружений, систем водоснабжения, водоотведения</t>
  </si>
  <si>
    <t>Распределительный газопровод для развития оборонительного комплекса "Кронпринц", расположенного по адресу: г. Калининград, Литовский вал, 38</t>
  </si>
  <si>
    <t>Строительство водовода Д=500 мм от ВНС "Горьковская" до ул. Челнокова - ул. Гайдара в                                            г. Калининграде</t>
  </si>
  <si>
    <t>Строительство очистных сооружений,                                         г. Калининград</t>
  </si>
  <si>
    <t>Разработка проектной и рабочей документации по объекту "Строительство сетей и сооружений водоснабжения и водоотведения                                мкр. Комсомольское в г. Калининграде. I – ый этап: Строительство КНС с подводящими и отводящими коллекторами"</t>
  </si>
  <si>
    <t>Строительство сетей и сооружений водоснабжения и водоотведения мкр. Комсомольское в                        г. Калининграде. I – ый этап: Строительство КНС с подводящими и отводящими коллекторами</t>
  </si>
  <si>
    <t>4.1.1.</t>
  </si>
  <si>
    <t>4.1.2</t>
  </si>
  <si>
    <t>4.1.3</t>
  </si>
  <si>
    <t>4.1.4</t>
  </si>
  <si>
    <t>4.1.5</t>
  </si>
  <si>
    <t>4.1.6</t>
  </si>
  <si>
    <t>Строительство канализационного коллектора по                        ул. Дзержинского в г. Калининграде                      (от ул. И. Земнухова до ул. Подп. Емельянова)</t>
  </si>
  <si>
    <t>Строительство канализационного коллектора по                        ул. Дзержинского в г. Калининграде, Калининградской области</t>
  </si>
  <si>
    <t>Строительство канализационного коллектора для последующего подключения индивидуальных жилых домов по ул. Монетной, ул. Живописной, ул. Гончарной, ул. Рассветной в микрорайне                     ул. Горького - И. Сусанина г. Калининграда</t>
  </si>
  <si>
    <t>Строительство сетей и сооружений водоснабжения и водоотведения в пос.им.А.Космодемьянского,                     1-ый этап. Строительство коллектора бытовой канализации в пос. им. А. Космодемьянского</t>
  </si>
  <si>
    <t>Автономное канализование МАУ ДЦО и ОД                              им. А. Гайдара</t>
  </si>
  <si>
    <t xml:space="preserve">Строительство сетей и сооружений водоснабжения и водоотведения микрорайона "Северная гора" в                     г. Калининграде </t>
  </si>
  <si>
    <t>Разработка проектной и рабочей документации по объекту "Строительство сетей и сооружений водоснабжения и водоотведения мкр. Южный  в                                            г. Калининграде"</t>
  </si>
  <si>
    <t>Строительство напорного коллектора от КНС № 4 до камеры гашения пос. Космодемьянского  в                      г. Калининграде</t>
  </si>
  <si>
    <t>Строительство сетей и сооружений водоснабжения и водоотведения посёлка Лермонтово  в                                                                    г. Калининграде</t>
  </si>
  <si>
    <t>Строительство газораспределительных сетей и газопроводов-вводов в пос. Комсомольское                      г. Калининграда</t>
  </si>
  <si>
    <t xml:space="preserve">Строительство сетей и сооружений водоснабжения и водоотведения мкр. Зелёное в г. Калининграде </t>
  </si>
  <si>
    <t>Строительство сетей и сооружений водоснабжения и водоотведения посёлка Менделеево в г. Калининграде</t>
  </si>
  <si>
    <t>Строительство газораспределительных сетей и газопроводов-вводов в пос.Чкаловск г. Калининграда</t>
  </si>
  <si>
    <t>Строительство распределительных газопроводов и газопроводов-вводов в пос.Менделеево г.Калининграда</t>
  </si>
  <si>
    <t>Строительство сетей и сооружений водоснабжения, водоотведения поселка им.А.Космодемьянского в г.Калининграде.</t>
  </si>
  <si>
    <t>Реконструкция берегоукрепительных сооружений набережной Адмирала Трибуца, г. Калининград                    (2, 3 этапы) - изготовление кадастровых паспортов, мониторинг состояния здания</t>
  </si>
  <si>
    <t>Изготовление технических планов «Реконструкция гидротехнических сооружений и зоны отдыха вокруг озера Верхнее в городе Калининграде» (1-8 этап)</t>
  </si>
  <si>
    <t>5.7</t>
  </si>
  <si>
    <t>5.8</t>
  </si>
  <si>
    <t>Актуализация схемы водоснабжения и водоотведения городского округа "Город Калининград"</t>
  </si>
  <si>
    <t>Строительство сетей и сооружений водоснабжения, водоотведения поселка им.А.Космодемьянского в г. Калининграде.</t>
  </si>
  <si>
    <t>Реконструкция берегоукрепительных сооружений набережной Адмирала Трибуца, г. Калининград (2, 3 этапы) - изготовление кадастровых паспортов, мониторинг состояния здания</t>
  </si>
  <si>
    <t>Строительство газопровода высокого давления диаметром 500 мм, взамен ранее проложенного газопровода высокого давления диаметром 325 мм, от ул.Аллея Смелых до ул. О.Кошевого в                                            г. Калининграде</t>
  </si>
  <si>
    <t>Разработка проектной и рабочей документации по объекту "Строительство газораспределительных сетей и газопроводов-вводов в пос. Суворово в                                        г. Калининграде"</t>
  </si>
  <si>
    <t>Газификация жилых домов №№ 23,25 по               ул. Старопрудной в Центральном районе                      г. Калининграда</t>
  </si>
  <si>
    <t>Строительство газораспределительных сетей и газопроводов-вводов в пос.Первомайский в                      г. Калининграде</t>
  </si>
  <si>
    <t>Газификация МКР "Южный" (2-я очередь) в                                                      г. Калининграде</t>
  </si>
  <si>
    <t>Строительство распределительных газопроводов и газопроводов-вводов в пос. Московское                      г. Калининграда</t>
  </si>
  <si>
    <t>Корректировка проектной и рабочей документации по объекту "Строительство участка газораспределительной сети высокого давления от ул. Большая Окружная до ул. Маршала Борзова в                             г. Калининграде"</t>
  </si>
  <si>
    <t>Разработка проектной и рабочей документации по объекту "Строительство газовой котельной и реконструкция систем теплоснабжения МАОУ СОШ № 28 по ул. Суворова, 139;  МУП "Баня № 2" по ул. Суворова, 137; подросткового клуба "Парус" МАУ "ОПК "Балтийское" по ул. Можайская, 65/67; МАДОУ  № 4 по ул. Заводская, 16                                        в  г. Калининграде"</t>
  </si>
  <si>
    <t>Разработка проектной и рабочей документации по объекту "Реконструкция котельной по ул. Чувашская, 4 (перевод с угля на газ) с закрытием                      8-и угольных котельных"</t>
  </si>
  <si>
    <t>Реконструкция РТС "Горького" и тепловых сетей                                              (3-я очередь)</t>
  </si>
  <si>
    <t>Разработка проектной и рабочей документации по объекту "Техническое перевооружение с переводом котельной на природный газ МУП "Калининградтеплосеть" по ул.Емельянова, 92                                                                  в г. Калининграде"</t>
  </si>
  <si>
    <t>Работы по выносу коммуникаций ОАО "РЖД" из зоны строительства объекта "Надземный переход через железнодорожные пути газопроводов высокого и низкого давлений (вынос газопровода за пределы путепровода по ул. Аллея Смелых                     в г. Калининграде)", в т.ч. экспертиза</t>
  </si>
  <si>
    <t>Разработка проектной и рабочей документации по объекту "Реконструкция гидротехнических сооружений и улучшение санитарно-экологического состояния притока реки Голубой с благоустройством рекреационной зоны в границах ул. Беланова - ул. Горбунова - ул. Мира -                      ул. Жиленкова - ул. Габайдулина - ул. Калачева в                                            г. Калининграде"</t>
  </si>
  <si>
    <t>Реконструкция очистных сооружений                                            в пос. Прибрежный</t>
  </si>
  <si>
    <t>Разработка проектной и рабочей документации по объекту "Строительство сетей и сооружений водоснабжения и водоотведения                              пос. Комсомольское в г. Калининграде"</t>
  </si>
  <si>
    <t>Строительство сетей и сооружений водоснабжения и водоотведения пос. Комсомольское в                                         г. Калининграде</t>
  </si>
  <si>
    <t>Строительство газораспределительных сетей и газопроводов-вводов в пос.Чкаловск                                      г. Калининграда</t>
  </si>
  <si>
    <t>Строительство участка газораспределительной сети высокого давления от ул. Большая Окружная до                      ул. Маршала Борзова в                                                                 г. Калининграде</t>
  </si>
  <si>
    <t>Строительство газовой котельной и реконструкция систем теплоснабжения МАОУ СОШ № 28 по 
ул. Суворова, 139;  МУП "Баня № 2" по ул. Суворова, 137; подросткового клуба "Парус" МАУ "ОПК "Балтийское" по ул. Можайская, 65/67; МАДОУ  № 4 по ул. Заводская, 16 в                                    г. Калининграде</t>
  </si>
  <si>
    <t>Разработка проектной и рабочей документации по объекту "Реконструкция системы теплоснабжения по адресам ул. Летняя, 50, ул. П. Морозова, 5,                                            ул. П. Морозова, 90, ул. П. Морозова, 101,                      ул. П. Морозова, 115, ул. П. Морозова, 126,                                                                  ул. Новикова, 4, ул.Новикова, 26"</t>
  </si>
  <si>
    <t>Строительство газораспределительных сетей и газопроводов-вводов в пос. М.Борисово                                                                  г. Калининграда (1 очередь)</t>
  </si>
  <si>
    <t>Газификация микрорайона «Северная гора»            (2-я очередь) в г. Калининграде</t>
  </si>
  <si>
    <t>Переключение здания МАОУ ДОД ГО  "Город Калининград" "ДМШ им. Р.М. Глиэра" по                      ул. Минина и Пожарского, 4 на централизованное теплоснабжение (тепловые сети) в                                            г. Калининграде</t>
  </si>
  <si>
    <t>Строительство канализационного коллектора по        ул. Дзержинского в г. Калининграде                                            (от ул. И. Земнухова до ул. Подп. Емельянова)</t>
  </si>
  <si>
    <t>Строительство газопровода высокого давления диаметром 500 мм, взамен ранее проложенного газопровода высокого давления диаметром 325 мм, от ул.Аллея Смелых до ул. О.Кошевого в                                             г. Калининграде</t>
  </si>
  <si>
    <t>Строительство газовой котельной и реконструкция систем теплоснабжения МАОУ СОШ № 28 по                
ул. Суворова, 139;  МУП "Баня № 2" по ул. Суворова, 137; подросткового клуба "Парус" МАУ "ОПК "Балтийское" по ул. Можайская, 65/67; МАДОУ  № 4 по ул. Заводская, 16 в г. Калининграде</t>
  </si>
  <si>
    <t>Разработка проектной и рабочей документации по объекту "Реконструкция системы теплоснабжения по адресам ул. Летняя, 50, ул. П. Морозова, 5,                       ул. П. Морозова, 90, ул. П. Морозова, 101,                       ул. П. Морозова, 115, ул. П. Морозова, 126,                       ул. Новикова, 4, ул.Новикова, 26"</t>
  </si>
  <si>
    <t xml:space="preserve">Строительство газораспределительных сетей и газопроводов-вводов к жилым домам городского округа «Город Калининград»:
III этап. «Строительство распределительных газопроводов высокого и низкого давления, газопроводов-вводов к жилым домам в пос.Западный г.Калининграда»
</t>
  </si>
  <si>
    <t>Строительство газораспределительных сетей и газопроводов-вводов к жилым домам городского округа «Город Калининград»:
II этап. «Строительство распределительных сетей газоснабжения и газопроводов-вводов к жилым домам в Московском районе г.Калининграда».</t>
  </si>
  <si>
    <t xml:space="preserve">Строительство газораспределительных сетей и газопроводов-вводов к жилым домам городского округа «Город Калининград»:
I этап. «Строительство распределительных сетей газоснабжения и газопроводов-вводов к жилым домам в Центральном и Ленинградском районах г.Калининграда».
</t>
  </si>
  <si>
    <t>Разработка проектной и рабочей документации по объекту "Реконструкция системы теплоснабжения по адресу ул. аллея Смелых, 154"</t>
  </si>
  <si>
    <t>Надземный переход через железнодорожные пути газопроводов высокого и низкого давлений (вынос газопровода за пределы путепровода по ул. аллея Смелых в г. Калининграде), в т.ч. экспертиза</t>
  </si>
  <si>
    <t>Разработка проектной и рабочей документации по объекту "Реконструкция котельной по ул. Чувашская, 4 (перевод с угля на газ) с закрытием 8-и угольных котельных"</t>
  </si>
  <si>
    <t>Разработка проектной и рабочей документации по объекту «Реконструкция системы теплоснабжения по адресу ул. Станочная, 7-9»</t>
  </si>
  <si>
    <t>Субсидиии юридическим лицам</t>
  </si>
  <si>
    <t>Разработка проектной и рабочей документации по объекту "Реконструкция системы теплоснабжения по адресу ул. Сестрорецкая, 13"</t>
  </si>
  <si>
    <t>Разработка проектной и рабочей документации по объекту "Реконструкция системы теплоснабжения по адресу ул. Суворова, 41"</t>
  </si>
  <si>
    <t>Разработка проектной и рабочей документации по объекту "Реконструкция системы теплоснабжения по адресу ул. Суворова, 47"</t>
  </si>
  <si>
    <t>Разработка проектной и рабочей документации по объекту «Реконструкция системы теплоснабжения по адресу ул. Невского, 9а»</t>
  </si>
  <si>
    <t>Разработка проектной и рабочей документации по объекту "Реконструкция системы теплоснабжения по адресу ул. Белинского, 18"</t>
  </si>
  <si>
    <t>Разработка проектной и рабочей документации по объекту "Закрытие котельной "Б.Камская" . Центральный тепловой пункт. Тепловые сети"</t>
  </si>
  <si>
    <t>Разработка проектной и рабочей документации по объекту "Строительство канализационного коллектора по ул. Дзержинского в г. Калининграде"</t>
  </si>
  <si>
    <t>Развитие систем электроснабжения</t>
  </si>
  <si>
    <t>4</t>
  </si>
  <si>
    <t>1.1.24</t>
  </si>
  <si>
    <t>1.1.25</t>
  </si>
  <si>
    <t>1.1.26</t>
  </si>
  <si>
    <t xml:space="preserve">Разработка проектной и рабочей документации по объекту "Строительство канализационного коллектора по ул. Тульской в г. Калининграде"
</t>
  </si>
  <si>
    <t xml:space="preserve">Разработка проектной и рабочей документации "Строительство коллектора бытовой канализации по ул. Толбухина в Ленинградском районе                      г. Калининграда"
</t>
  </si>
  <si>
    <t xml:space="preserve">Строительство коллектора бытовой канализации по ул. Толбухина в Ленинградском районе                       г. Калининграда
</t>
  </si>
</sst>
</file>

<file path=xl/styles.xml><?xml version="1.0" encoding="utf-8"?>
<styleSheet xmlns="http://schemas.openxmlformats.org/spreadsheetml/2006/main">
  <numFmts count="2">
    <numFmt numFmtId="43" formatCode="_-* #,##0.00_р_._-;\-* #,##0.00_р_._-;_-* &quot;-&quot;??_р_._-;_-@_-"/>
    <numFmt numFmtId="164" formatCode="0.0"/>
  </numFmts>
  <fonts count="29">
    <font>
      <sz val="10"/>
      <name val="Arial Cyr"/>
      <charset val="204"/>
    </font>
    <font>
      <sz val="10"/>
      <name val="Arial Cyr"/>
      <charset val="204"/>
    </font>
    <font>
      <sz val="10"/>
      <name val="Times New Roman"/>
      <family val="1"/>
      <charset val="204"/>
    </font>
    <font>
      <sz val="12"/>
      <name val="Times New Roman"/>
      <family val="1"/>
      <charset val="204"/>
    </font>
    <font>
      <sz val="14"/>
      <name val="Times New Roman"/>
      <family val="1"/>
      <charset val="204"/>
    </font>
    <font>
      <sz val="10"/>
      <name val="Arial Cyr"/>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8"/>
      <name val="Times New Roman"/>
      <family val="1"/>
      <charset val="204"/>
    </font>
    <font>
      <sz val="16"/>
      <name val="Times New Roman"/>
      <family val="1"/>
      <charset val="204"/>
    </font>
    <font>
      <sz val="10"/>
      <name val="Arial"/>
      <family val="2"/>
      <charset val="204"/>
    </font>
    <font>
      <sz val="12"/>
      <name val="Arial Cyr"/>
      <charset val="204"/>
    </font>
    <font>
      <sz val="8"/>
      <name val="Arial Cyr"/>
      <charset val="204"/>
    </font>
    <font>
      <sz val="1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41"/>
        <bgColor indexed="64"/>
      </patternFill>
    </fill>
    <fill>
      <patternFill patternType="solid">
        <fgColor indexed="13"/>
        <bgColor indexed="64"/>
      </patternFill>
    </fill>
    <fill>
      <patternFill patternType="solid">
        <fgColor indexed="43"/>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1">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18" fillId="3" borderId="0" applyNumberFormat="0" applyBorder="0" applyAlignment="0" applyProtection="0"/>
    <xf numFmtId="0" fontId="10" fillId="20" borderId="1" applyNumberFormat="0" applyAlignment="0" applyProtection="0"/>
    <xf numFmtId="0" fontId="15" fillId="21" borderId="2" applyNumberFormat="0" applyAlignment="0" applyProtection="0"/>
    <xf numFmtId="0" fontId="19" fillId="0" borderId="0" applyNumberFormat="0" applyFill="0" applyBorder="0" applyAlignment="0" applyProtection="0"/>
    <xf numFmtId="0" fontId="22"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8" fillId="7" borderId="1" applyNumberFormat="0" applyAlignment="0" applyProtection="0"/>
    <xf numFmtId="0" fontId="20" fillId="0" borderId="6" applyNumberFormat="0" applyFill="0" applyAlignment="0" applyProtection="0"/>
    <xf numFmtId="0" fontId="17" fillId="22" borderId="0" applyNumberFormat="0" applyBorder="0" applyAlignment="0" applyProtection="0"/>
    <xf numFmtId="0" fontId="5" fillId="23" borderId="7" applyNumberFormat="0" applyFont="0" applyAlignment="0" applyProtection="0"/>
    <xf numFmtId="0" fontId="9" fillId="20" borderId="8" applyNumberFormat="0" applyAlignment="0" applyProtection="0"/>
    <xf numFmtId="0" fontId="16" fillId="0" borderId="0" applyNumberFormat="0" applyFill="0" applyBorder="0" applyAlignment="0" applyProtection="0"/>
    <xf numFmtId="0" fontId="14" fillId="0" borderId="9" applyNumberFormat="0" applyFill="0" applyAlignment="0" applyProtection="0"/>
    <xf numFmtId="0" fontId="21" fillId="0" borderId="0" applyNumberFormat="0" applyFill="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7" borderId="1" applyNumberFormat="0" applyAlignment="0" applyProtection="0"/>
    <xf numFmtId="0" fontId="9" fillId="20" borderId="8" applyNumberFormat="0" applyAlignment="0" applyProtection="0"/>
    <xf numFmtId="0" fontId="10" fillId="20" borderId="1" applyNumberFormat="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0" borderId="9" applyNumberFormat="0" applyFill="0" applyAlignment="0" applyProtection="0"/>
    <xf numFmtId="0" fontId="15" fillId="21" borderId="2" applyNumberFormat="0" applyAlignment="0" applyProtection="0"/>
    <xf numFmtId="0" fontId="16" fillId="0" borderId="0" applyNumberFormat="0" applyFill="0" applyBorder="0" applyAlignment="0" applyProtection="0"/>
    <xf numFmtId="0" fontId="17" fillId="22" borderId="0" applyNumberFormat="0" applyBorder="0" applyAlignment="0" applyProtection="0"/>
    <xf numFmtId="0" fontId="25" fillId="0" borderId="0"/>
    <xf numFmtId="0" fontId="5" fillId="0" borderId="0"/>
    <xf numFmtId="0" fontId="5" fillId="0" borderId="0"/>
    <xf numFmtId="0" fontId="5" fillId="0" borderId="0"/>
    <xf numFmtId="0" fontId="5" fillId="0" borderId="0"/>
    <xf numFmtId="0" fontId="1" fillId="0" borderId="0"/>
    <xf numFmtId="0" fontId="18" fillId="3" borderId="0" applyNumberFormat="0" applyBorder="0" applyAlignment="0" applyProtection="0"/>
    <xf numFmtId="0" fontId="19" fillId="0" borderId="0" applyNumberFormat="0" applyFill="0" applyBorder="0" applyAlignment="0" applyProtection="0"/>
    <xf numFmtId="0" fontId="1" fillId="23" borderId="7" applyNumberFormat="0" applyFont="0" applyAlignment="0" applyProtection="0"/>
    <xf numFmtId="0" fontId="20" fillId="0" borderId="6" applyNumberFormat="0" applyFill="0" applyAlignment="0" applyProtection="0"/>
    <xf numFmtId="0" fontId="21" fillId="0" borderId="0" applyNumberForma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22" fillId="4" borderId="0" applyNumberFormat="0" applyBorder="0" applyAlignment="0" applyProtection="0"/>
  </cellStyleXfs>
  <cellXfs count="91">
    <xf numFmtId="0" fontId="0" fillId="0" borderId="0" xfId="0"/>
    <xf numFmtId="0" fontId="3" fillId="0" borderId="10" xfId="82" applyNumberFormat="1" applyFont="1" applyFill="1" applyBorder="1" applyAlignment="1">
      <alignment horizontal="center" vertical="center" wrapText="1"/>
    </xf>
    <xf numFmtId="0" fontId="3" fillId="0" borderId="10" xfId="82" applyNumberFormat="1" applyFont="1" applyFill="1" applyBorder="1" applyAlignment="1">
      <alignment horizontal="center" vertical="center"/>
    </xf>
    <xf numFmtId="0" fontId="3" fillId="0" borderId="10" xfId="88" applyNumberFormat="1" applyFont="1" applyFill="1" applyBorder="1" applyAlignment="1">
      <alignment horizontal="center" vertical="center"/>
    </xf>
    <xf numFmtId="0" fontId="2" fillId="0" borderId="0" xfId="82" applyFont="1" applyFill="1" applyBorder="1"/>
    <xf numFmtId="0" fontId="3" fillId="0" borderId="0" xfId="82" applyFont="1" applyFill="1" applyBorder="1"/>
    <xf numFmtId="0" fontId="4" fillId="0" borderId="0" xfId="82" applyFont="1" applyFill="1" applyBorder="1" applyAlignment="1">
      <alignment horizontal="center"/>
    </xf>
    <xf numFmtId="0" fontId="23" fillId="0" borderId="0" xfId="82" applyFont="1" applyFill="1" applyBorder="1" applyAlignment="1">
      <alignment vertical="center" wrapText="1"/>
    </xf>
    <xf numFmtId="0" fontId="4" fillId="0" borderId="0" xfId="82" applyFont="1" applyFill="1" applyBorder="1" applyAlignment="1">
      <alignment horizontal="center" vertical="center" wrapText="1"/>
    </xf>
    <xf numFmtId="0" fontId="24" fillId="0" borderId="0" xfId="82" applyFont="1" applyFill="1" applyBorder="1" applyAlignment="1">
      <alignment horizontal="centerContinuous" vertical="center" wrapText="1"/>
    </xf>
    <xf numFmtId="0" fontId="4" fillId="0" borderId="0" xfId="82" applyFont="1" applyFill="1" applyBorder="1" applyAlignment="1">
      <alignment horizontal="centerContinuous" vertical="center" wrapText="1"/>
    </xf>
    <xf numFmtId="0" fontId="3" fillId="0" borderId="10" xfId="82" applyFont="1" applyFill="1" applyBorder="1" applyAlignment="1">
      <alignment horizontal="centerContinuous" vertical="center" wrapText="1"/>
    </xf>
    <xf numFmtId="164" fontId="3" fillId="0" borderId="10" xfId="82" applyNumberFormat="1" applyFont="1" applyFill="1" applyBorder="1" applyAlignment="1">
      <alignment horizontal="center" vertical="center" wrapText="1"/>
    </xf>
    <xf numFmtId="0" fontId="3" fillId="0" borderId="10" xfId="0" applyFont="1" applyFill="1" applyBorder="1" applyAlignment="1">
      <alignment horizontal="left" vertical="center" wrapText="1"/>
    </xf>
    <xf numFmtId="49" fontId="3" fillId="0" borderId="10" xfId="82" applyNumberFormat="1" applyFont="1" applyFill="1" applyBorder="1" applyAlignment="1">
      <alignment horizontal="center" vertical="center" wrapText="1"/>
    </xf>
    <xf numFmtId="0" fontId="3" fillId="0" borderId="0" xfId="82" applyFont="1" applyFill="1" applyBorder="1" applyAlignment="1">
      <alignment horizontal="center" vertical="center" wrapText="1"/>
    </xf>
    <xf numFmtId="0" fontId="3" fillId="0" borderId="0" xfId="82" applyFont="1" applyFill="1" applyBorder="1" applyAlignment="1"/>
    <xf numFmtId="0" fontId="2" fillId="0" borderId="10" xfId="82" applyFont="1" applyFill="1" applyBorder="1" applyAlignment="1">
      <alignment horizontal="center"/>
    </xf>
    <xf numFmtId="0" fontId="3" fillId="0" borderId="10" xfId="82" applyFont="1" applyFill="1" applyBorder="1" applyAlignment="1">
      <alignment horizontal="center" vertical="center"/>
    </xf>
    <xf numFmtId="4" fontId="3" fillId="24" borderId="10" xfId="82" applyNumberFormat="1" applyFont="1" applyFill="1" applyBorder="1" applyAlignment="1">
      <alignment horizontal="center" vertical="center" wrapText="1"/>
    </xf>
    <xf numFmtId="43" fontId="3" fillId="0" borderId="10" xfId="88" applyFont="1" applyFill="1" applyBorder="1" applyAlignment="1">
      <alignment horizontal="center" vertical="center"/>
    </xf>
    <xf numFmtId="0" fontId="3" fillId="0" borderId="11" xfId="82" applyFont="1" applyFill="1" applyBorder="1" applyAlignment="1">
      <alignment horizontal="left" vertical="top" wrapText="1"/>
    </xf>
    <xf numFmtId="0" fontId="3" fillId="0" borderId="0" xfId="82" applyFont="1" applyFill="1" applyBorder="1" applyAlignment="1">
      <alignment horizontal="centerContinuous" vertical="center" wrapText="1"/>
    </xf>
    <xf numFmtId="0" fontId="0" fillId="0" borderId="0" xfId="0" applyAlignment="1">
      <alignment horizontal="centerContinuous" vertical="center" wrapText="1"/>
    </xf>
    <xf numFmtId="4" fontId="3" fillId="0" borderId="10" xfId="82" applyNumberFormat="1" applyFont="1" applyFill="1" applyBorder="1" applyAlignment="1">
      <alignment horizontal="center" vertical="center" wrapText="1"/>
    </xf>
    <xf numFmtId="0" fontId="3" fillId="0" borderId="10" xfId="82" applyFont="1" applyFill="1" applyBorder="1" applyAlignment="1">
      <alignment horizontal="center" vertical="center" wrapText="1"/>
    </xf>
    <xf numFmtId="4" fontId="3" fillId="0" borderId="10" xfId="82" applyNumberFormat="1" applyFont="1" applyFill="1" applyBorder="1" applyAlignment="1">
      <alignment horizontal="centerContinuous" vertical="center" wrapText="1"/>
    </xf>
    <xf numFmtId="4" fontId="3" fillId="0" borderId="0" xfId="82" applyNumberFormat="1" applyFont="1" applyFill="1" applyBorder="1"/>
    <xf numFmtId="2" fontId="3" fillId="0" borderId="0" xfId="82" applyNumberFormat="1" applyFont="1" applyFill="1" applyBorder="1"/>
    <xf numFmtId="0" fontId="3" fillId="25" borderId="0" xfId="82" applyFont="1" applyFill="1" applyBorder="1"/>
    <xf numFmtId="0" fontId="3" fillId="26" borderId="0" xfId="82" applyFont="1" applyFill="1" applyBorder="1"/>
    <xf numFmtId="0" fontId="3" fillId="0" borderId="10" xfId="82" applyFont="1" applyFill="1" applyBorder="1" applyAlignment="1">
      <alignment horizontal="left" vertical="center"/>
    </xf>
    <xf numFmtId="0" fontId="5" fillId="0" borderId="0" xfId="0" applyFont="1"/>
    <xf numFmtId="0" fontId="3" fillId="0" borderId="10" xfId="82" applyFont="1" applyFill="1" applyBorder="1" applyAlignment="1">
      <alignment horizontal="left" vertical="center" wrapText="1"/>
    </xf>
    <xf numFmtId="0" fontId="3" fillId="0" borderId="12" xfId="82" applyFont="1" applyFill="1" applyBorder="1" applyAlignment="1">
      <alignment horizontal="left" vertical="top" wrapText="1"/>
    </xf>
    <xf numFmtId="49" fontId="3" fillId="0" borderId="10" xfId="82" applyNumberFormat="1" applyFont="1" applyFill="1" applyBorder="1" applyAlignment="1">
      <alignment horizontal="center" vertical="top" wrapText="1"/>
    </xf>
    <xf numFmtId="0" fontId="3" fillId="0" borderId="10" xfId="82" applyFont="1" applyFill="1" applyBorder="1" applyAlignment="1">
      <alignment horizontal="left" vertical="top" wrapText="1"/>
    </xf>
    <xf numFmtId="0" fontId="3" fillId="0" borderId="10" xfId="0" applyFont="1" applyFill="1" applyBorder="1" applyAlignment="1">
      <alignment horizontal="left" vertical="top" wrapText="1"/>
    </xf>
    <xf numFmtId="0" fontId="4" fillId="0" borderId="0" xfId="82" applyFont="1" applyFill="1" applyBorder="1" applyAlignment="1">
      <alignment horizontal="left"/>
    </xf>
    <xf numFmtId="49" fontId="3" fillId="0" borderId="12" xfId="82" applyNumberFormat="1" applyFont="1" applyFill="1" applyBorder="1" applyAlignment="1">
      <alignment horizontal="center" vertical="top" wrapText="1"/>
    </xf>
    <xf numFmtId="0" fontId="3" fillId="27" borderId="0" xfId="82" applyFont="1" applyFill="1" applyBorder="1"/>
    <xf numFmtId="0" fontId="28" fillId="0" borderId="0" xfId="82" applyFont="1" applyFill="1" applyBorder="1" applyAlignment="1">
      <alignment horizontal="center"/>
    </xf>
    <xf numFmtId="0" fontId="2" fillId="0" borderId="0" xfId="82" applyFont="1" applyFill="1" applyBorder="1" applyAlignment="1">
      <alignment horizontal="center"/>
    </xf>
    <xf numFmtId="4" fontId="3" fillId="0" borderId="0" xfId="82" applyNumberFormat="1" applyFont="1" applyFill="1" applyBorder="1" applyAlignment="1">
      <alignment horizontal="center" vertical="center" wrapText="1"/>
    </xf>
    <xf numFmtId="49" fontId="3" fillId="0" borderId="11" xfId="82" applyNumberFormat="1" applyFont="1" applyFill="1" applyBorder="1" applyAlignment="1">
      <alignment horizontal="center" vertical="center" wrapText="1"/>
    </xf>
    <xf numFmtId="49" fontId="3" fillId="0" borderId="15" xfId="82" applyNumberFormat="1" applyFont="1" applyFill="1" applyBorder="1" applyAlignment="1">
      <alignment horizontal="center" vertical="center" wrapText="1"/>
    </xf>
    <xf numFmtId="49" fontId="3" fillId="0" borderId="16" xfId="82" applyNumberFormat="1" applyFont="1" applyFill="1" applyBorder="1" applyAlignment="1">
      <alignment horizontal="center" vertical="center" wrapText="1"/>
    </xf>
    <xf numFmtId="49" fontId="3" fillId="0" borderId="12" xfId="82" applyNumberFormat="1" applyFont="1" applyFill="1" applyBorder="1" applyAlignment="1">
      <alignment horizontal="center" vertical="center" wrapText="1"/>
    </xf>
    <xf numFmtId="49" fontId="3" fillId="0" borderId="13" xfId="82" applyNumberFormat="1" applyFont="1" applyFill="1" applyBorder="1" applyAlignment="1">
      <alignment horizontal="center" vertical="center" wrapText="1"/>
    </xf>
    <xf numFmtId="0" fontId="3" fillId="0" borderId="10" xfId="82" applyFont="1" applyFill="1" applyBorder="1" applyAlignment="1">
      <alignment horizontal="left" vertical="center" wrapText="1"/>
    </xf>
    <xf numFmtId="4" fontId="3" fillId="0" borderId="10" xfId="82" applyNumberFormat="1" applyFont="1" applyFill="1" applyBorder="1" applyAlignment="1">
      <alignment horizontal="center" vertical="center" wrapText="1"/>
    </xf>
    <xf numFmtId="0" fontId="3" fillId="0" borderId="10" xfId="82" applyFont="1" applyFill="1" applyBorder="1" applyAlignment="1">
      <alignment horizontal="left" vertical="top" wrapText="1"/>
    </xf>
    <xf numFmtId="0" fontId="3" fillId="0" borderId="10" xfId="82" applyFont="1" applyFill="1" applyBorder="1" applyAlignment="1">
      <alignment horizontal="center" vertical="center" wrapText="1"/>
    </xf>
    <xf numFmtId="49" fontId="3" fillId="0" borderId="10" xfId="82" applyNumberFormat="1" applyFont="1" applyFill="1" applyBorder="1" applyAlignment="1">
      <alignment horizontal="center" vertical="top" wrapText="1"/>
    </xf>
    <xf numFmtId="0" fontId="3" fillId="0" borderId="10"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12" xfId="82" applyFont="1" applyFill="1" applyBorder="1" applyAlignment="1">
      <alignment horizontal="center" vertical="center" wrapText="1"/>
    </xf>
    <xf numFmtId="0" fontId="3" fillId="0" borderId="14" xfId="82" applyFont="1" applyFill="1" applyBorder="1" applyAlignment="1">
      <alignment horizontal="center" vertical="center" wrapText="1"/>
    </xf>
    <xf numFmtId="0" fontId="3" fillId="0" borderId="13" xfId="82" applyFont="1" applyFill="1" applyBorder="1" applyAlignment="1">
      <alignment horizontal="center" vertical="center" wrapText="1"/>
    </xf>
    <xf numFmtId="0" fontId="3" fillId="0" borderId="12" xfId="82" applyFont="1" applyFill="1" applyBorder="1" applyAlignment="1">
      <alignment horizontal="left" vertical="top" wrapText="1"/>
    </xf>
    <xf numFmtId="0" fontId="3" fillId="0" borderId="14" xfId="82" applyFont="1" applyFill="1" applyBorder="1" applyAlignment="1">
      <alignment horizontal="left" vertical="top" wrapText="1"/>
    </xf>
    <xf numFmtId="0" fontId="3" fillId="0" borderId="13" xfId="82"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3" fillId="0" borderId="12" xfId="82" applyNumberFormat="1" applyFont="1" applyFill="1" applyBorder="1" applyAlignment="1">
      <alignment horizontal="center" vertical="top" wrapText="1"/>
    </xf>
    <xf numFmtId="49" fontId="3" fillId="0" borderId="14" xfId="82" applyNumberFormat="1" applyFont="1" applyFill="1" applyBorder="1" applyAlignment="1">
      <alignment horizontal="center" vertical="top" wrapText="1"/>
    </xf>
    <xf numFmtId="49" fontId="3" fillId="0" borderId="13" xfId="82" applyNumberFormat="1" applyFont="1" applyFill="1" applyBorder="1" applyAlignment="1">
      <alignment horizontal="center" vertical="top" wrapText="1"/>
    </xf>
    <xf numFmtId="0" fontId="3" fillId="0" borderId="10" xfId="82" applyFont="1" applyFill="1" applyBorder="1" applyAlignment="1">
      <alignment horizontal="justify" vertical="center" wrapText="1"/>
    </xf>
    <xf numFmtId="0" fontId="3" fillId="0" borderId="11" xfId="82" applyFont="1" applyFill="1" applyBorder="1" applyAlignment="1">
      <alignment horizontal="center" vertical="center" wrapText="1"/>
    </xf>
    <xf numFmtId="0" fontId="0" fillId="0" borderId="15" xfId="0" applyFill="1" applyBorder="1" applyAlignment="1">
      <alignment vertical="center" wrapText="1"/>
    </xf>
    <xf numFmtId="0" fontId="0" fillId="0" borderId="16" xfId="0" applyFill="1" applyBorder="1" applyAlignment="1">
      <alignment vertical="center" wrapText="1"/>
    </xf>
    <xf numFmtId="0" fontId="4" fillId="0" borderId="0" xfId="82" applyFont="1" applyFill="1" applyBorder="1" applyAlignment="1">
      <alignment horizontal="left"/>
    </xf>
    <xf numFmtId="0" fontId="0" fillId="0" borderId="10" xfId="0" applyFill="1" applyBorder="1" applyAlignment="1">
      <alignment horizontal="center" vertical="center" wrapText="1"/>
    </xf>
    <xf numFmtId="49" fontId="3" fillId="0" borderId="11" xfId="82" applyNumberFormat="1" applyFont="1" applyFill="1" applyBorder="1" applyAlignment="1">
      <alignment horizontal="center" vertical="top" wrapText="1"/>
    </xf>
    <xf numFmtId="49" fontId="3" fillId="0" borderId="15" xfId="82" applyNumberFormat="1" applyFont="1" applyFill="1" applyBorder="1" applyAlignment="1">
      <alignment horizontal="center" vertical="top" wrapText="1"/>
    </xf>
    <xf numFmtId="0" fontId="3" fillId="24" borderId="10" xfId="82" applyFont="1" applyFill="1" applyBorder="1" applyAlignment="1">
      <alignment horizontal="left" vertical="top" wrapText="1"/>
    </xf>
    <xf numFmtId="0" fontId="3" fillId="24" borderId="10" xfId="0" applyFont="1" applyFill="1" applyBorder="1" applyAlignment="1">
      <alignment horizontal="left" vertical="top" wrapText="1"/>
    </xf>
    <xf numFmtId="49" fontId="3" fillId="0" borderId="16" xfId="82" applyNumberFormat="1" applyFont="1" applyFill="1" applyBorder="1" applyAlignment="1">
      <alignment horizontal="center" vertical="top" wrapText="1"/>
    </xf>
    <xf numFmtId="49" fontId="3" fillId="24" borderId="12" xfId="82" applyNumberFormat="1" applyFont="1" applyFill="1" applyBorder="1" applyAlignment="1">
      <alignment horizontal="center" vertical="top" wrapText="1"/>
    </xf>
    <xf numFmtId="49" fontId="3" fillId="24" borderId="14" xfId="82" applyNumberFormat="1" applyFont="1" applyFill="1" applyBorder="1" applyAlignment="1">
      <alignment horizontal="center" vertical="top" wrapText="1"/>
    </xf>
    <xf numFmtId="49" fontId="3" fillId="24" borderId="13" xfId="82" applyNumberFormat="1" applyFont="1" applyFill="1" applyBorder="1" applyAlignment="1">
      <alignment horizontal="center" vertical="top" wrapText="1"/>
    </xf>
    <xf numFmtId="4" fontId="3" fillId="0" borderId="12" xfId="82" applyNumberFormat="1" applyFont="1" applyFill="1" applyBorder="1" applyAlignment="1">
      <alignment horizontal="center" vertical="center" wrapText="1"/>
    </xf>
    <xf numFmtId="4" fontId="3" fillId="0" borderId="14" xfId="82" applyNumberFormat="1" applyFont="1" applyFill="1" applyBorder="1" applyAlignment="1">
      <alignment horizontal="center" vertical="center" wrapText="1"/>
    </xf>
    <xf numFmtId="4" fontId="3" fillId="0" borderId="13" xfId="82" applyNumberFormat="1" applyFont="1" applyFill="1" applyBorder="1" applyAlignment="1">
      <alignment horizontal="center" vertical="center" wrapText="1"/>
    </xf>
    <xf numFmtId="0" fontId="3" fillId="0" borderId="15" xfId="82" applyFont="1" applyFill="1" applyBorder="1" applyAlignment="1">
      <alignment horizontal="center" vertical="top" wrapText="1"/>
    </xf>
    <xf numFmtId="0" fontId="26" fillId="0" borderId="15" xfId="0" applyFont="1" applyBorder="1" applyAlignment="1">
      <alignment horizontal="center" wrapText="1"/>
    </xf>
    <xf numFmtId="0" fontId="26" fillId="0" borderId="16" xfId="0" applyFont="1" applyBorder="1" applyAlignment="1">
      <alignment horizontal="center" wrapText="1"/>
    </xf>
    <xf numFmtId="0" fontId="3" fillId="0" borderId="11" xfId="82" applyFont="1" applyFill="1" applyBorder="1" applyAlignment="1">
      <alignment horizontal="center" vertical="top" wrapText="1"/>
    </xf>
    <xf numFmtId="0" fontId="26" fillId="0" borderId="13" xfId="0" applyFont="1" applyFill="1" applyBorder="1" applyAlignment="1">
      <alignment horizontal="center" vertical="center" wrapText="1"/>
    </xf>
  </cellXfs>
  <cellStyles count="91">
    <cellStyle name="20% - Accent1" xfId="1"/>
    <cellStyle name="20% - Accent2" xfId="2"/>
    <cellStyle name="20% - Accent3" xfId="3"/>
    <cellStyle name="20% - Accent4" xfId="4"/>
    <cellStyle name="20% - Accent5" xfId="5"/>
    <cellStyle name="20% - Accent6" xfId="6"/>
    <cellStyle name="20% - Акцент1" xfId="7" builtinId="30" customBuiltin="1"/>
    <cellStyle name="20% - Акцент2" xfId="8" builtinId="34" customBuiltin="1"/>
    <cellStyle name="20% - Акцент3" xfId="9" builtinId="38" customBuiltin="1"/>
    <cellStyle name="20% - Акцент4" xfId="10" builtinId="42" customBuiltin="1"/>
    <cellStyle name="20% - Акцент5" xfId="11" builtinId="46" customBuiltin="1"/>
    <cellStyle name="20% - Акцент6" xfId="12" builtinId="50" customBuiltin="1"/>
    <cellStyle name="40% - Accent1" xfId="13"/>
    <cellStyle name="40% - Accent2" xfId="14"/>
    <cellStyle name="40% - Accent3" xfId="15"/>
    <cellStyle name="40% - Accent4" xfId="16"/>
    <cellStyle name="40% - Accent5" xfId="17"/>
    <cellStyle name="40% - Accent6" xfId="18"/>
    <cellStyle name="40% - Акцент1" xfId="19" builtinId="31" customBuiltin="1"/>
    <cellStyle name="40% - Акцент2" xfId="20" builtinId="35" customBuiltin="1"/>
    <cellStyle name="40% - Акцент3" xfId="21" builtinId="39" customBuiltin="1"/>
    <cellStyle name="40% - Акцент4" xfId="22" builtinId="43" customBuiltin="1"/>
    <cellStyle name="40% - Акцент5" xfId="23" builtinId="47" customBuiltin="1"/>
    <cellStyle name="40% - Акцент6" xfId="24" builtinId="51" customBuiltin="1"/>
    <cellStyle name="60% - Accent1" xfId="25"/>
    <cellStyle name="60% - Accent2" xfId="26"/>
    <cellStyle name="60% - Accent3" xfId="27"/>
    <cellStyle name="60% - Accent4" xfId="28"/>
    <cellStyle name="60% - Accent5" xfId="29"/>
    <cellStyle name="60% - Accent6" xfId="30"/>
    <cellStyle name="60% - Акцент1" xfId="31" builtinId="32" customBuiltin="1"/>
    <cellStyle name="60% - Акцент2" xfId="32" builtinId="36" customBuiltin="1"/>
    <cellStyle name="60% - Акцент3" xfId="33" builtinId="40" customBuiltin="1"/>
    <cellStyle name="60% - Акцент4" xfId="34" builtinId="44" customBuiltin="1"/>
    <cellStyle name="60% - Акцент5" xfId="35" builtinId="48" customBuiltin="1"/>
    <cellStyle name="60% - Акцент6" xfId="36" builtinId="52" customBuiltin="1"/>
    <cellStyle name="Accent1" xfId="37"/>
    <cellStyle name="Accent2" xfId="38"/>
    <cellStyle name="Accent3" xfId="39"/>
    <cellStyle name="Accent4" xfId="40"/>
    <cellStyle name="Accent5" xfId="41"/>
    <cellStyle name="Accent6" xfId="42"/>
    <cellStyle name="Bad" xfId="43"/>
    <cellStyle name="Calculation" xfId="44"/>
    <cellStyle name="Check Cell" xfId="45"/>
    <cellStyle name="Explanatory Text" xfId="46"/>
    <cellStyle name="Good" xfId="47"/>
    <cellStyle name="Heading 1" xfId="48"/>
    <cellStyle name="Heading 2" xfId="49"/>
    <cellStyle name="Heading 3" xfId="50"/>
    <cellStyle name="Heading 4" xfId="51"/>
    <cellStyle name="Input" xfId="52"/>
    <cellStyle name="Linked Cell" xfId="53"/>
    <cellStyle name="Neutral" xfId="54"/>
    <cellStyle name="Note" xfId="55"/>
    <cellStyle name="Output" xfId="56"/>
    <cellStyle name="Title" xfId="57"/>
    <cellStyle name="Total" xfId="58"/>
    <cellStyle name="Warning Text" xfId="59"/>
    <cellStyle name="Акцент1" xfId="60" builtinId="29" customBuiltin="1"/>
    <cellStyle name="Акцент2" xfId="61" builtinId="33" customBuiltin="1"/>
    <cellStyle name="Акцент3" xfId="62" builtinId="37" customBuiltin="1"/>
    <cellStyle name="Акцент4" xfId="63" builtinId="41" customBuiltin="1"/>
    <cellStyle name="Акцент5" xfId="64" builtinId="45" customBuiltin="1"/>
    <cellStyle name="Акцент6" xfId="65" builtinId="49" customBuiltin="1"/>
    <cellStyle name="Ввод " xfId="66" builtinId="20" customBuiltin="1"/>
    <cellStyle name="Вывод" xfId="67" builtinId="21" customBuiltin="1"/>
    <cellStyle name="Вычисление" xfId="68" builtinId="22" customBuiltin="1"/>
    <cellStyle name="Заголовок 1" xfId="69" builtinId="16" customBuiltin="1"/>
    <cellStyle name="Заголовок 2" xfId="70" builtinId="17" customBuiltin="1"/>
    <cellStyle name="Заголовок 3" xfId="71" builtinId="18" customBuiltin="1"/>
    <cellStyle name="Заголовок 4" xfId="72" builtinId="19" customBuiltin="1"/>
    <cellStyle name="Итог" xfId="73" builtinId="25" customBuiltin="1"/>
    <cellStyle name="Контрольная ячейка" xfId="74" builtinId="23" customBuiltin="1"/>
    <cellStyle name="Название" xfId="75" builtinId="15" customBuiltin="1"/>
    <cellStyle name="Нейтральный" xfId="76" builtinId="28" customBuiltin="1"/>
    <cellStyle name="Обычный" xfId="0" builtinId="0"/>
    <cellStyle name="Обычный 2" xfId="77"/>
    <cellStyle name="Обычный 2 2" xfId="78"/>
    <cellStyle name="Обычный 2 3" xfId="79"/>
    <cellStyle name="Обычный 2 4" xfId="80"/>
    <cellStyle name="Обычный 3" xfId="81"/>
    <cellStyle name="Обычный_Коммуналка0109" xfId="82"/>
    <cellStyle name="Плохой" xfId="83" builtinId="27" customBuiltin="1"/>
    <cellStyle name="Пояснение" xfId="84" builtinId="53" customBuiltin="1"/>
    <cellStyle name="Примечание" xfId="85" builtinId="10" customBuiltin="1"/>
    <cellStyle name="Связанная ячейка" xfId="86" builtinId="24" customBuiltin="1"/>
    <cellStyle name="Текст предупреждения" xfId="87" builtinId="11" customBuiltin="1"/>
    <cellStyle name="Финансовый" xfId="88" builtinId="3"/>
    <cellStyle name="Финансовый 2" xfId="89"/>
    <cellStyle name="Хороший" xfId="90"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N155"/>
  <sheetViews>
    <sheetView view="pageBreakPreview" topLeftCell="A3" zoomScale="60" zoomScaleNormal="100" workbookViewId="0">
      <pane xSplit="2" ySplit="4" topLeftCell="C145" activePane="bottomRight" state="frozen"/>
      <selection activeCell="A3" sqref="A3"/>
      <selection pane="topRight" activeCell="C3" sqref="C3"/>
      <selection pane="bottomLeft" activeCell="A7" sqref="A7"/>
      <selection pane="bottomRight" activeCell="B149" sqref="B149"/>
    </sheetView>
  </sheetViews>
  <sheetFormatPr defaultRowHeight="18"/>
  <cols>
    <col min="1" max="1" width="11" style="8" customWidth="1"/>
    <col min="2" max="2" width="49.33203125" style="4" customWidth="1"/>
    <col min="3" max="3" width="17.33203125" style="4" customWidth="1"/>
    <col min="4" max="4" width="14" style="4" customWidth="1"/>
    <col min="5" max="5" width="12.33203125" style="4" customWidth="1"/>
    <col min="6" max="10" width="10.44140625" style="4" customWidth="1"/>
    <col min="11" max="11" width="10.109375" style="4" customWidth="1"/>
    <col min="12" max="12" width="10.77734375" style="4" customWidth="1"/>
  </cols>
  <sheetData>
    <row r="1" spans="1:12">
      <c r="A1" s="6"/>
      <c r="K1" s="38" t="s">
        <v>213</v>
      </c>
      <c r="L1" s="38"/>
    </row>
    <row r="2" spans="1:12">
      <c r="A2" s="6"/>
      <c r="K2" s="38" t="s">
        <v>211</v>
      </c>
      <c r="L2" s="38"/>
    </row>
    <row r="3" spans="1:12" ht="21" customHeight="1">
      <c r="A3" s="9" t="s">
        <v>307</v>
      </c>
      <c r="B3" s="23"/>
      <c r="C3" s="23"/>
      <c r="D3" s="23"/>
      <c r="E3" s="23"/>
      <c r="F3" s="23"/>
      <c r="G3" s="23"/>
      <c r="H3" s="23"/>
      <c r="I3" s="23"/>
      <c r="J3" s="23"/>
      <c r="K3" s="23"/>
      <c r="L3" s="23"/>
    </row>
    <row r="4" spans="1:12" ht="22.8">
      <c r="A4" s="7"/>
    </row>
    <row r="5" spans="1:12" ht="46.8">
      <c r="A5" s="14" t="s">
        <v>217</v>
      </c>
      <c r="B5" s="25" t="s">
        <v>157</v>
      </c>
      <c r="C5" s="25" t="s">
        <v>199</v>
      </c>
      <c r="D5" s="25" t="s">
        <v>223</v>
      </c>
      <c r="E5" s="25" t="s">
        <v>224</v>
      </c>
      <c r="F5" s="25" t="s">
        <v>201</v>
      </c>
      <c r="G5" s="25" t="s">
        <v>210</v>
      </c>
      <c r="H5" s="25" t="s">
        <v>219</v>
      </c>
      <c r="I5" s="25" t="s">
        <v>284</v>
      </c>
      <c r="J5" s="25" t="s">
        <v>285</v>
      </c>
      <c r="K5" s="25" t="s">
        <v>286</v>
      </c>
      <c r="L5" s="25" t="s">
        <v>225</v>
      </c>
    </row>
    <row r="6" spans="1:12" ht="15.6">
      <c r="A6" s="14">
        <v>1</v>
      </c>
      <c r="B6" s="25">
        <v>2</v>
      </c>
      <c r="C6" s="25">
        <v>3</v>
      </c>
      <c r="D6" s="25">
        <v>4</v>
      </c>
      <c r="E6" s="25">
        <v>5</v>
      </c>
      <c r="F6" s="25">
        <v>6</v>
      </c>
      <c r="G6" s="25">
        <v>7</v>
      </c>
      <c r="H6" s="25">
        <v>8</v>
      </c>
      <c r="I6" s="25">
        <v>9</v>
      </c>
      <c r="J6" s="25">
        <v>10</v>
      </c>
      <c r="K6" s="25">
        <v>11</v>
      </c>
      <c r="L6" s="25">
        <v>12</v>
      </c>
    </row>
    <row r="7" spans="1:12" ht="15.6">
      <c r="A7" s="14" t="s">
        <v>277</v>
      </c>
      <c r="B7" s="31" t="s">
        <v>343</v>
      </c>
      <c r="C7" s="33"/>
      <c r="D7" s="33"/>
      <c r="E7" s="33"/>
      <c r="F7" s="33"/>
      <c r="G7" s="33"/>
      <c r="H7" s="33"/>
      <c r="I7" s="33"/>
      <c r="J7" s="33"/>
      <c r="K7" s="33"/>
      <c r="L7" s="33"/>
    </row>
    <row r="8" spans="1:12" ht="15.6" customHeight="1">
      <c r="A8" s="47" t="s">
        <v>228</v>
      </c>
      <c r="B8" s="49" t="s">
        <v>233</v>
      </c>
      <c r="C8" s="49"/>
      <c r="D8" s="1" t="s">
        <v>203</v>
      </c>
      <c r="E8" s="12">
        <v>76</v>
      </c>
      <c r="F8" s="12">
        <v>78</v>
      </c>
      <c r="G8" s="12">
        <v>85</v>
      </c>
      <c r="H8" s="12">
        <v>86</v>
      </c>
      <c r="I8" s="12">
        <v>87</v>
      </c>
      <c r="J8" s="12">
        <v>88</v>
      </c>
      <c r="K8" s="12">
        <v>89</v>
      </c>
      <c r="L8" s="12">
        <v>100</v>
      </c>
    </row>
    <row r="9" spans="1:12" ht="15.6" customHeight="1">
      <c r="A9" s="48"/>
      <c r="B9" s="49" t="s">
        <v>234</v>
      </c>
      <c r="C9" s="49"/>
      <c r="D9" s="1" t="s">
        <v>203</v>
      </c>
      <c r="E9" s="12">
        <v>57</v>
      </c>
      <c r="F9" s="12">
        <v>59</v>
      </c>
      <c r="G9" s="12">
        <v>65</v>
      </c>
      <c r="H9" s="12">
        <v>66</v>
      </c>
      <c r="I9" s="12">
        <v>67</v>
      </c>
      <c r="J9" s="12">
        <v>68</v>
      </c>
      <c r="K9" s="12">
        <v>69</v>
      </c>
      <c r="L9" s="12">
        <v>100</v>
      </c>
    </row>
    <row r="10" spans="1:12" s="32" customFormat="1" ht="15.6" customHeight="1">
      <c r="A10" s="44" t="s">
        <v>335</v>
      </c>
      <c r="B10" s="45"/>
      <c r="C10" s="45"/>
      <c r="D10" s="45"/>
      <c r="E10" s="45"/>
      <c r="F10" s="45"/>
      <c r="G10" s="45"/>
      <c r="H10" s="45"/>
      <c r="I10" s="45"/>
      <c r="J10" s="45"/>
      <c r="K10" s="45"/>
      <c r="L10" s="46"/>
    </row>
    <row r="11" spans="1:12" ht="31.2">
      <c r="A11" s="35"/>
      <c r="B11" s="36" t="s">
        <v>141</v>
      </c>
      <c r="C11" s="25" t="s">
        <v>204</v>
      </c>
      <c r="D11" s="2" t="s">
        <v>205</v>
      </c>
      <c r="E11" s="3">
        <f>SUM(E12:E14)</f>
        <v>0</v>
      </c>
      <c r="F11" s="3">
        <f t="shared" ref="F11:K11" si="0">SUM(F12:F14)</f>
        <v>1</v>
      </c>
      <c r="G11" s="3">
        <f t="shared" si="0"/>
        <v>2</v>
      </c>
      <c r="H11" s="3">
        <f t="shared" si="0"/>
        <v>0</v>
      </c>
      <c r="I11" s="3">
        <f t="shared" si="0"/>
        <v>0</v>
      </c>
      <c r="J11" s="3">
        <f t="shared" si="0"/>
        <v>0</v>
      </c>
      <c r="K11" s="3">
        <f t="shared" si="0"/>
        <v>0</v>
      </c>
      <c r="L11" s="3">
        <f>E11+F11+G11+H11+I11+J11</f>
        <v>3</v>
      </c>
    </row>
    <row r="12" spans="1:12" ht="46.8">
      <c r="A12" s="39" t="s">
        <v>11</v>
      </c>
      <c r="B12" s="34" t="s">
        <v>247</v>
      </c>
      <c r="C12" s="25" t="s">
        <v>204</v>
      </c>
      <c r="D12" s="2" t="s">
        <v>205</v>
      </c>
      <c r="E12" s="3"/>
      <c r="F12" s="1">
        <v>1</v>
      </c>
      <c r="G12" s="3"/>
      <c r="H12" s="3"/>
      <c r="I12" s="3"/>
      <c r="J12" s="3"/>
      <c r="K12" s="3"/>
      <c r="L12" s="3">
        <f>SUM(E12:K12)</f>
        <v>1</v>
      </c>
    </row>
    <row r="13" spans="1:12" ht="46.8">
      <c r="A13" s="39" t="s">
        <v>12</v>
      </c>
      <c r="B13" s="34" t="s">
        <v>212</v>
      </c>
      <c r="C13" s="25" t="s">
        <v>204</v>
      </c>
      <c r="D13" s="2" t="s">
        <v>205</v>
      </c>
      <c r="E13" s="3"/>
      <c r="F13" s="1"/>
      <c r="G13" s="1">
        <v>1</v>
      </c>
      <c r="H13" s="3"/>
      <c r="I13" s="3"/>
      <c r="J13" s="3"/>
      <c r="K13" s="3"/>
      <c r="L13" s="3">
        <f>SUM(E13:K13)</f>
        <v>1</v>
      </c>
    </row>
    <row r="14" spans="1:12" ht="124.8">
      <c r="A14" s="39" t="s">
        <v>13</v>
      </c>
      <c r="B14" s="34" t="s">
        <v>389</v>
      </c>
      <c r="C14" s="25" t="s">
        <v>204</v>
      </c>
      <c r="D14" s="2" t="s">
        <v>205</v>
      </c>
      <c r="E14" s="3"/>
      <c r="F14" s="1"/>
      <c r="G14" s="3">
        <v>1</v>
      </c>
      <c r="H14" s="3"/>
      <c r="I14" s="3"/>
      <c r="J14" s="3"/>
      <c r="K14" s="3"/>
      <c r="L14" s="3">
        <f>SUM(E14:K14)</f>
        <v>1</v>
      </c>
    </row>
    <row r="15" spans="1:12" s="32" customFormat="1" ht="15.6" customHeight="1">
      <c r="A15" s="44" t="s">
        <v>328</v>
      </c>
      <c r="B15" s="45"/>
      <c r="C15" s="45"/>
      <c r="D15" s="45"/>
      <c r="E15" s="45"/>
      <c r="F15" s="45"/>
      <c r="G15" s="45"/>
      <c r="H15" s="45"/>
      <c r="I15" s="45"/>
      <c r="J15" s="45"/>
      <c r="K15" s="45"/>
      <c r="L15" s="46"/>
    </row>
    <row r="16" spans="1:12" ht="31.2">
      <c r="A16" s="35"/>
      <c r="B16" s="36" t="s">
        <v>209</v>
      </c>
      <c r="C16" s="25" t="s">
        <v>204</v>
      </c>
      <c r="D16" s="2" t="s">
        <v>205</v>
      </c>
      <c r="E16" s="3">
        <f t="shared" ref="E16:K16" si="1">SUM(E17:E60)</f>
        <v>0</v>
      </c>
      <c r="F16" s="3">
        <f t="shared" si="1"/>
        <v>9</v>
      </c>
      <c r="G16" s="3">
        <f t="shared" si="1"/>
        <v>14</v>
      </c>
      <c r="H16" s="3">
        <f t="shared" si="1"/>
        <v>1</v>
      </c>
      <c r="I16" s="3">
        <f t="shared" si="1"/>
        <v>1</v>
      </c>
      <c r="J16" s="3">
        <f t="shared" si="1"/>
        <v>10</v>
      </c>
      <c r="K16" s="3">
        <f t="shared" si="1"/>
        <v>9</v>
      </c>
      <c r="L16" s="3">
        <f t="shared" ref="L16:L59" si="2">SUM(E16:K16)</f>
        <v>44</v>
      </c>
    </row>
    <row r="17" spans="1:12" ht="46.8">
      <c r="A17" s="35" t="s">
        <v>14</v>
      </c>
      <c r="B17" s="36" t="s">
        <v>272</v>
      </c>
      <c r="C17" s="25" t="s">
        <v>204</v>
      </c>
      <c r="D17" s="2" t="s">
        <v>205</v>
      </c>
      <c r="E17" s="3"/>
      <c r="F17" s="1">
        <v>1</v>
      </c>
      <c r="G17" s="3"/>
      <c r="H17" s="3"/>
      <c r="I17" s="3"/>
      <c r="J17" s="3"/>
      <c r="K17" s="3"/>
      <c r="L17" s="3">
        <f t="shared" si="2"/>
        <v>1</v>
      </c>
    </row>
    <row r="18" spans="1:12" ht="54.75" customHeight="1">
      <c r="A18" s="35" t="s">
        <v>15</v>
      </c>
      <c r="B18" s="36" t="s">
        <v>336</v>
      </c>
      <c r="C18" s="25" t="s">
        <v>204</v>
      </c>
      <c r="D18" s="2" t="s">
        <v>205</v>
      </c>
      <c r="E18" s="3"/>
      <c r="F18" s="1"/>
      <c r="G18" s="3">
        <v>1</v>
      </c>
      <c r="H18" s="3"/>
      <c r="I18" s="3"/>
      <c r="J18" s="3"/>
      <c r="K18" s="3"/>
      <c r="L18" s="3">
        <f>SUM(E18:K18)</f>
        <v>1</v>
      </c>
    </row>
    <row r="19" spans="1:12" ht="31.2">
      <c r="A19" s="35" t="s">
        <v>16</v>
      </c>
      <c r="B19" s="36" t="s">
        <v>315</v>
      </c>
      <c r="C19" s="25" t="s">
        <v>204</v>
      </c>
      <c r="D19" s="2" t="s">
        <v>205</v>
      </c>
      <c r="E19" s="3"/>
      <c r="F19" s="1">
        <v>1</v>
      </c>
      <c r="G19" s="3"/>
      <c r="H19" s="3"/>
      <c r="I19" s="3"/>
      <c r="J19" s="3"/>
      <c r="K19" s="3"/>
      <c r="L19" s="3">
        <f t="shared" si="2"/>
        <v>1</v>
      </c>
    </row>
    <row r="20" spans="1:12" ht="46.8">
      <c r="A20" s="35" t="s">
        <v>229</v>
      </c>
      <c r="B20" s="36" t="s">
        <v>345</v>
      </c>
      <c r="C20" s="25" t="s">
        <v>204</v>
      </c>
      <c r="D20" s="2" t="s">
        <v>205</v>
      </c>
      <c r="E20" s="3"/>
      <c r="F20" s="1">
        <v>1</v>
      </c>
      <c r="G20" s="3"/>
      <c r="H20" s="3"/>
      <c r="I20" s="3"/>
      <c r="J20" s="3"/>
      <c r="K20" s="3"/>
      <c r="L20" s="3">
        <f t="shared" si="2"/>
        <v>1</v>
      </c>
    </row>
    <row r="21" spans="1:12" ht="31.2">
      <c r="A21" s="35" t="s">
        <v>17</v>
      </c>
      <c r="B21" s="36" t="s">
        <v>250</v>
      </c>
      <c r="C21" s="25" t="s">
        <v>204</v>
      </c>
      <c r="D21" s="2" t="s">
        <v>205</v>
      </c>
      <c r="E21" s="3"/>
      <c r="F21" s="1">
        <v>1</v>
      </c>
      <c r="G21" s="3"/>
      <c r="H21" s="3"/>
      <c r="I21" s="3"/>
      <c r="J21" s="3"/>
      <c r="K21" s="3"/>
      <c r="L21" s="3">
        <f t="shared" si="2"/>
        <v>1</v>
      </c>
    </row>
    <row r="22" spans="1:12" ht="31.2">
      <c r="A22" s="35" t="s">
        <v>18</v>
      </c>
      <c r="B22" s="36" t="s">
        <v>251</v>
      </c>
      <c r="C22" s="25" t="s">
        <v>204</v>
      </c>
      <c r="D22" s="2" t="s">
        <v>205</v>
      </c>
      <c r="E22" s="3"/>
      <c r="F22" s="1"/>
      <c r="G22" s="3">
        <v>1</v>
      </c>
      <c r="H22" s="3"/>
      <c r="I22" s="3"/>
      <c r="J22" s="3"/>
      <c r="K22" s="3"/>
      <c r="L22" s="3">
        <f t="shared" si="2"/>
        <v>1</v>
      </c>
    </row>
    <row r="23" spans="1:12" ht="46.8">
      <c r="A23" s="35" t="s">
        <v>19</v>
      </c>
      <c r="B23" s="36" t="s">
        <v>194</v>
      </c>
      <c r="C23" s="25" t="s">
        <v>204</v>
      </c>
      <c r="D23" s="2" t="s">
        <v>205</v>
      </c>
      <c r="E23" s="3"/>
      <c r="F23" s="1">
        <v>1</v>
      </c>
      <c r="G23" s="3"/>
      <c r="H23" s="3"/>
      <c r="I23" s="3"/>
      <c r="J23" s="3"/>
      <c r="K23" s="3"/>
      <c r="L23" s="3">
        <f t="shared" si="2"/>
        <v>1</v>
      </c>
    </row>
    <row r="24" spans="1:12" ht="31.2">
      <c r="A24" s="35" t="s">
        <v>20</v>
      </c>
      <c r="B24" s="36" t="s">
        <v>346</v>
      </c>
      <c r="C24" s="25" t="s">
        <v>204</v>
      </c>
      <c r="D24" s="2" t="s">
        <v>205</v>
      </c>
      <c r="E24" s="3"/>
      <c r="F24" s="1">
        <v>1</v>
      </c>
      <c r="G24" s="3"/>
      <c r="H24" s="3"/>
      <c r="I24" s="3"/>
      <c r="J24" s="3"/>
      <c r="K24" s="3"/>
      <c r="L24" s="3">
        <f t="shared" si="2"/>
        <v>1</v>
      </c>
    </row>
    <row r="25" spans="1:12" ht="93.6">
      <c r="A25" s="35" t="s">
        <v>21</v>
      </c>
      <c r="B25" s="36" t="s">
        <v>254</v>
      </c>
      <c r="C25" s="25" t="s">
        <v>204</v>
      </c>
      <c r="D25" s="2" t="s">
        <v>205</v>
      </c>
      <c r="E25" s="3"/>
      <c r="F25" s="1"/>
      <c r="G25" s="3">
        <v>1</v>
      </c>
      <c r="H25" s="3"/>
      <c r="I25" s="3"/>
      <c r="J25" s="3"/>
      <c r="K25" s="3"/>
      <c r="L25" s="3">
        <f t="shared" si="2"/>
        <v>1</v>
      </c>
    </row>
    <row r="26" spans="1:12" ht="46.8">
      <c r="A26" s="35" t="s">
        <v>22</v>
      </c>
      <c r="B26" s="36" t="s">
        <v>355</v>
      </c>
      <c r="C26" s="25" t="s">
        <v>204</v>
      </c>
      <c r="D26" s="2" t="s">
        <v>205</v>
      </c>
      <c r="E26" s="3"/>
      <c r="F26" s="1"/>
      <c r="G26" s="3">
        <v>1</v>
      </c>
      <c r="H26" s="3"/>
      <c r="I26" s="3"/>
      <c r="J26" s="3"/>
      <c r="K26" s="3"/>
      <c r="L26" s="3">
        <f t="shared" si="2"/>
        <v>1</v>
      </c>
    </row>
    <row r="27" spans="1:12" ht="46.8">
      <c r="A27" s="35" t="s">
        <v>230</v>
      </c>
      <c r="B27" s="36" t="s">
        <v>356</v>
      </c>
      <c r="C27" s="25" t="s">
        <v>204</v>
      </c>
      <c r="D27" s="2" t="s">
        <v>205</v>
      </c>
      <c r="E27" s="3"/>
      <c r="F27" s="3"/>
      <c r="G27" s="1">
        <v>1</v>
      </c>
      <c r="H27" s="3"/>
      <c r="I27" s="3"/>
      <c r="J27" s="3"/>
      <c r="K27" s="3"/>
      <c r="L27" s="3">
        <f t="shared" si="2"/>
        <v>1</v>
      </c>
    </row>
    <row r="28" spans="1:12" ht="46.8">
      <c r="A28" s="35" t="s">
        <v>231</v>
      </c>
      <c r="B28" s="36" t="s">
        <v>308</v>
      </c>
      <c r="C28" s="25" t="s">
        <v>204</v>
      </c>
      <c r="D28" s="2" t="s">
        <v>205</v>
      </c>
      <c r="E28" s="3"/>
      <c r="F28" s="1"/>
      <c r="G28" s="3">
        <v>1</v>
      </c>
      <c r="H28" s="3"/>
      <c r="I28" s="3"/>
      <c r="J28" s="3"/>
      <c r="K28" s="3"/>
      <c r="L28" s="3">
        <f t="shared" si="2"/>
        <v>1</v>
      </c>
    </row>
    <row r="29" spans="1:12" ht="31.2">
      <c r="A29" s="35" t="s">
        <v>232</v>
      </c>
      <c r="B29" s="36" t="s">
        <v>390</v>
      </c>
      <c r="C29" s="25" t="s">
        <v>204</v>
      </c>
      <c r="D29" s="2" t="s">
        <v>205</v>
      </c>
      <c r="E29" s="3"/>
      <c r="F29" s="3"/>
      <c r="G29" s="3"/>
      <c r="H29" s="3"/>
      <c r="I29" s="1">
        <v>1</v>
      </c>
      <c r="J29" s="3"/>
      <c r="K29" s="3"/>
      <c r="L29" s="3">
        <f t="shared" si="2"/>
        <v>1</v>
      </c>
    </row>
    <row r="30" spans="1:12" ht="46.8">
      <c r="A30" s="35" t="s">
        <v>240</v>
      </c>
      <c r="B30" s="36" t="s">
        <v>236</v>
      </c>
      <c r="C30" s="25" t="s">
        <v>204</v>
      </c>
      <c r="D30" s="2" t="s">
        <v>205</v>
      </c>
      <c r="E30" s="3"/>
      <c r="F30" s="3"/>
      <c r="G30" s="1"/>
      <c r="H30" s="3">
        <v>1</v>
      </c>
      <c r="I30" s="3"/>
      <c r="J30" s="3"/>
      <c r="K30" s="3"/>
      <c r="L30" s="3">
        <f t="shared" si="2"/>
        <v>1</v>
      </c>
    </row>
    <row r="31" spans="1:12" ht="93.6">
      <c r="A31" s="35" t="s">
        <v>23</v>
      </c>
      <c r="B31" s="36" t="s">
        <v>357</v>
      </c>
      <c r="C31" s="25" t="s">
        <v>204</v>
      </c>
      <c r="D31" s="2" t="s">
        <v>205</v>
      </c>
      <c r="E31" s="3"/>
      <c r="F31" s="3"/>
      <c r="G31" s="1">
        <v>1</v>
      </c>
      <c r="H31" s="3"/>
      <c r="I31" s="3"/>
      <c r="J31" s="3"/>
      <c r="K31" s="3"/>
      <c r="L31" s="3">
        <f t="shared" si="2"/>
        <v>1</v>
      </c>
    </row>
    <row r="32" spans="1:12" ht="78">
      <c r="A32" s="35" t="s">
        <v>24</v>
      </c>
      <c r="B32" s="36" t="s">
        <v>358</v>
      </c>
      <c r="C32" s="25" t="s">
        <v>204</v>
      </c>
      <c r="D32" s="2" t="s">
        <v>205</v>
      </c>
      <c r="E32" s="3"/>
      <c r="F32" s="1"/>
      <c r="G32" s="3">
        <v>1</v>
      </c>
      <c r="H32" s="3"/>
      <c r="I32" s="3"/>
      <c r="J32" s="3"/>
      <c r="K32" s="3"/>
      <c r="L32" s="3">
        <f t="shared" si="2"/>
        <v>1</v>
      </c>
    </row>
    <row r="33" spans="1:12" ht="46.8">
      <c r="A33" s="35" t="s">
        <v>25</v>
      </c>
      <c r="B33" s="36" t="s">
        <v>305</v>
      </c>
      <c r="C33" s="25" t="s">
        <v>204</v>
      </c>
      <c r="D33" s="2" t="s">
        <v>205</v>
      </c>
      <c r="E33" s="3"/>
      <c r="F33" s="1"/>
      <c r="G33" s="3">
        <v>1</v>
      </c>
      <c r="H33" s="3"/>
      <c r="I33" s="3"/>
      <c r="J33" s="3"/>
      <c r="K33" s="3"/>
      <c r="L33" s="3">
        <f t="shared" si="2"/>
        <v>1</v>
      </c>
    </row>
    <row r="34" spans="1:12" ht="78">
      <c r="A34" s="35" t="s">
        <v>259</v>
      </c>
      <c r="B34" s="36" t="s">
        <v>241</v>
      </c>
      <c r="C34" s="25" t="s">
        <v>204</v>
      </c>
      <c r="D34" s="2" t="s">
        <v>205</v>
      </c>
      <c r="E34" s="3"/>
      <c r="F34" s="1"/>
      <c r="G34" s="3">
        <v>1</v>
      </c>
      <c r="H34" s="3"/>
      <c r="I34" s="3"/>
      <c r="J34" s="3"/>
      <c r="K34" s="3"/>
      <c r="L34" s="3">
        <f t="shared" si="2"/>
        <v>1</v>
      </c>
    </row>
    <row r="35" spans="1:12" ht="62.4">
      <c r="A35" s="35" t="s">
        <v>260</v>
      </c>
      <c r="B35" s="36" t="s">
        <v>238</v>
      </c>
      <c r="C35" s="25" t="s">
        <v>204</v>
      </c>
      <c r="D35" s="2" t="s">
        <v>205</v>
      </c>
      <c r="E35" s="3"/>
      <c r="F35" s="1">
        <v>1</v>
      </c>
      <c r="G35" s="3"/>
      <c r="H35" s="3"/>
      <c r="I35" s="3"/>
      <c r="J35" s="3"/>
      <c r="K35" s="3"/>
      <c r="L35" s="3">
        <f t="shared" si="2"/>
        <v>1</v>
      </c>
    </row>
    <row r="36" spans="1:12" ht="31.2">
      <c r="A36" s="35" t="s">
        <v>261</v>
      </c>
      <c r="B36" s="36" t="s">
        <v>359</v>
      </c>
      <c r="C36" s="25" t="s">
        <v>204</v>
      </c>
      <c r="D36" s="2" t="s">
        <v>205</v>
      </c>
      <c r="E36" s="3"/>
      <c r="F36" s="1"/>
      <c r="G36" s="3">
        <v>1</v>
      </c>
      <c r="H36" s="3"/>
      <c r="I36" s="3"/>
      <c r="J36" s="3"/>
      <c r="K36" s="3"/>
      <c r="L36" s="3">
        <f t="shared" si="2"/>
        <v>1</v>
      </c>
    </row>
    <row r="37" spans="1:12" ht="31.2">
      <c r="A37" s="35" t="s">
        <v>421</v>
      </c>
      <c r="B37" s="36" t="s">
        <v>145</v>
      </c>
      <c r="C37" s="25" t="s">
        <v>204</v>
      </c>
      <c r="D37" s="2" t="s">
        <v>205</v>
      </c>
      <c r="E37" s="3"/>
      <c r="F37" s="3"/>
      <c r="G37" s="1">
        <v>1</v>
      </c>
      <c r="H37" s="3"/>
      <c r="I37" s="3"/>
      <c r="J37" s="3"/>
      <c r="K37" s="3"/>
      <c r="L37" s="3">
        <f t="shared" si="2"/>
        <v>1</v>
      </c>
    </row>
    <row r="38" spans="1:12" ht="46.8">
      <c r="A38" s="35" t="s">
        <v>422</v>
      </c>
      <c r="B38" s="36" t="s">
        <v>309</v>
      </c>
      <c r="C38" s="25" t="s">
        <v>204</v>
      </c>
      <c r="D38" s="2" t="s">
        <v>205</v>
      </c>
      <c r="E38" s="3"/>
      <c r="F38" s="1"/>
      <c r="G38" s="3">
        <v>1</v>
      </c>
      <c r="H38" s="3"/>
      <c r="I38" s="3"/>
      <c r="J38" s="3"/>
      <c r="K38" s="3"/>
      <c r="L38" s="3">
        <f t="shared" si="2"/>
        <v>1</v>
      </c>
    </row>
    <row r="39" spans="1:12" ht="62.4">
      <c r="A39" s="35" t="s">
        <v>423</v>
      </c>
      <c r="B39" s="36" t="s">
        <v>257</v>
      </c>
      <c r="C39" s="25" t="s">
        <v>204</v>
      </c>
      <c r="D39" s="2" t="s">
        <v>205</v>
      </c>
      <c r="E39" s="3"/>
      <c r="F39" s="1">
        <v>1</v>
      </c>
      <c r="G39" s="3"/>
      <c r="H39" s="3"/>
      <c r="I39" s="3"/>
      <c r="J39" s="3"/>
      <c r="K39" s="3"/>
      <c r="L39" s="3">
        <f t="shared" si="2"/>
        <v>1</v>
      </c>
    </row>
    <row r="40" spans="1:12" ht="31.2">
      <c r="A40" s="35" t="s">
        <v>1</v>
      </c>
      <c r="B40" s="36" t="s">
        <v>41</v>
      </c>
      <c r="C40" s="25" t="s">
        <v>204</v>
      </c>
      <c r="D40" s="2" t="s">
        <v>205</v>
      </c>
      <c r="E40" s="3"/>
      <c r="F40" s="1"/>
      <c r="G40" s="3">
        <v>1</v>
      </c>
      <c r="H40" s="3"/>
      <c r="I40" s="3"/>
      <c r="J40" s="3"/>
      <c r="K40" s="3"/>
      <c r="L40" s="3">
        <f t="shared" si="2"/>
        <v>1</v>
      </c>
    </row>
    <row r="41" spans="1:12" ht="31.2">
      <c r="A41" s="35" t="s">
        <v>2</v>
      </c>
      <c r="B41" s="36" t="s">
        <v>321</v>
      </c>
      <c r="C41" s="25" t="s">
        <v>204</v>
      </c>
      <c r="D41" s="2" t="s">
        <v>205</v>
      </c>
      <c r="E41" s="3"/>
      <c r="F41" s="3"/>
      <c r="G41" s="3"/>
      <c r="H41" s="3"/>
      <c r="I41" s="3"/>
      <c r="J41" s="1">
        <v>1</v>
      </c>
      <c r="K41" s="3"/>
      <c r="L41" s="3">
        <f t="shared" si="2"/>
        <v>1</v>
      </c>
    </row>
    <row r="42" spans="1:12" ht="62.4">
      <c r="A42" s="35" t="s">
        <v>3</v>
      </c>
      <c r="B42" s="36" t="s">
        <v>325</v>
      </c>
      <c r="C42" s="25" t="s">
        <v>204</v>
      </c>
      <c r="D42" s="2" t="s">
        <v>205</v>
      </c>
      <c r="E42" s="3"/>
      <c r="F42" s="3"/>
      <c r="G42" s="3"/>
      <c r="H42" s="3"/>
      <c r="I42" s="3"/>
      <c r="J42" s="1">
        <v>1</v>
      </c>
      <c r="K42" s="3"/>
      <c r="L42" s="3">
        <f t="shared" si="2"/>
        <v>1</v>
      </c>
    </row>
    <row r="43" spans="1:12" ht="46.8">
      <c r="A43" s="35" t="s">
        <v>26</v>
      </c>
      <c r="B43" s="36" t="s">
        <v>322</v>
      </c>
      <c r="C43" s="25" t="s">
        <v>204</v>
      </c>
      <c r="D43" s="2" t="s">
        <v>205</v>
      </c>
      <c r="E43" s="3"/>
      <c r="F43" s="3"/>
      <c r="G43" s="3"/>
      <c r="H43" s="3"/>
      <c r="I43" s="3"/>
      <c r="J43" s="3"/>
      <c r="K43" s="1">
        <v>1</v>
      </c>
      <c r="L43" s="3">
        <f t="shared" si="2"/>
        <v>1</v>
      </c>
    </row>
    <row r="44" spans="1:12" ht="62.4">
      <c r="A44" s="35" t="s">
        <v>27</v>
      </c>
      <c r="B44" s="36" t="s">
        <v>326</v>
      </c>
      <c r="C44" s="25" t="s">
        <v>204</v>
      </c>
      <c r="D44" s="2" t="s">
        <v>205</v>
      </c>
      <c r="E44" s="3"/>
      <c r="F44" s="3"/>
      <c r="G44" s="3"/>
      <c r="H44" s="3"/>
      <c r="I44" s="3"/>
      <c r="J44" s="1">
        <v>1</v>
      </c>
      <c r="K44" s="3"/>
      <c r="L44" s="3">
        <f t="shared" si="2"/>
        <v>1</v>
      </c>
    </row>
    <row r="45" spans="1:12" ht="46.8">
      <c r="A45" s="35" t="s">
        <v>28</v>
      </c>
      <c r="B45" s="36" t="s">
        <v>360</v>
      </c>
      <c r="C45" s="25" t="s">
        <v>204</v>
      </c>
      <c r="D45" s="2" t="s">
        <v>205</v>
      </c>
      <c r="E45" s="3"/>
      <c r="F45" s="3"/>
      <c r="G45" s="3"/>
      <c r="H45" s="3"/>
      <c r="I45" s="3"/>
      <c r="J45" s="3"/>
      <c r="K45" s="1">
        <v>1</v>
      </c>
      <c r="L45" s="3">
        <f t="shared" si="2"/>
        <v>1</v>
      </c>
    </row>
    <row r="46" spans="1:12" ht="62.4">
      <c r="A46" s="35" t="s">
        <v>29</v>
      </c>
      <c r="B46" s="36" t="s">
        <v>391</v>
      </c>
      <c r="C46" s="25" t="s">
        <v>204</v>
      </c>
      <c r="D46" s="2" t="s">
        <v>205</v>
      </c>
      <c r="E46" s="3"/>
      <c r="F46" s="3"/>
      <c r="G46" s="3"/>
      <c r="H46" s="3"/>
      <c r="I46" s="3"/>
      <c r="J46" s="1">
        <v>1</v>
      </c>
      <c r="K46" s="3"/>
      <c r="L46" s="3">
        <f t="shared" si="2"/>
        <v>1</v>
      </c>
    </row>
    <row r="47" spans="1:12" ht="62.4">
      <c r="A47" s="35" t="s">
        <v>30</v>
      </c>
      <c r="B47" s="36" t="s">
        <v>392</v>
      </c>
      <c r="C47" s="25" t="s">
        <v>204</v>
      </c>
      <c r="D47" s="2" t="s">
        <v>205</v>
      </c>
      <c r="E47" s="3"/>
      <c r="F47" s="3"/>
      <c r="G47" s="3"/>
      <c r="H47" s="3"/>
      <c r="I47" s="3"/>
      <c r="J47" s="3"/>
      <c r="K47" s="1">
        <v>1</v>
      </c>
      <c r="L47" s="3">
        <f t="shared" si="2"/>
        <v>1</v>
      </c>
    </row>
    <row r="48" spans="1:12" ht="62.4">
      <c r="A48" s="35" t="s">
        <v>31</v>
      </c>
      <c r="B48" s="36" t="s">
        <v>361</v>
      </c>
      <c r="C48" s="25" t="s">
        <v>204</v>
      </c>
      <c r="D48" s="2" t="s">
        <v>205</v>
      </c>
      <c r="E48" s="3"/>
      <c r="F48" s="3"/>
      <c r="G48" s="3"/>
      <c r="H48" s="3"/>
      <c r="I48" s="3"/>
      <c r="J48" s="1">
        <v>1</v>
      </c>
      <c r="K48" s="3"/>
      <c r="L48" s="3">
        <f t="shared" si="2"/>
        <v>1</v>
      </c>
    </row>
    <row r="49" spans="1:12" ht="46.8">
      <c r="A49" s="35" t="s">
        <v>32</v>
      </c>
      <c r="B49" s="36" t="s">
        <v>333</v>
      </c>
      <c r="C49" s="25" t="s">
        <v>204</v>
      </c>
      <c r="D49" s="2" t="s">
        <v>205</v>
      </c>
      <c r="E49" s="3"/>
      <c r="F49" s="3"/>
      <c r="G49" s="3"/>
      <c r="H49" s="3"/>
      <c r="I49" s="3"/>
      <c r="J49" s="3"/>
      <c r="K49" s="1">
        <v>1</v>
      </c>
      <c r="L49" s="3">
        <f t="shared" si="2"/>
        <v>1</v>
      </c>
    </row>
    <row r="50" spans="1:12" ht="62.4">
      <c r="A50" s="35" t="s">
        <v>33</v>
      </c>
      <c r="B50" s="36" t="s">
        <v>160</v>
      </c>
      <c r="C50" s="25" t="s">
        <v>204</v>
      </c>
      <c r="D50" s="2" t="s">
        <v>205</v>
      </c>
      <c r="E50" s="3"/>
      <c r="F50" s="3"/>
      <c r="G50" s="3"/>
      <c r="H50" s="3"/>
      <c r="I50" s="3"/>
      <c r="J50" s="1">
        <v>1</v>
      </c>
      <c r="K50" s="3"/>
      <c r="L50" s="3">
        <f t="shared" si="2"/>
        <v>1</v>
      </c>
    </row>
    <row r="51" spans="1:12" ht="46.8">
      <c r="A51" s="35" t="s">
        <v>34</v>
      </c>
      <c r="B51" s="36" t="s">
        <v>362</v>
      </c>
      <c r="C51" s="25" t="s">
        <v>204</v>
      </c>
      <c r="D51" s="2" t="s">
        <v>205</v>
      </c>
      <c r="E51" s="3"/>
      <c r="F51" s="3"/>
      <c r="G51" s="3"/>
      <c r="H51" s="3"/>
      <c r="I51" s="3"/>
      <c r="J51" s="3"/>
      <c r="K51" s="1">
        <v>1</v>
      </c>
      <c r="L51" s="3">
        <f t="shared" si="2"/>
        <v>1</v>
      </c>
    </row>
    <row r="52" spans="1:12" ht="62.4">
      <c r="A52" s="35" t="s">
        <v>35</v>
      </c>
      <c r="B52" s="36" t="s">
        <v>327</v>
      </c>
      <c r="C52" s="25" t="s">
        <v>204</v>
      </c>
      <c r="D52" s="2" t="s">
        <v>205</v>
      </c>
      <c r="E52" s="3"/>
      <c r="F52" s="3"/>
      <c r="G52" s="3"/>
      <c r="H52" s="3"/>
      <c r="I52" s="3"/>
      <c r="J52" s="1">
        <v>1</v>
      </c>
      <c r="K52" s="3"/>
      <c r="L52" s="3">
        <f t="shared" si="2"/>
        <v>1</v>
      </c>
    </row>
    <row r="53" spans="1:12" ht="46.8">
      <c r="A53" s="35" t="s">
        <v>36</v>
      </c>
      <c r="B53" s="36" t="s">
        <v>375</v>
      </c>
      <c r="C53" s="25" t="s">
        <v>204</v>
      </c>
      <c r="D53" s="2" t="s">
        <v>205</v>
      </c>
      <c r="E53" s="3"/>
      <c r="F53" s="3"/>
      <c r="G53" s="3"/>
      <c r="H53" s="3"/>
      <c r="I53" s="3"/>
      <c r="J53" s="3"/>
      <c r="K53" s="1">
        <v>1</v>
      </c>
      <c r="L53" s="3">
        <f t="shared" si="2"/>
        <v>1</v>
      </c>
    </row>
    <row r="54" spans="1:12" ht="62.4">
      <c r="A54" s="35" t="s">
        <v>37</v>
      </c>
      <c r="B54" s="36" t="s">
        <v>339</v>
      </c>
      <c r="C54" s="25" t="s">
        <v>204</v>
      </c>
      <c r="D54" s="2" t="s">
        <v>205</v>
      </c>
      <c r="E54" s="3"/>
      <c r="F54" s="3"/>
      <c r="G54" s="3"/>
      <c r="H54" s="3"/>
      <c r="I54" s="3"/>
      <c r="J54" s="1">
        <v>1</v>
      </c>
      <c r="K54" s="3"/>
      <c r="L54" s="3">
        <f t="shared" si="2"/>
        <v>1</v>
      </c>
    </row>
    <row r="55" spans="1:12" ht="46.8">
      <c r="A55" s="35" t="s">
        <v>38</v>
      </c>
      <c r="B55" s="36" t="s">
        <v>340</v>
      </c>
      <c r="C55" s="25" t="s">
        <v>204</v>
      </c>
      <c r="D55" s="2" t="s">
        <v>205</v>
      </c>
      <c r="E55" s="3"/>
      <c r="F55" s="3"/>
      <c r="G55" s="3"/>
      <c r="H55" s="3"/>
      <c r="I55" s="3"/>
      <c r="J55" s="3"/>
      <c r="K55" s="1">
        <v>1</v>
      </c>
      <c r="L55" s="3">
        <f t="shared" si="2"/>
        <v>1</v>
      </c>
    </row>
    <row r="56" spans="1:12" ht="62.4">
      <c r="A56" s="35" t="s">
        <v>39</v>
      </c>
      <c r="B56" s="36" t="s">
        <v>114</v>
      </c>
      <c r="C56" s="25" t="s">
        <v>204</v>
      </c>
      <c r="D56" s="2" t="s">
        <v>205</v>
      </c>
      <c r="E56" s="3"/>
      <c r="F56" s="3"/>
      <c r="G56" s="3"/>
      <c r="H56" s="3"/>
      <c r="I56" s="3"/>
      <c r="J56" s="1">
        <v>1</v>
      </c>
      <c r="K56" s="3"/>
      <c r="L56" s="3">
        <f t="shared" si="2"/>
        <v>1</v>
      </c>
    </row>
    <row r="57" spans="1:12" ht="62.4">
      <c r="A57" s="35" t="s">
        <v>40</v>
      </c>
      <c r="B57" s="36" t="s">
        <v>341</v>
      </c>
      <c r="C57" s="25" t="s">
        <v>204</v>
      </c>
      <c r="D57" s="2" t="s">
        <v>205</v>
      </c>
      <c r="E57" s="3"/>
      <c r="F57" s="3"/>
      <c r="G57" s="3"/>
      <c r="H57" s="3"/>
      <c r="I57" s="3"/>
      <c r="J57" s="3"/>
      <c r="K57" s="1">
        <v>1</v>
      </c>
      <c r="L57" s="3">
        <f t="shared" si="2"/>
        <v>1</v>
      </c>
    </row>
    <row r="58" spans="1:12" ht="62.4">
      <c r="A58" s="35" t="s">
        <v>42</v>
      </c>
      <c r="B58" s="36" t="s">
        <v>115</v>
      </c>
      <c r="C58" s="25" t="s">
        <v>204</v>
      </c>
      <c r="D58" s="2" t="s">
        <v>205</v>
      </c>
      <c r="E58" s="3"/>
      <c r="F58" s="3"/>
      <c r="G58" s="3"/>
      <c r="H58" s="3"/>
      <c r="I58" s="3"/>
      <c r="J58" s="1">
        <v>1</v>
      </c>
      <c r="K58" s="3"/>
      <c r="L58" s="3">
        <f t="shared" si="2"/>
        <v>1</v>
      </c>
    </row>
    <row r="59" spans="1:12" ht="62.4">
      <c r="A59" s="35" t="s">
        <v>158</v>
      </c>
      <c r="B59" s="36" t="s">
        <v>363</v>
      </c>
      <c r="C59" s="25" t="s">
        <v>204</v>
      </c>
      <c r="D59" s="2" t="s">
        <v>205</v>
      </c>
      <c r="E59" s="3"/>
      <c r="F59" s="3"/>
      <c r="G59" s="3"/>
      <c r="H59" s="3"/>
      <c r="I59" s="3"/>
      <c r="J59" s="3"/>
      <c r="K59" s="1">
        <v>1</v>
      </c>
      <c r="L59" s="3">
        <f t="shared" si="2"/>
        <v>1</v>
      </c>
    </row>
    <row r="60" spans="1:12" ht="62.4">
      <c r="A60" s="35" t="s">
        <v>62</v>
      </c>
      <c r="B60" s="36" t="s">
        <v>161</v>
      </c>
      <c r="C60" s="25" t="s">
        <v>204</v>
      </c>
      <c r="D60" s="2" t="s">
        <v>205</v>
      </c>
      <c r="E60" s="3"/>
      <c r="F60" s="3">
        <v>1</v>
      </c>
      <c r="G60" s="3"/>
      <c r="H60" s="3"/>
      <c r="I60" s="3"/>
      <c r="J60" s="3"/>
      <c r="K60" s="1"/>
      <c r="L60" s="3">
        <f>SUM(E60:K60)</f>
        <v>1</v>
      </c>
    </row>
    <row r="61" spans="1:12" s="32" customFormat="1" ht="15.6" customHeight="1">
      <c r="A61" s="44" t="s">
        <v>330</v>
      </c>
      <c r="B61" s="45"/>
      <c r="C61" s="45"/>
      <c r="D61" s="45"/>
      <c r="E61" s="45"/>
      <c r="F61" s="45"/>
      <c r="G61" s="45"/>
      <c r="H61" s="45"/>
      <c r="I61" s="45"/>
      <c r="J61" s="45"/>
      <c r="K61" s="45"/>
      <c r="L61" s="46"/>
    </row>
    <row r="62" spans="1:12" ht="15.6">
      <c r="A62" s="35" t="s">
        <v>278</v>
      </c>
      <c r="B62" s="31" t="s">
        <v>279</v>
      </c>
      <c r="C62" s="25"/>
      <c r="D62" s="25"/>
      <c r="E62" s="17"/>
      <c r="F62" s="18"/>
      <c r="G62" s="18"/>
      <c r="H62" s="18"/>
      <c r="I62" s="18"/>
      <c r="J62" s="18"/>
      <c r="K62" s="18"/>
      <c r="L62" s="18"/>
    </row>
    <row r="63" spans="1:12" ht="15.6" customHeight="1">
      <c r="A63" s="35" t="s">
        <v>268</v>
      </c>
      <c r="B63" s="49" t="s">
        <v>264</v>
      </c>
      <c r="C63" s="49"/>
      <c r="D63" s="1" t="s">
        <v>203</v>
      </c>
      <c r="E63" s="12">
        <v>62</v>
      </c>
      <c r="F63" s="12">
        <v>63</v>
      </c>
      <c r="G63" s="12">
        <v>85</v>
      </c>
      <c r="H63" s="12">
        <v>86</v>
      </c>
      <c r="I63" s="12">
        <v>87</v>
      </c>
      <c r="J63" s="12">
        <v>88</v>
      </c>
      <c r="K63" s="12">
        <v>90</v>
      </c>
      <c r="L63" s="12">
        <v>100</v>
      </c>
    </row>
    <row r="64" spans="1:12" ht="31.2">
      <c r="A64" s="35"/>
      <c r="B64" s="36" t="s">
        <v>265</v>
      </c>
      <c r="C64" s="25" t="s">
        <v>204</v>
      </c>
      <c r="D64" s="2" t="s">
        <v>205</v>
      </c>
      <c r="E64" s="1">
        <f>SUM(E65:E96)</f>
        <v>0</v>
      </c>
      <c r="F64" s="1">
        <f t="shared" ref="F64:K64" si="3">SUM(F65:F96)</f>
        <v>19</v>
      </c>
      <c r="G64" s="1">
        <f t="shared" si="3"/>
        <v>6</v>
      </c>
      <c r="H64" s="1">
        <f t="shared" si="3"/>
        <v>0</v>
      </c>
      <c r="I64" s="1">
        <f t="shared" si="3"/>
        <v>0</v>
      </c>
      <c r="J64" s="1">
        <f t="shared" si="3"/>
        <v>4</v>
      </c>
      <c r="K64" s="1">
        <f t="shared" si="3"/>
        <v>3</v>
      </c>
      <c r="L64" s="3">
        <f t="shared" ref="L64:L96" si="4">SUM(E64:K64)</f>
        <v>32</v>
      </c>
    </row>
    <row r="65" spans="1:12" ht="46.8">
      <c r="A65" s="35" t="s">
        <v>4</v>
      </c>
      <c r="B65" s="36" t="s">
        <v>397</v>
      </c>
      <c r="C65" s="25" t="s">
        <v>204</v>
      </c>
      <c r="D65" s="2" t="s">
        <v>205</v>
      </c>
      <c r="E65" s="1"/>
      <c r="F65" s="1">
        <v>1</v>
      </c>
      <c r="G65" s="1"/>
      <c r="H65" s="1"/>
      <c r="I65" s="1"/>
      <c r="J65" s="1"/>
      <c r="K65" s="1"/>
      <c r="L65" s="3">
        <f t="shared" si="4"/>
        <v>1</v>
      </c>
    </row>
    <row r="66" spans="1:12" ht="31.2">
      <c r="A66" s="35" t="s">
        <v>43</v>
      </c>
      <c r="B66" s="36" t="s">
        <v>398</v>
      </c>
      <c r="C66" s="25" t="s">
        <v>204</v>
      </c>
      <c r="D66" s="2" t="s">
        <v>205</v>
      </c>
      <c r="E66" s="1"/>
      <c r="F66" s="1">
        <v>1</v>
      </c>
      <c r="G66" s="1"/>
      <c r="H66" s="1"/>
      <c r="I66" s="1"/>
      <c r="J66" s="1"/>
      <c r="K66" s="1"/>
      <c r="L66" s="3">
        <f t="shared" si="4"/>
        <v>1</v>
      </c>
    </row>
    <row r="67" spans="1:12" ht="31.2">
      <c r="A67" s="35" t="s">
        <v>44</v>
      </c>
      <c r="B67" s="36" t="s">
        <v>249</v>
      </c>
      <c r="C67" s="25" t="s">
        <v>204</v>
      </c>
      <c r="D67" s="2" t="s">
        <v>205</v>
      </c>
      <c r="E67" s="1"/>
      <c r="F67" s="1">
        <v>1</v>
      </c>
      <c r="G67" s="1"/>
      <c r="H67" s="1"/>
      <c r="I67" s="1"/>
      <c r="J67" s="1"/>
      <c r="K67" s="1"/>
      <c r="L67" s="3">
        <f t="shared" si="4"/>
        <v>1</v>
      </c>
    </row>
    <row r="68" spans="1:12" ht="46.8">
      <c r="A68" s="35" t="s">
        <v>45</v>
      </c>
      <c r="B68" s="36" t="s">
        <v>364</v>
      </c>
      <c r="C68" s="25" t="s">
        <v>204</v>
      </c>
      <c r="D68" s="2" t="s">
        <v>205</v>
      </c>
      <c r="E68" s="1"/>
      <c r="F68" s="1">
        <v>1</v>
      </c>
      <c r="G68" s="1"/>
      <c r="H68" s="1"/>
      <c r="I68" s="1"/>
      <c r="J68" s="1"/>
      <c r="K68" s="1"/>
      <c r="L68" s="3">
        <f t="shared" si="4"/>
        <v>1</v>
      </c>
    </row>
    <row r="69" spans="1:12" ht="78">
      <c r="A69" s="35" t="s">
        <v>46</v>
      </c>
      <c r="B69" s="37" t="s">
        <v>377</v>
      </c>
      <c r="C69" s="25" t="s">
        <v>204</v>
      </c>
      <c r="D69" s="2" t="s">
        <v>205</v>
      </c>
      <c r="E69" s="1"/>
      <c r="F69" s="1">
        <v>1</v>
      </c>
      <c r="G69" s="1"/>
      <c r="H69" s="1"/>
      <c r="I69" s="1"/>
      <c r="J69" s="1"/>
      <c r="K69" s="1"/>
      <c r="L69" s="3">
        <f t="shared" si="4"/>
        <v>1</v>
      </c>
    </row>
    <row r="70" spans="1:12" ht="109.2">
      <c r="A70" s="35" t="s">
        <v>47</v>
      </c>
      <c r="B70" s="37" t="s">
        <v>317</v>
      </c>
      <c r="C70" s="25" t="s">
        <v>204</v>
      </c>
      <c r="D70" s="2" t="s">
        <v>205</v>
      </c>
      <c r="E70" s="1"/>
      <c r="F70" s="1">
        <v>1</v>
      </c>
      <c r="G70" s="1"/>
      <c r="H70" s="1"/>
      <c r="I70" s="1"/>
      <c r="J70" s="1"/>
      <c r="K70" s="1"/>
      <c r="L70" s="3">
        <f t="shared" si="4"/>
        <v>1</v>
      </c>
    </row>
    <row r="71" spans="1:12" ht="78">
      <c r="A71" s="35" t="s">
        <v>48</v>
      </c>
      <c r="B71" s="36" t="s">
        <v>378</v>
      </c>
      <c r="C71" s="25" t="s">
        <v>204</v>
      </c>
      <c r="D71" s="2" t="s">
        <v>205</v>
      </c>
      <c r="E71" s="1"/>
      <c r="F71" s="1">
        <v>1</v>
      </c>
      <c r="G71" s="1"/>
      <c r="H71" s="1"/>
      <c r="I71" s="1"/>
      <c r="J71" s="1"/>
      <c r="K71" s="1"/>
      <c r="L71" s="3">
        <f t="shared" si="4"/>
        <v>1</v>
      </c>
    </row>
    <row r="72" spans="1:12" ht="62.4">
      <c r="A72" s="35" t="s">
        <v>49</v>
      </c>
      <c r="B72" s="36" t="s">
        <v>146</v>
      </c>
      <c r="C72" s="25" t="s">
        <v>204</v>
      </c>
      <c r="D72" s="2" t="s">
        <v>205</v>
      </c>
      <c r="E72" s="1"/>
      <c r="F72" s="1">
        <v>1</v>
      </c>
      <c r="G72" s="1"/>
      <c r="H72" s="1"/>
      <c r="I72" s="1"/>
      <c r="J72" s="1"/>
      <c r="K72" s="1"/>
      <c r="L72" s="3">
        <f t="shared" si="4"/>
        <v>1</v>
      </c>
    </row>
    <row r="73" spans="1:12" ht="46.8">
      <c r="A73" s="35" t="s">
        <v>50</v>
      </c>
      <c r="B73" s="36" t="s">
        <v>379</v>
      </c>
      <c r="C73" s="25" t="s">
        <v>204</v>
      </c>
      <c r="D73" s="2" t="s">
        <v>205</v>
      </c>
      <c r="E73" s="1"/>
      <c r="F73" s="1"/>
      <c r="G73" s="1">
        <v>1</v>
      </c>
      <c r="H73" s="1"/>
      <c r="I73" s="1"/>
      <c r="J73" s="1"/>
      <c r="K73" s="1"/>
      <c r="L73" s="3">
        <f t="shared" si="4"/>
        <v>1</v>
      </c>
    </row>
    <row r="74" spans="1:12" ht="78">
      <c r="A74" s="35" t="s">
        <v>51</v>
      </c>
      <c r="B74" s="36" t="s">
        <v>313</v>
      </c>
      <c r="C74" s="25" t="s">
        <v>204</v>
      </c>
      <c r="D74" s="2" t="s">
        <v>205</v>
      </c>
      <c r="E74" s="1"/>
      <c r="F74" s="1">
        <v>1</v>
      </c>
      <c r="G74" s="1"/>
      <c r="H74" s="1"/>
      <c r="I74" s="1"/>
      <c r="J74" s="1"/>
      <c r="K74" s="1"/>
      <c r="L74" s="3">
        <f t="shared" si="4"/>
        <v>1</v>
      </c>
    </row>
    <row r="75" spans="1:12" ht="46.8">
      <c r="A75" s="35" t="s">
        <v>52</v>
      </c>
      <c r="B75" s="36" t="s">
        <v>253</v>
      </c>
      <c r="C75" s="25" t="s">
        <v>204</v>
      </c>
      <c r="D75" s="2" t="s">
        <v>205</v>
      </c>
      <c r="E75" s="1"/>
      <c r="F75" s="1"/>
      <c r="G75" s="1">
        <v>1</v>
      </c>
      <c r="H75" s="1"/>
      <c r="I75" s="1"/>
      <c r="J75" s="1"/>
      <c r="K75" s="1"/>
      <c r="L75" s="3">
        <f t="shared" si="4"/>
        <v>1</v>
      </c>
    </row>
    <row r="76" spans="1:12" ht="62.4">
      <c r="A76" s="35" t="s">
        <v>53</v>
      </c>
      <c r="B76" s="36" t="s">
        <v>255</v>
      </c>
      <c r="C76" s="25" t="s">
        <v>204</v>
      </c>
      <c r="D76" s="2" t="s">
        <v>205</v>
      </c>
      <c r="E76" s="1"/>
      <c r="F76" s="1">
        <v>1</v>
      </c>
      <c r="G76" s="1"/>
      <c r="H76" s="1"/>
      <c r="I76" s="1"/>
      <c r="J76" s="1"/>
      <c r="K76" s="1"/>
      <c r="L76" s="3">
        <f t="shared" si="4"/>
        <v>1</v>
      </c>
    </row>
    <row r="77" spans="1:12" ht="46.8">
      <c r="A77" s="35" t="s">
        <v>54</v>
      </c>
      <c r="B77" s="36" t="s">
        <v>393</v>
      </c>
      <c r="C77" s="25" t="s">
        <v>204</v>
      </c>
      <c r="D77" s="2" t="s">
        <v>205</v>
      </c>
      <c r="E77" s="1"/>
      <c r="F77" s="1">
        <v>1</v>
      </c>
      <c r="G77" s="1"/>
      <c r="H77" s="1"/>
      <c r="I77" s="1"/>
      <c r="J77" s="1"/>
      <c r="K77" s="1"/>
      <c r="L77" s="3">
        <f t="shared" si="4"/>
        <v>1</v>
      </c>
    </row>
    <row r="78" spans="1:12" ht="46.8">
      <c r="A78" s="35" t="s">
        <v>55</v>
      </c>
      <c r="B78" s="36" t="s">
        <v>256</v>
      </c>
      <c r="C78" s="25" t="s">
        <v>204</v>
      </c>
      <c r="D78" s="2" t="s">
        <v>205</v>
      </c>
      <c r="E78" s="1"/>
      <c r="F78" s="1"/>
      <c r="G78" s="1">
        <v>1</v>
      </c>
      <c r="H78" s="1"/>
      <c r="I78" s="1"/>
      <c r="J78" s="1"/>
      <c r="K78" s="1"/>
      <c r="L78" s="3">
        <f t="shared" si="4"/>
        <v>1</v>
      </c>
    </row>
    <row r="79" spans="1:12" ht="46.8">
      <c r="A79" s="35" t="s">
        <v>56</v>
      </c>
      <c r="B79" s="36" t="s">
        <v>380</v>
      </c>
      <c r="C79" s="25" t="s">
        <v>204</v>
      </c>
      <c r="D79" s="2" t="s">
        <v>205</v>
      </c>
      <c r="E79" s="1"/>
      <c r="F79" s="1">
        <v>1</v>
      </c>
      <c r="G79" s="1"/>
      <c r="H79" s="1"/>
      <c r="I79" s="1"/>
      <c r="J79" s="1"/>
      <c r="K79" s="1"/>
      <c r="L79" s="3">
        <f t="shared" si="4"/>
        <v>1</v>
      </c>
    </row>
    <row r="80" spans="1:12" ht="31.2">
      <c r="A80" s="35" t="s">
        <v>57</v>
      </c>
      <c r="B80" s="36" t="s">
        <v>258</v>
      </c>
      <c r="C80" s="25" t="s">
        <v>204</v>
      </c>
      <c r="D80" s="2" t="s">
        <v>205</v>
      </c>
      <c r="E80" s="1"/>
      <c r="F80" s="1">
        <v>1</v>
      </c>
      <c r="G80" s="1"/>
      <c r="H80" s="1"/>
      <c r="I80" s="1"/>
      <c r="J80" s="1"/>
      <c r="K80" s="1"/>
      <c r="L80" s="3">
        <f t="shared" si="4"/>
        <v>1</v>
      </c>
    </row>
    <row r="81" spans="1:12" ht="46.8">
      <c r="A81" s="35" t="s">
        <v>58</v>
      </c>
      <c r="B81" s="36" t="s">
        <v>314</v>
      </c>
      <c r="C81" s="25" t="s">
        <v>204</v>
      </c>
      <c r="D81" s="2" t="s">
        <v>205</v>
      </c>
      <c r="E81" s="1"/>
      <c r="F81" s="1"/>
      <c r="G81" s="1">
        <v>1</v>
      </c>
      <c r="H81" s="1"/>
      <c r="I81" s="1"/>
      <c r="J81" s="1"/>
      <c r="K81" s="1"/>
      <c r="L81" s="3">
        <f t="shared" si="4"/>
        <v>1</v>
      </c>
    </row>
    <row r="82" spans="1:12" ht="109.2">
      <c r="A82" s="35" t="s">
        <v>59</v>
      </c>
      <c r="B82" s="36" t="s">
        <v>273</v>
      </c>
      <c r="C82" s="25" t="s">
        <v>204</v>
      </c>
      <c r="D82" s="2" t="s">
        <v>205</v>
      </c>
      <c r="E82" s="1"/>
      <c r="F82" s="1">
        <v>1</v>
      </c>
      <c r="G82" s="1"/>
      <c r="H82" s="1"/>
      <c r="I82" s="1"/>
      <c r="J82" s="1"/>
      <c r="K82" s="1"/>
      <c r="L82" s="3">
        <f t="shared" si="4"/>
        <v>1</v>
      </c>
    </row>
    <row r="83" spans="1:12" ht="78">
      <c r="A83" s="35" t="s">
        <v>60</v>
      </c>
      <c r="B83" s="37" t="s">
        <v>235</v>
      </c>
      <c r="C83" s="25" t="s">
        <v>204</v>
      </c>
      <c r="D83" s="2" t="s">
        <v>205</v>
      </c>
      <c r="E83" s="1"/>
      <c r="F83" s="1"/>
      <c r="G83" s="1">
        <v>1</v>
      </c>
      <c r="H83" s="1"/>
      <c r="I83" s="1"/>
      <c r="J83" s="1"/>
      <c r="K83" s="1"/>
      <c r="L83" s="3">
        <f t="shared" si="4"/>
        <v>1</v>
      </c>
    </row>
    <row r="84" spans="1:12" ht="62.4">
      <c r="A84" s="35" t="s">
        <v>61</v>
      </c>
      <c r="B84" s="36" t="s">
        <v>344</v>
      </c>
      <c r="C84" s="25" t="s">
        <v>204</v>
      </c>
      <c r="D84" s="2" t="s">
        <v>205</v>
      </c>
      <c r="E84" s="1"/>
      <c r="F84" s="1"/>
      <c r="G84" s="1">
        <v>1</v>
      </c>
      <c r="H84" s="1"/>
      <c r="I84" s="1"/>
      <c r="J84" s="1"/>
      <c r="K84" s="1"/>
      <c r="L84" s="3">
        <f t="shared" si="4"/>
        <v>1</v>
      </c>
    </row>
    <row r="85" spans="1:12" ht="31.2">
      <c r="A85" s="35" t="s">
        <v>63</v>
      </c>
      <c r="B85" s="36" t="s">
        <v>381</v>
      </c>
      <c r="C85" s="25" t="s">
        <v>204</v>
      </c>
      <c r="D85" s="2" t="s">
        <v>205</v>
      </c>
      <c r="E85" s="1"/>
      <c r="F85" s="1">
        <v>1</v>
      </c>
      <c r="G85" s="1"/>
      <c r="H85" s="1"/>
      <c r="I85" s="1"/>
      <c r="J85" s="1"/>
      <c r="K85" s="1"/>
      <c r="L85" s="3">
        <f t="shared" si="4"/>
        <v>1</v>
      </c>
    </row>
    <row r="86" spans="1:12" ht="31.2">
      <c r="A86" s="35" t="s">
        <v>67</v>
      </c>
      <c r="B86" s="36" t="s">
        <v>64</v>
      </c>
      <c r="C86" s="25" t="s">
        <v>204</v>
      </c>
      <c r="D86" s="2" t="s">
        <v>205</v>
      </c>
      <c r="E86" s="1"/>
      <c r="F86" s="1">
        <v>1</v>
      </c>
      <c r="G86" s="1"/>
      <c r="H86" s="1"/>
      <c r="I86" s="1"/>
      <c r="J86" s="1"/>
      <c r="K86" s="1"/>
      <c r="L86" s="3">
        <f t="shared" si="4"/>
        <v>1</v>
      </c>
    </row>
    <row r="87" spans="1:12" ht="46.8">
      <c r="A87" s="35" t="s">
        <v>68</v>
      </c>
      <c r="B87" s="36" t="s">
        <v>65</v>
      </c>
      <c r="C87" s="25" t="s">
        <v>204</v>
      </c>
      <c r="D87" s="2" t="s">
        <v>205</v>
      </c>
      <c r="E87" s="1"/>
      <c r="F87" s="1">
        <v>1</v>
      </c>
      <c r="G87" s="1"/>
      <c r="H87" s="1"/>
      <c r="I87" s="1"/>
      <c r="J87" s="1"/>
      <c r="K87" s="1"/>
      <c r="L87" s="3">
        <f t="shared" si="4"/>
        <v>1</v>
      </c>
    </row>
    <row r="88" spans="1:12" ht="31.2">
      <c r="A88" s="35" t="s">
        <v>69</v>
      </c>
      <c r="B88" s="36" t="s">
        <v>66</v>
      </c>
      <c r="C88" s="25" t="s">
        <v>204</v>
      </c>
      <c r="D88" s="2" t="s">
        <v>205</v>
      </c>
      <c r="E88" s="1"/>
      <c r="F88" s="1">
        <v>1</v>
      </c>
      <c r="G88" s="1"/>
      <c r="H88" s="1"/>
      <c r="I88" s="1"/>
      <c r="J88" s="1"/>
      <c r="K88" s="1"/>
      <c r="L88" s="3">
        <f t="shared" si="4"/>
        <v>1</v>
      </c>
    </row>
    <row r="89" spans="1:12" ht="46.8">
      <c r="A89" s="35" t="s">
        <v>70</v>
      </c>
      <c r="B89" s="36" t="s">
        <v>382</v>
      </c>
      <c r="C89" s="25" t="s">
        <v>204</v>
      </c>
      <c r="D89" s="2" t="s">
        <v>205</v>
      </c>
      <c r="E89" s="1"/>
      <c r="F89" s="1">
        <v>1</v>
      </c>
      <c r="G89" s="1"/>
      <c r="H89" s="1"/>
      <c r="I89" s="1"/>
      <c r="J89" s="1"/>
      <c r="K89" s="1"/>
      <c r="L89" s="3">
        <f t="shared" si="4"/>
        <v>1</v>
      </c>
    </row>
    <row r="90" spans="1:12" ht="78">
      <c r="A90" s="35" t="s">
        <v>71</v>
      </c>
      <c r="B90" s="36" t="s">
        <v>301</v>
      </c>
      <c r="C90" s="25" t="s">
        <v>204</v>
      </c>
      <c r="D90" s="2" t="s">
        <v>205</v>
      </c>
      <c r="E90" s="1"/>
      <c r="F90" s="1"/>
      <c r="G90" s="1"/>
      <c r="H90" s="1"/>
      <c r="I90" s="1"/>
      <c r="J90" s="1">
        <v>1</v>
      </c>
      <c r="K90" s="1"/>
      <c r="L90" s="3">
        <f t="shared" si="4"/>
        <v>1</v>
      </c>
    </row>
    <row r="91" spans="1:12" ht="93.6">
      <c r="A91" s="35" t="s">
        <v>72</v>
      </c>
      <c r="B91" s="36" t="s">
        <v>383</v>
      </c>
      <c r="C91" s="25" t="s">
        <v>204</v>
      </c>
      <c r="D91" s="2" t="s">
        <v>205</v>
      </c>
      <c r="E91" s="1"/>
      <c r="F91" s="1"/>
      <c r="G91" s="1"/>
      <c r="H91" s="1"/>
      <c r="I91" s="1"/>
      <c r="J91" s="1">
        <v>1</v>
      </c>
      <c r="K91" s="1"/>
      <c r="L91" s="3">
        <f t="shared" si="4"/>
        <v>1</v>
      </c>
    </row>
    <row r="92" spans="1:12" ht="62.4">
      <c r="A92" s="35" t="s">
        <v>73</v>
      </c>
      <c r="B92" s="36" t="s">
        <v>394</v>
      </c>
      <c r="C92" s="25" t="s">
        <v>204</v>
      </c>
      <c r="D92" s="2" t="s">
        <v>205</v>
      </c>
      <c r="E92" s="1"/>
      <c r="F92" s="1"/>
      <c r="G92" s="1"/>
      <c r="H92" s="1"/>
      <c r="I92" s="1"/>
      <c r="J92" s="1"/>
      <c r="K92" s="1">
        <v>1</v>
      </c>
      <c r="L92" s="3">
        <f t="shared" si="4"/>
        <v>1</v>
      </c>
    </row>
    <row r="93" spans="1:12" ht="78">
      <c r="A93" s="35" t="s">
        <v>74</v>
      </c>
      <c r="B93" s="36" t="s">
        <v>323</v>
      </c>
      <c r="C93" s="25" t="s">
        <v>204</v>
      </c>
      <c r="D93" s="2" t="s">
        <v>205</v>
      </c>
      <c r="E93" s="1"/>
      <c r="F93" s="1"/>
      <c r="G93" s="1"/>
      <c r="H93" s="1"/>
      <c r="I93" s="1"/>
      <c r="J93" s="1">
        <v>1</v>
      </c>
      <c r="K93" s="1"/>
      <c r="L93" s="3">
        <f t="shared" si="4"/>
        <v>1</v>
      </c>
    </row>
    <row r="94" spans="1:12" ht="46.8">
      <c r="A94" s="35" t="s">
        <v>75</v>
      </c>
      <c r="B94" s="36" t="s">
        <v>318</v>
      </c>
      <c r="C94" s="25" t="s">
        <v>204</v>
      </c>
      <c r="D94" s="2" t="s">
        <v>205</v>
      </c>
      <c r="E94" s="1"/>
      <c r="F94" s="1"/>
      <c r="G94" s="1"/>
      <c r="H94" s="1"/>
      <c r="I94" s="1"/>
      <c r="J94" s="1"/>
      <c r="K94" s="1">
        <v>1</v>
      </c>
      <c r="L94" s="3">
        <f t="shared" si="4"/>
        <v>1</v>
      </c>
    </row>
    <row r="95" spans="1:12" ht="78">
      <c r="A95" s="35" t="s">
        <v>76</v>
      </c>
      <c r="B95" s="36" t="s">
        <v>324</v>
      </c>
      <c r="C95" s="25" t="s">
        <v>204</v>
      </c>
      <c r="D95" s="2" t="s">
        <v>205</v>
      </c>
      <c r="E95" s="1"/>
      <c r="F95" s="1"/>
      <c r="G95" s="1"/>
      <c r="H95" s="1"/>
      <c r="I95" s="1"/>
      <c r="J95" s="1">
        <v>1</v>
      </c>
      <c r="K95" s="1"/>
      <c r="L95" s="3">
        <f t="shared" si="4"/>
        <v>1</v>
      </c>
    </row>
    <row r="96" spans="1:12" ht="53.4" customHeight="1">
      <c r="A96" s="35" t="s">
        <v>77</v>
      </c>
      <c r="B96" s="36" t="s">
        <v>319</v>
      </c>
      <c r="C96" s="25" t="s">
        <v>204</v>
      </c>
      <c r="D96" s="2" t="s">
        <v>205</v>
      </c>
      <c r="E96" s="1"/>
      <c r="F96" s="1"/>
      <c r="G96" s="1"/>
      <c r="H96" s="1"/>
      <c r="I96" s="1"/>
      <c r="J96" s="1"/>
      <c r="K96" s="1">
        <v>1</v>
      </c>
      <c r="L96" s="3">
        <f t="shared" si="4"/>
        <v>1</v>
      </c>
    </row>
    <row r="97" spans="1:12" s="32" customFormat="1" ht="15.6" customHeight="1">
      <c r="A97" s="44" t="s">
        <v>329</v>
      </c>
      <c r="B97" s="45"/>
      <c r="C97" s="45"/>
      <c r="D97" s="45"/>
      <c r="E97" s="45"/>
      <c r="F97" s="45"/>
      <c r="G97" s="45"/>
      <c r="H97" s="45"/>
      <c r="I97" s="45"/>
      <c r="J97" s="45"/>
      <c r="K97" s="45"/>
      <c r="L97" s="46"/>
    </row>
    <row r="98" spans="1:12" ht="15.6">
      <c r="A98" s="35" t="s">
        <v>280</v>
      </c>
      <c r="B98" s="31" t="s">
        <v>281</v>
      </c>
      <c r="C98" s="25"/>
      <c r="D98" s="18"/>
      <c r="E98" s="17"/>
      <c r="F98" s="18"/>
      <c r="G98" s="17"/>
      <c r="H98" s="17"/>
      <c r="I98" s="17"/>
      <c r="J98" s="17"/>
      <c r="K98" s="17"/>
      <c r="L98" s="18"/>
    </row>
    <row r="99" spans="1:12" ht="15.6" customHeight="1">
      <c r="A99" s="35" t="s">
        <v>269</v>
      </c>
      <c r="B99" s="49" t="s">
        <v>270</v>
      </c>
      <c r="C99" s="49"/>
      <c r="D99" s="1" t="s">
        <v>203</v>
      </c>
      <c r="E99" s="12">
        <v>42</v>
      </c>
      <c r="F99" s="12">
        <v>43</v>
      </c>
      <c r="G99" s="12">
        <v>53</v>
      </c>
      <c r="H99" s="12">
        <v>54</v>
      </c>
      <c r="I99" s="12">
        <v>54.5</v>
      </c>
      <c r="J99" s="12">
        <v>54.7</v>
      </c>
      <c r="K99" s="12">
        <v>55</v>
      </c>
      <c r="L99" s="12">
        <v>100</v>
      </c>
    </row>
    <row r="100" spans="1:12" ht="31.2">
      <c r="A100" s="35"/>
      <c r="B100" s="36" t="s">
        <v>271</v>
      </c>
      <c r="C100" s="25" t="s">
        <v>204</v>
      </c>
      <c r="D100" s="18" t="s">
        <v>205</v>
      </c>
      <c r="E100" s="3">
        <f>SUM(E101:E139)</f>
        <v>0</v>
      </c>
      <c r="F100" s="3">
        <f t="shared" ref="F100:K100" si="5">SUM(F101:F139)</f>
        <v>8</v>
      </c>
      <c r="G100" s="3">
        <f t="shared" si="5"/>
        <v>31</v>
      </c>
      <c r="H100" s="3">
        <f t="shared" si="5"/>
        <v>0</v>
      </c>
      <c r="I100" s="3">
        <f t="shared" si="5"/>
        <v>0</v>
      </c>
      <c r="J100" s="3">
        <f t="shared" si="5"/>
        <v>0</v>
      </c>
      <c r="K100" s="3">
        <f t="shared" si="5"/>
        <v>0</v>
      </c>
      <c r="L100" s="3">
        <f t="shared" ref="L100:L139" si="6">SUM(E100:K100)</f>
        <v>39</v>
      </c>
    </row>
    <row r="101" spans="1:12" ht="128.4" customHeight="1">
      <c r="A101" s="35" t="s">
        <v>5</v>
      </c>
      <c r="B101" s="36" t="s">
        <v>384</v>
      </c>
      <c r="C101" s="25" t="s">
        <v>204</v>
      </c>
      <c r="D101" s="18" t="s">
        <v>205</v>
      </c>
      <c r="E101" s="3"/>
      <c r="F101" s="3">
        <v>1</v>
      </c>
      <c r="G101" s="3"/>
      <c r="H101" s="3"/>
      <c r="I101" s="3"/>
      <c r="J101" s="3"/>
      <c r="K101" s="3"/>
      <c r="L101" s="3">
        <f t="shared" si="6"/>
        <v>1</v>
      </c>
    </row>
    <row r="102" spans="1:12" ht="124.8">
      <c r="A102" s="35" t="s">
        <v>6</v>
      </c>
      <c r="B102" s="36" t="s">
        <v>395</v>
      </c>
      <c r="C102" s="25" t="s">
        <v>204</v>
      </c>
      <c r="D102" s="18" t="s">
        <v>205</v>
      </c>
      <c r="E102" s="3"/>
      <c r="F102" s="3"/>
      <c r="G102" s="3">
        <v>1</v>
      </c>
      <c r="H102" s="3"/>
      <c r="I102" s="3"/>
      <c r="J102" s="3"/>
      <c r="K102" s="3"/>
      <c r="L102" s="3">
        <f t="shared" si="6"/>
        <v>1</v>
      </c>
    </row>
    <row r="103" spans="1:12" ht="62.4">
      <c r="A103" s="35" t="s">
        <v>7</v>
      </c>
      <c r="B103" s="36" t="s">
        <v>207</v>
      </c>
      <c r="C103" s="25" t="s">
        <v>204</v>
      </c>
      <c r="D103" s="18" t="s">
        <v>205</v>
      </c>
      <c r="E103" s="3"/>
      <c r="F103" s="3"/>
      <c r="G103" s="3">
        <v>1</v>
      </c>
      <c r="H103" s="3"/>
      <c r="I103" s="3"/>
      <c r="J103" s="3"/>
      <c r="K103" s="3"/>
      <c r="L103" s="3">
        <f t="shared" si="6"/>
        <v>1</v>
      </c>
    </row>
    <row r="104" spans="1:12" ht="62.4">
      <c r="A104" s="35" t="s">
        <v>8</v>
      </c>
      <c r="B104" s="36" t="s">
        <v>118</v>
      </c>
      <c r="C104" s="25" t="s">
        <v>204</v>
      </c>
      <c r="D104" s="18" t="s">
        <v>205</v>
      </c>
      <c r="E104" s="3"/>
      <c r="F104" s="3">
        <v>1</v>
      </c>
      <c r="G104" s="3"/>
      <c r="H104" s="3"/>
      <c r="I104" s="3"/>
      <c r="J104" s="3"/>
      <c r="K104" s="3"/>
      <c r="L104" s="3">
        <f t="shared" si="6"/>
        <v>1</v>
      </c>
    </row>
    <row r="105" spans="1:12" ht="62.4">
      <c r="A105" s="35" t="s">
        <v>9</v>
      </c>
      <c r="B105" s="36" t="s">
        <v>312</v>
      </c>
      <c r="C105" s="25" t="s">
        <v>204</v>
      </c>
      <c r="D105" s="18" t="s">
        <v>205</v>
      </c>
      <c r="E105" s="3"/>
      <c r="F105" s="3">
        <v>1</v>
      </c>
      <c r="G105" s="3"/>
      <c r="H105" s="3"/>
      <c r="I105" s="3"/>
      <c r="J105" s="3"/>
      <c r="K105" s="3"/>
      <c r="L105" s="3">
        <f t="shared" si="6"/>
        <v>1</v>
      </c>
    </row>
    <row r="106" spans="1:12" ht="62.4">
      <c r="A106" s="35" t="s">
        <v>10</v>
      </c>
      <c r="B106" s="36" t="s">
        <v>252</v>
      </c>
      <c r="C106" s="25" t="s">
        <v>204</v>
      </c>
      <c r="D106" s="18" t="s">
        <v>205</v>
      </c>
      <c r="E106" s="3"/>
      <c r="F106" s="3">
        <v>1</v>
      </c>
      <c r="G106" s="3"/>
      <c r="H106" s="3"/>
      <c r="I106" s="3"/>
      <c r="J106" s="3"/>
      <c r="K106" s="3"/>
      <c r="L106" s="3">
        <f t="shared" si="6"/>
        <v>1</v>
      </c>
    </row>
    <row r="107" spans="1:12" ht="46.8">
      <c r="A107" s="35" t="s">
        <v>78</v>
      </c>
      <c r="B107" s="36" t="s">
        <v>147</v>
      </c>
      <c r="C107" s="25" t="s">
        <v>204</v>
      </c>
      <c r="D107" s="18" t="s">
        <v>205</v>
      </c>
      <c r="E107" s="3"/>
      <c r="F107" s="3"/>
      <c r="G107" s="3">
        <v>1</v>
      </c>
      <c r="H107" s="3"/>
      <c r="I107" s="3"/>
      <c r="J107" s="3"/>
      <c r="K107" s="3"/>
      <c r="L107" s="3">
        <f t="shared" si="6"/>
        <v>1</v>
      </c>
    </row>
    <row r="108" spans="1:12" ht="62.4">
      <c r="A108" s="35" t="s">
        <v>79</v>
      </c>
      <c r="B108" s="36" t="s">
        <v>385</v>
      </c>
      <c r="C108" s="25" t="s">
        <v>204</v>
      </c>
      <c r="D108" s="18" t="s">
        <v>205</v>
      </c>
      <c r="E108" s="3"/>
      <c r="F108" s="3"/>
      <c r="G108" s="3">
        <v>1</v>
      </c>
      <c r="H108" s="3"/>
      <c r="I108" s="3"/>
      <c r="J108" s="3"/>
      <c r="K108" s="3"/>
      <c r="L108" s="3">
        <f t="shared" si="6"/>
        <v>1</v>
      </c>
    </row>
    <row r="109" spans="1:12" ht="46.8">
      <c r="A109" s="35" t="s">
        <v>80</v>
      </c>
      <c r="B109" s="36" t="s">
        <v>239</v>
      </c>
      <c r="C109" s="25" t="s">
        <v>204</v>
      </c>
      <c r="D109" s="18" t="s">
        <v>205</v>
      </c>
      <c r="E109" s="3"/>
      <c r="F109" s="3"/>
      <c r="G109" s="3">
        <v>1</v>
      </c>
      <c r="H109" s="3"/>
      <c r="I109" s="3"/>
      <c r="J109" s="3"/>
      <c r="K109" s="3"/>
      <c r="L109" s="3">
        <f t="shared" si="6"/>
        <v>1</v>
      </c>
    </row>
    <row r="110" spans="1:12" ht="46.8">
      <c r="A110" s="35" t="s">
        <v>81</v>
      </c>
      <c r="B110" s="36" t="s">
        <v>142</v>
      </c>
      <c r="C110" s="25" t="s">
        <v>204</v>
      </c>
      <c r="D110" s="18" t="s">
        <v>205</v>
      </c>
      <c r="E110" s="3"/>
      <c r="F110" s="3"/>
      <c r="G110" s="3">
        <v>1</v>
      </c>
      <c r="H110" s="3"/>
      <c r="I110" s="3"/>
      <c r="J110" s="3"/>
      <c r="K110" s="3"/>
      <c r="L110" s="3">
        <f t="shared" si="6"/>
        <v>1</v>
      </c>
    </row>
    <row r="111" spans="1:12" ht="46.8">
      <c r="A111" s="35" t="s">
        <v>82</v>
      </c>
      <c r="B111" s="36" t="s">
        <v>274</v>
      </c>
      <c r="C111" s="25" t="s">
        <v>204</v>
      </c>
      <c r="D111" s="18" t="s">
        <v>205</v>
      </c>
      <c r="E111" s="3"/>
      <c r="F111" s="3"/>
      <c r="G111" s="3">
        <v>1</v>
      </c>
      <c r="H111" s="3"/>
      <c r="I111" s="3"/>
      <c r="J111" s="3"/>
      <c r="K111" s="3"/>
      <c r="L111" s="3">
        <f t="shared" si="6"/>
        <v>1</v>
      </c>
    </row>
    <row r="112" spans="1:12" ht="31.2">
      <c r="A112" s="35" t="s">
        <v>83</v>
      </c>
      <c r="B112" s="36" t="s">
        <v>386</v>
      </c>
      <c r="C112" s="25" t="s">
        <v>204</v>
      </c>
      <c r="D112" s="18" t="s">
        <v>205</v>
      </c>
      <c r="E112" s="3"/>
      <c r="F112" s="3"/>
      <c r="G112" s="3">
        <v>1</v>
      </c>
      <c r="H112" s="3"/>
      <c r="I112" s="3"/>
      <c r="J112" s="3"/>
      <c r="K112" s="3"/>
      <c r="L112" s="3">
        <f t="shared" si="6"/>
        <v>1</v>
      </c>
    </row>
    <row r="113" spans="1:12" ht="78">
      <c r="A113" s="35" t="s">
        <v>84</v>
      </c>
      <c r="B113" s="36" t="s">
        <v>387</v>
      </c>
      <c r="C113" s="25" t="s">
        <v>204</v>
      </c>
      <c r="D113" s="18" t="s">
        <v>205</v>
      </c>
      <c r="E113" s="3"/>
      <c r="F113" s="3"/>
      <c r="G113" s="3">
        <v>1</v>
      </c>
      <c r="H113" s="3"/>
      <c r="I113" s="3"/>
      <c r="J113" s="3"/>
      <c r="K113" s="3"/>
      <c r="L113" s="3">
        <f t="shared" si="6"/>
        <v>1</v>
      </c>
    </row>
    <row r="114" spans="1:12" ht="140.4">
      <c r="A114" s="35" t="s">
        <v>85</v>
      </c>
      <c r="B114" s="37" t="s">
        <v>119</v>
      </c>
      <c r="C114" s="25" t="s">
        <v>204</v>
      </c>
      <c r="D114" s="18" t="s">
        <v>205</v>
      </c>
      <c r="E114" s="3"/>
      <c r="F114" s="3">
        <v>1</v>
      </c>
      <c r="G114" s="3"/>
      <c r="H114" s="3"/>
      <c r="I114" s="3"/>
      <c r="J114" s="3"/>
      <c r="K114" s="3"/>
      <c r="L114" s="3">
        <f t="shared" si="6"/>
        <v>1</v>
      </c>
    </row>
    <row r="115" spans="1:12" ht="124.8">
      <c r="A115" s="35" t="s">
        <v>86</v>
      </c>
      <c r="B115" s="37" t="s">
        <v>306</v>
      </c>
      <c r="C115" s="25" t="s">
        <v>204</v>
      </c>
      <c r="D115" s="18" t="s">
        <v>205</v>
      </c>
      <c r="E115" s="3"/>
      <c r="F115" s="3">
        <v>1</v>
      </c>
      <c r="G115" s="3"/>
      <c r="H115" s="3"/>
      <c r="I115" s="3"/>
      <c r="J115" s="3"/>
      <c r="K115" s="3"/>
      <c r="L115" s="3">
        <f t="shared" si="6"/>
        <v>1</v>
      </c>
    </row>
    <row r="116" spans="1:12" ht="140.4">
      <c r="A116" s="35" t="s">
        <v>87</v>
      </c>
      <c r="B116" s="37" t="s">
        <v>121</v>
      </c>
      <c r="C116" s="25" t="s">
        <v>204</v>
      </c>
      <c r="D116" s="18" t="s">
        <v>205</v>
      </c>
      <c r="E116" s="3"/>
      <c r="F116" s="3">
        <v>1</v>
      </c>
      <c r="G116" s="3"/>
      <c r="H116" s="3"/>
      <c r="I116" s="3"/>
      <c r="J116" s="3"/>
      <c r="K116" s="3"/>
      <c r="L116" s="3">
        <f t="shared" si="6"/>
        <v>1</v>
      </c>
    </row>
    <row r="117" spans="1:12" ht="124.8">
      <c r="A117" s="35" t="s">
        <v>88</v>
      </c>
      <c r="B117" s="37" t="s">
        <v>122</v>
      </c>
      <c r="C117" s="25" t="s">
        <v>204</v>
      </c>
      <c r="D117" s="18" t="s">
        <v>205</v>
      </c>
      <c r="E117" s="3"/>
      <c r="F117" s="3">
        <v>1</v>
      </c>
      <c r="G117" s="3"/>
      <c r="H117" s="3"/>
      <c r="I117" s="3"/>
      <c r="J117" s="3"/>
      <c r="K117" s="3"/>
      <c r="L117" s="3">
        <f t="shared" si="6"/>
        <v>1</v>
      </c>
    </row>
    <row r="118" spans="1:12" ht="78">
      <c r="A118" s="35" t="s">
        <v>89</v>
      </c>
      <c r="B118" s="37" t="s">
        <v>299</v>
      </c>
      <c r="C118" s="25" t="s">
        <v>204</v>
      </c>
      <c r="D118" s="18" t="s">
        <v>205</v>
      </c>
      <c r="E118" s="3"/>
      <c r="F118" s="3"/>
      <c r="G118" s="3">
        <v>1</v>
      </c>
      <c r="H118" s="3"/>
      <c r="I118" s="3"/>
      <c r="J118" s="3"/>
      <c r="K118" s="3"/>
      <c r="L118" s="3">
        <f t="shared" si="6"/>
        <v>1</v>
      </c>
    </row>
    <row r="119" spans="1:12" ht="93.6">
      <c r="A119" s="35" t="s">
        <v>90</v>
      </c>
      <c r="B119" s="37" t="s">
        <v>123</v>
      </c>
      <c r="C119" s="25" t="s">
        <v>204</v>
      </c>
      <c r="D119" s="18" t="s">
        <v>205</v>
      </c>
      <c r="E119" s="3"/>
      <c r="F119" s="3"/>
      <c r="G119" s="3">
        <v>1</v>
      </c>
      <c r="H119" s="3"/>
      <c r="I119" s="3"/>
      <c r="J119" s="3"/>
      <c r="K119" s="3"/>
      <c r="L119" s="3">
        <f t="shared" si="6"/>
        <v>1</v>
      </c>
    </row>
    <row r="120" spans="1:12" ht="78">
      <c r="A120" s="35" t="s">
        <v>91</v>
      </c>
      <c r="B120" s="37" t="s">
        <v>399</v>
      </c>
      <c r="C120" s="25" t="s">
        <v>204</v>
      </c>
      <c r="D120" s="18" t="s">
        <v>205</v>
      </c>
      <c r="E120" s="3"/>
      <c r="F120" s="3"/>
      <c r="G120" s="3">
        <v>1</v>
      </c>
      <c r="H120" s="3"/>
      <c r="I120" s="3"/>
      <c r="J120" s="3"/>
      <c r="K120" s="3"/>
      <c r="L120" s="3">
        <f t="shared" si="6"/>
        <v>1</v>
      </c>
    </row>
    <row r="121" spans="1:12" ht="46.8">
      <c r="A121" s="35" t="s">
        <v>92</v>
      </c>
      <c r="B121" s="37" t="s">
        <v>410</v>
      </c>
      <c r="C121" s="25" t="s">
        <v>204</v>
      </c>
      <c r="D121" s="18" t="s">
        <v>205</v>
      </c>
      <c r="E121" s="3"/>
      <c r="F121" s="3"/>
      <c r="G121" s="3">
        <v>1</v>
      </c>
      <c r="H121" s="3"/>
      <c r="I121" s="3"/>
      <c r="J121" s="3"/>
      <c r="K121" s="3"/>
      <c r="L121" s="3">
        <f t="shared" si="6"/>
        <v>1</v>
      </c>
    </row>
    <row r="122" spans="1:12" ht="46.8">
      <c r="A122" s="35" t="s">
        <v>93</v>
      </c>
      <c r="B122" s="37" t="s">
        <v>128</v>
      </c>
      <c r="C122" s="25" t="s">
        <v>204</v>
      </c>
      <c r="D122" s="18" t="s">
        <v>205</v>
      </c>
      <c r="E122" s="3"/>
      <c r="F122" s="3"/>
      <c r="G122" s="3">
        <v>1</v>
      </c>
      <c r="H122" s="3"/>
      <c r="I122" s="3"/>
      <c r="J122" s="3"/>
      <c r="K122" s="3"/>
      <c r="L122" s="3">
        <f t="shared" si="6"/>
        <v>1</v>
      </c>
    </row>
    <row r="123" spans="1:12" ht="46.8">
      <c r="A123" s="35" t="s">
        <v>94</v>
      </c>
      <c r="B123" s="37" t="s">
        <v>129</v>
      </c>
      <c r="C123" s="25" t="s">
        <v>204</v>
      </c>
      <c r="D123" s="18" t="s">
        <v>205</v>
      </c>
      <c r="E123" s="3"/>
      <c r="F123" s="3"/>
      <c r="G123" s="3">
        <v>1</v>
      </c>
      <c r="H123" s="3"/>
      <c r="I123" s="3"/>
      <c r="J123" s="3"/>
      <c r="K123" s="3"/>
      <c r="L123" s="3">
        <f t="shared" si="6"/>
        <v>1</v>
      </c>
    </row>
    <row r="124" spans="1:12" ht="46.8">
      <c r="A124" s="35" t="s">
        <v>95</v>
      </c>
      <c r="B124" s="37" t="s">
        <v>412</v>
      </c>
      <c r="C124" s="25" t="s">
        <v>204</v>
      </c>
      <c r="D124" s="18" t="s">
        <v>205</v>
      </c>
      <c r="E124" s="3"/>
      <c r="F124" s="3"/>
      <c r="G124" s="3">
        <v>1</v>
      </c>
      <c r="H124" s="3"/>
      <c r="I124" s="3"/>
      <c r="J124" s="3"/>
      <c r="K124" s="3"/>
      <c r="L124" s="3">
        <f t="shared" si="6"/>
        <v>1</v>
      </c>
    </row>
    <row r="125" spans="1:12" ht="46.8">
      <c r="A125" s="35" t="s">
        <v>96</v>
      </c>
      <c r="B125" s="37" t="s">
        <v>413</v>
      </c>
      <c r="C125" s="25" t="s">
        <v>204</v>
      </c>
      <c r="D125" s="18" t="s">
        <v>205</v>
      </c>
      <c r="E125" s="3"/>
      <c r="F125" s="3"/>
      <c r="G125" s="3">
        <v>1</v>
      </c>
      <c r="H125" s="3"/>
      <c r="I125" s="3"/>
      <c r="J125" s="3"/>
      <c r="K125" s="3"/>
      <c r="L125" s="3">
        <f t="shared" si="6"/>
        <v>1</v>
      </c>
    </row>
    <row r="126" spans="1:12" ht="46.8">
      <c r="A126" s="35" t="s">
        <v>97</v>
      </c>
      <c r="B126" s="37" t="s">
        <v>414</v>
      </c>
      <c r="C126" s="25" t="s">
        <v>204</v>
      </c>
      <c r="D126" s="18" t="s">
        <v>205</v>
      </c>
      <c r="E126" s="3"/>
      <c r="F126" s="3"/>
      <c r="G126" s="3">
        <v>1</v>
      </c>
      <c r="H126" s="3"/>
      <c r="I126" s="3"/>
      <c r="J126" s="3"/>
      <c r="K126" s="3"/>
      <c r="L126" s="3">
        <f t="shared" si="6"/>
        <v>1</v>
      </c>
    </row>
    <row r="127" spans="1:12" ht="62.4">
      <c r="A127" s="35" t="s">
        <v>98</v>
      </c>
      <c r="B127" s="37" t="s">
        <v>130</v>
      </c>
      <c r="C127" s="25" t="s">
        <v>204</v>
      </c>
      <c r="D127" s="18" t="s">
        <v>205</v>
      </c>
      <c r="E127" s="3"/>
      <c r="F127" s="3"/>
      <c r="G127" s="3">
        <v>1</v>
      </c>
      <c r="H127" s="3"/>
      <c r="I127" s="3"/>
      <c r="J127" s="3"/>
      <c r="K127" s="3"/>
      <c r="L127" s="3">
        <f t="shared" si="6"/>
        <v>1</v>
      </c>
    </row>
    <row r="128" spans="1:12" ht="46.8">
      <c r="A128" s="35" t="s">
        <v>99</v>
      </c>
      <c r="B128" s="37" t="s">
        <v>143</v>
      </c>
      <c r="C128" s="25" t="s">
        <v>204</v>
      </c>
      <c r="D128" s="18" t="s">
        <v>205</v>
      </c>
      <c r="E128" s="3"/>
      <c r="F128" s="3"/>
      <c r="G128" s="3">
        <v>1</v>
      </c>
      <c r="H128" s="3"/>
      <c r="I128" s="3"/>
      <c r="J128" s="3"/>
      <c r="K128" s="3"/>
      <c r="L128" s="3">
        <f t="shared" si="6"/>
        <v>1</v>
      </c>
    </row>
    <row r="129" spans="1:12" ht="46.8">
      <c r="A129" s="35" t="s">
        <v>100</v>
      </c>
      <c r="B129" s="37" t="s">
        <v>131</v>
      </c>
      <c r="C129" s="25" t="s">
        <v>204</v>
      </c>
      <c r="D129" s="18" t="s">
        <v>205</v>
      </c>
      <c r="E129" s="3"/>
      <c r="F129" s="3"/>
      <c r="G129" s="3">
        <v>1</v>
      </c>
      <c r="H129" s="3"/>
      <c r="I129" s="3"/>
      <c r="J129" s="3"/>
      <c r="K129" s="3"/>
      <c r="L129" s="3">
        <f t="shared" si="6"/>
        <v>1</v>
      </c>
    </row>
    <row r="130" spans="1:12" ht="46.8">
      <c r="A130" s="35" t="s">
        <v>101</v>
      </c>
      <c r="B130" s="37" t="s">
        <v>132</v>
      </c>
      <c r="C130" s="25" t="s">
        <v>204</v>
      </c>
      <c r="D130" s="18" t="s">
        <v>205</v>
      </c>
      <c r="E130" s="3"/>
      <c r="F130" s="3"/>
      <c r="G130" s="3">
        <v>1</v>
      </c>
      <c r="H130" s="3"/>
      <c r="I130" s="3"/>
      <c r="J130" s="3"/>
      <c r="K130" s="3"/>
      <c r="L130" s="3">
        <f t="shared" si="6"/>
        <v>1</v>
      </c>
    </row>
    <row r="131" spans="1:12" ht="46.8">
      <c r="A131" s="35" t="s">
        <v>102</v>
      </c>
      <c r="B131" s="37" t="s">
        <v>133</v>
      </c>
      <c r="C131" s="25" t="s">
        <v>204</v>
      </c>
      <c r="D131" s="18" t="s">
        <v>205</v>
      </c>
      <c r="E131" s="3"/>
      <c r="F131" s="3"/>
      <c r="G131" s="3">
        <v>1</v>
      </c>
      <c r="H131" s="3"/>
      <c r="I131" s="3"/>
      <c r="J131" s="3"/>
      <c r="K131" s="3"/>
      <c r="L131" s="3">
        <f t="shared" si="6"/>
        <v>1</v>
      </c>
    </row>
    <row r="132" spans="1:12" ht="46.8">
      <c r="A132" s="35" t="s">
        <v>103</v>
      </c>
      <c r="B132" s="37" t="s">
        <v>134</v>
      </c>
      <c r="C132" s="25" t="s">
        <v>204</v>
      </c>
      <c r="D132" s="18" t="s">
        <v>205</v>
      </c>
      <c r="E132" s="3"/>
      <c r="F132" s="3"/>
      <c r="G132" s="3">
        <v>1</v>
      </c>
      <c r="H132" s="3"/>
      <c r="I132" s="3"/>
      <c r="J132" s="3"/>
      <c r="K132" s="3"/>
      <c r="L132" s="3">
        <f t="shared" si="6"/>
        <v>1</v>
      </c>
    </row>
    <row r="133" spans="1:12" ht="62.4">
      <c r="A133" s="35" t="s">
        <v>104</v>
      </c>
      <c r="B133" s="37" t="s">
        <v>135</v>
      </c>
      <c r="C133" s="25" t="s">
        <v>204</v>
      </c>
      <c r="D133" s="18" t="s">
        <v>205</v>
      </c>
      <c r="E133" s="3"/>
      <c r="F133" s="3"/>
      <c r="G133" s="3">
        <v>1</v>
      </c>
      <c r="H133" s="3"/>
      <c r="I133" s="3"/>
      <c r="J133" s="3"/>
      <c r="K133" s="3"/>
      <c r="L133" s="3">
        <f t="shared" si="6"/>
        <v>1</v>
      </c>
    </row>
    <row r="134" spans="1:12" ht="46.8">
      <c r="A134" s="35" t="s">
        <v>105</v>
      </c>
      <c r="B134" s="37" t="s">
        <v>136</v>
      </c>
      <c r="C134" s="25" t="s">
        <v>204</v>
      </c>
      <c r="D134" s="18" t="s">
        <v>205</v>
      </c>
      <c r="E134" s="3"/>
      <c r="F134" s="3"/>
      <c r="G134" s="3">
        <v>1</v>
      </c>
      <c r="H134" s="3"/>
      <c r="I134" s="3"/>
      <c r="J134" s="3"/>
      <c r="K134" s="3"/>
      <c r="L134" s="3">
        <f t="shared" si="6"/>
        <v>1</v>
      </c>
    </row>
    <row r="135" spans="1:12" ht="62.4">
      <c r="A135" s="35" t="s">
        <v>106</v>
      </c>
      <c r="B135" s="37" t="s">
        <v>137</v>
      </c>
      <c r="C135" s="25" t="s">
        <v>204</v>
      </c>
      <c r="D135" s="18" t="s">
        <v>205</v>
      </c>
      <c r="E135" s="3"/>
      <c r="F135" s="3"/>
      <c r="G135" s="3">
        <v>1</v>
      </c>
      <c r="H135" s="3"/>
      <c r="I135" s="3"/>
      <c r="J135" s="3"/>
      <c r="K135" s="3"/>
      <c r="L135" s="3">
        <f t="shared" si="6"/>
        <v>1</v>
      </c>
    </row>
    <row r="136" spans="1:12" ht="46.8">
      <c r="A136" s="35" t="s">
        <v>107</v>
      </c>
      <c r="B136" s="37" t="s">
        <v>416</v>
      </c>
      <c r="C136" s="25" t="s">
        <v>204</v>
      </c>
      <c r="D136" s="18" t="s">
        <v>205</v>
      </c>
      <c r="E136" s="3"/>
      <c r="F136" s="3"/>
      <c r="G136" s="3">
        <v>1</v>
      </c>
      <c r="H136" s="3"/>
      <c r="I136" s="3"/>
      <c r="J136" s="3"/>
      <c r="K136" s="3"/>
      <c r="L136" s="3">
        <f t="shared" si="6"/>
        <v>1</v>
      </c>
    </row>
    <row r="137" spans="1:12" ht="46.8">
      <c r="A137" s="35" t="s">
        <v>108</v>
      </c>
      <c r="B137" s="37" t="s">
        <v>417</v>
      </c>
      <c r="C137" s="25" t="s">
        <v>204</v>
      </c>
      <c r="D137" s="18" t="s">
        <v>205</v>
      </c>
      <c r="E137" s="3"/>
      <c r="F137" s="3"/>
      <c r="G137" s="3">
        <v>1</v>
      </c>
      <c r="H137" s="3"/>
      <c r="I137" s="3"/>
      <c r="J137" s="3"/>
      <c r="K137" s="3"/>
      <c r="L137" s="3">
        <f t="shared" si="6"/>
        <v>1</v>
      </c>
    </row>
    <row r="138" spans="1:12" ht="62.4">
      <c r="A138" s="35" t="s">
        <v>109</v>
      </c>
      <c r="B138" s="37" t="s">
        <v>138</v>
      </c>
      <c r="C138" s="25" t="s">
        <v>204</v>
      </c>
      <c r="D138" s="18" t="s">
        <v>205</v>
      </c>
      <c r="E138" s="3"/>
      <c r="F138" s="3"/>
      <c r="G138" s="3">
        <v>1</v>
      </c>
      <c r="H138" s="3"/>
      <c r="I138" s="3"/>
      <c r="J138" s="3"/>
      <c r="K138" s="3"/>
      <c r="L138" s="3">
        <f t="shared" si="6"/>
        <v>1</v>
      </c>
    </row>
    <row r="139" spans="1:12" ht="109.2">
      <c r="A139" s="35" t="s">
        <v>110</v>
      </c>
      <c r="B139" s="37" t="s">
        <v>396</v>
      </c>
      <c r="C139" s="25" t="s">
        <v>204</v>
      </c>
      <c r="D139" s="18" t="s">
        <v>205</v>
      </c>
      <c r="E139" s="3"/>
      <c r="F139" s="3"/>
      <c r="G139" s="3">
        <v>1</v>
      </c>
      <c r="H139" s="3"/>
      <c r="I139" s="3"/>
      <c r="J139" s="3"/>
      <c r="K139" s="3"/>
      <c r="L139" s="3">
        <f t="shared" si="6"/>
        <v>1</v>
      </c>
    </row>
    <row r="140" spans="1:12" s="32" customFormat="1" ht="15.6" customHeight="1">
      <c r="A140" s="44" t="s">
        <v>331</v>
      </c>
      <c r="B140" s="45"/>
      <c r="C140" s="45"/>
      <c r="D140" s="45"/>
      <c r="E140" s="45"/>
      <c r="F140" s="45"/>
      <c r="G140" s="45"/>
      <c r="H140" s="45"/>
      <c r="I140" s="45"/>
      <c r="J140" s="45"/>
      <c r="K140" s="45"/>
      <c r="L140" s="46"/>
    </row>
    <row r="141" spans="1:12" ht="15.6">
      <c r="A141" s="35" t="s">
        <v>420</v>
      </c>
      <c r="B141" s="31" t="s">
        <v>419</v>
      </c>
      <c r="C141" s="25"/>
      <c r="D141" s="18"/>
      <c r="E141" s="17"/>
      <c r="F141" s="18"/>
      <c r="G141" s="17"/>
      <c r="H141" s="17"/>
      <c r="I141" s="17"/>
      <c r="J141" s="17"/>
      <c r="K141" s="17"/>
      <c r="L141" s="18"/>
    </row>
    <row r="142" spans="1:12" ht="15.6" customHeight="1">
      <c r="A142" s="35" t="s">
        <v>267</v>
      </c>
      <c r="B142" s="49" t="s">
        <v>263</v>
      </c>
      <c r="C142" s="49"/>
      <c r="D142" s="1" t="s">
        <v>203</v>
      </c>
      <c r="E142" s="12">
        <v>99.3</v>
      </c>
      <c r="F142" s="12">
        <v>99.4</v>
      </c>
      <c r="G142" s="12">
        <v>99.5</v>
      </c>
      <c r="H142" s="12">
        <v>99.6</v>
      </c>
      <c r="I142" s="12">
        <v>99.7</v>
      </c>
      <c r="J142" s="12">
        <v>99.8</v>
      </c>
      <c r="K142" s="12">
        <v>99.9</v>
      </c>
      <c r="L142" s="12">
        <v>100</v>
      </c>
    </row>
    <row r="143" spans="1:12" ht="31.2">
      <c r="A143" s="35"/>
      <c r="B143" s="36" t="s">
        <v>266</v>
      </c>
      <c r="C143" s="25" t="s">
        <v>204</v>
      </c>
      <c r="D143" s="18" t="s">
        <v>205</v>
      </c>
      <c r="E143" s="1">
        <f>E144</f>
        <v>0</v>
      </c>
      <c r="F143" s="1">
        <f t="shared" ref="F143:L143" si="7">F144</f>
        <v>1</v>
      </c>
      <c r="G143" s="1">
        <f t="shared" si="7"/>
        <v>0</v>
      </c>
      <c r="H143" s="1">
        <f t="shared" si="7"/>
        <v>0</v>
      </c>
      <c r="I143" s="1">
        <f t="shared" si="7"/>
        <v>0</v>
      </c>
      <c r="J143" s="1">
        <f t="shared" si="7"/>
        <v>0</v>
      </c>
      <c r="K143" s="1">
        <f t="shared" si="7"/>
        <v>0</v>
      </c>
      <c r="L143" s="1">
        <f t="shared" si="7"/>
        <v>1</v>
      </c>
    </row>
    <row r="144" spans="1:12" ht="62.4">
      <c r="A144" s="35" t="s">
        <v>262</v>
      </c>
      <c r="B144" s="37" t="s">
        <v>248</v>
      </c>
      <c r="C144" s="25" t="s">
        <v>204</v>
      </c>
      <c r="D144" s="18" t="s">
        <v>205</v>
      </c>
      <c r="E144" s="1"/>
      <c r="F144" s="3">
        <v>1</v>
      </c>
      <c r="G144" s="24"/>
      <c r="H144" s="24"/>
      <c r="I144" s="24"/>
      <c r="J144" s="24"/>
      <c r="K144" s="24"/>
      <c r="L144" s="3">
        <f>SUM(E144:K144)</f>
        <v>1</v>
      </c>
    </row>
    <row r="145" spans="1:14" ht="15.6">
      <c r="A145" s="35" t="s">
        <v>296</v>
      </c>
      <c r="B145" s="31" t="s">
        <v>155</v>
      </c>
      <c r="C145" s="25"/>
      <c r="D145" s="18"/>
      <c r="E145" s="18"/>
      <c r="F145" s="18"/>
      <c r="G145" s="18"/>
      <c r="H145" s="18"/>
      <c r="I145" s="18"/>
      <c r="J145" s="18"/>
      <c r="K145" s="18"/>
      <c r="L145" s="1"/>
    </row>
    <row r="146" spans="1:14" s="32" customFormat="1" ht="15.6" customHeight="1">
      <c r="A146" s="44" t="s">
        <v>332</v>
      </c>
      <c r="B146" s="45"/>
      <c r="C146" s="45"/>
      <c r="D146" s="45"/>
      <c r="E146" s="45"/>
      <c r="F146" s="45"/>
      <c r="G146" s="45"/>
      <c r="H146" s="45"/>
      <c r="I146" s="45"/>
      <c r="J146" s="45"/>
      <c r="K146" s="45"/>
      <c r="L146" s="46"/>
    </row>
    <row r="147" spans="1:14" ht="31.2">
      <c r="A147" s="35"/>
      <c r="B147" s="36" t="s">
        <v>156</v>
      </c>
      <c r="C147" s="25" t="s">
        <v>204</v>
      </c>
      <c r="D147" s="18" t="s">
        <v>205</v>
      </c>
      <c r="E147" s="18">
        <f>SUM(E148:E155)</f>
        <v>0</v>
      </c>
      <c r="F147" s="18">
        <f t="shared" ref="F147:K147" si="8">SUM(F148:F155)</f>
        <v>4</v>
      </c>
      <c r="G147" s="18">
        <f t="shared" si="8"/>
        <v>17</v>
      </c>
      <c r="H147" s="18">
        <f t="shared" si="8"/>
        <v>1</v>
      </c>
      <c r="I147" s="18">
        <f t="shared" si="8"/>
        <v>0</v>
      </c>
      <c r="J147" s="18">
        <f t="shared" si="8"/>
        <v>0</v>
      </c>
      <c r="K147" s="18">
        <f t="shared" si="8"/>
        <v>0</v>
      </c>
      <c r="L147" s="18">
        <f>F147+G147+H147</f>
        <v>22</v>
      </c>
    </row>
    <row r="148" spans="1:14" ht="78">
      <c r="A148" s="35" t="s">
        <v>297</v>
      </c>
      <c r="B148" s="36" t="s">
        <v>276</v>
      </c>
      <c r="C148" s="25" t="s">
        <v>204</v>
      </c>
      <c r="D148" s="18" t="s">
        <v>205</v>
      </c>
      <c r="E148" s="18"/>
      <c r="F148" s="18">
        <v>1</v>
      </c>
      <c r="G148" s="18"/>
      <c r="H148" s="18"/>
      <c r="I148" s="18"/>
      <c r="J148" s="18"/>
      <c r="K148" s="18"/>
      <c r="L148" s="3">
        <f t="shared" ref="L148:L153" si="9">SUM(E148:K148)</f>
        <v>1</v>
      </c>
      <c r="N148">
        <v>1</v>
      </c>
    </row>
    <row r="149" spans="1:14" ht="62.4">
      <c r="A149" s="35" t="s">
        <v>300</v>
      </c>
      <c r="B149" s="36" t="s">
        <v>149</v>
      </c>
      <c r="C149" s="25" t="s">
        <v>204</v>
      </c>
      <c r="D149" s="18" t="s">
        <v>205</v>
      </c>
      <c r="E149" s="18"/>
      <c r="F149" s="18"/>
      <c r="G149" s="18">
        <v>14</v>
      </c>
      <c r="H149" s="18"/>
      <c r="I149" s="18"/>
      <c r="J149" s="18"/>
      <c r="K149" s="18"/>
      <c r="L149" s="3">
        <f t="shared" si="9"/>
        <v>14</v>
      </c>
    </row>
    <row r="150" spans="1:14" ht="98.4" customHeight="1">
      <c r="A150" s="35" t="s">
        <v>302</v>
      </c>
      <c r="B150" s="36" t="s">
        <v>148</v>
      </c>
      <c r="C150" s="25" t="s">
        <v>204</v>
      </c>
      <c r="D150" s="18" t="s">
        <v>205</v>
      </c>
      <c r="E150" s="18"/>
      <c r="F150" s="18">
        <v>1</v>
      </c>
      <c r="G150" s="18"/>
      <c r="H150" s="18"/>
      <c r="I150" s="18"/>
      <c r="J150" s="18"/>
      <c r="K150" s="18"/>
      <c r="L150" s="3">
        <f t="shared" si="9"/>
        <v>1</v>
      </c>
    </row>
    <row r="151" spans="1:14" ht="100.8" customHeight="1">
      <c r="A151" s="35" t="s">
        <v>111</v>
      </c>
      <c r="B151" s="36" t="s">
        <v>388</v>
      </c>
      <c r="C151" s="25" t="s">
        <v>204</v>
      </c>
      <c r="D151" s="18" t="s">
        <v>205</v>
      </c>
      <c r="E151" s="18"/>
      <c r="F151" s="18">
        <v>1</v>
      </c>
      <c r="G151" s="18"/>
      <c r="H151" s="18"/>
      <c r="I151" s="18"/>
      <c r="J151" s="18"/>
      <c r="K151" s="18"/>
      <c r="L151" s="3">
        <f t="shared" si="9"/>
        <v>1</v>
      </c>
    </row>
    <row r="152" spans="1:14" ht="78">
      <c r="A152" s="35" t="s">
        <v>126</v>
      </c>
      <c r="B152" s="36" t="s">
        <v>376</v>
      </c>
      <c r="C152" s="25" t="s">
        <v>204</v>
      </c>
      <c r="D152" s="18" t="s">
        <v>205</v>
      </c>
      <c r="E152" s="18"/>
      <c r="F152" s="18"/>
      <c r="G152" s="18">
        <v>1</v>
      </c>
      <c r="H152" s="18"/>
      <c r="I152" s="18"/>
      <c r="J152" s="18"/>
      <c r="K152" s="18"/>
      <c r="L152" s="3">
        <f t="shared" si="9"/>
        <v>1</v>
      </c>
    </row>
    <row r="153" spans="1:14" ht="62.4">
      <c r="A153" s="35" t="s">
        <v>127</v>
      </c>
      <c r="B153" s="36" t="s">
        <v>371</v>
      </c>
      <c r="C153" s="25" t="s">
        <v>204</v>
      </c>
      <c r="D153" s="18" t="s">
        <v>205</v>
      </c>
      <c r="E153" s="18"/>
      <c r="F153" s="18"/>
      <c r="G153" s="18">
        <v>1</v>
      </c>
      <c r="H153" s="18"/>
      <c r="I153" s="18"/>
      <c r="J153" s="18"/>
      <c r="K153" s="18"/>
      <c r="L153" s="3">
        <f t="shared" si="9"/>
        <v>1</v>
      </c>
    </row>
    <row r="154" spans="1:14" ht="31.2">
      <c r="A154" s="35" t="s">
        <v>372</v>
      </c>
      <c r="B154" s="36" t="s">
        <v>316</v>
      </c>
      <c r="C154" s="25" t="s">
        <v>204</v>
      </c>
      <c r="D154" s="18" t="s">
        <v>205</v>
      </c>
      <c r="E154" s="18"/>
      <c r="F154" s="18">
        <v>1</v>
      </c>
      <c r="G154" s="18"/>
      <c r="H154" s="18">
        <v>1</v>
      </c>
      <c r="I154" s="18"/>
      <c r="J154" s="18"/>
      <c r="K154" s="18"/>
      <c r="L154" s="3">
        <f>SUM(E154:K154)</f>
        <v>2</v>
      </c>
    </row>
    <row r="155" spans="1:14" ht="46.8">
      <c r="A155" s="35" t="s">
        <v>373</v>
      </c>
      <c r="B155" s="36" t="s">
        <v>374</v>
      </c>
      <c r="C155" s="25" t="s">
        <v>204</v>
      </c>
      <c r="D155" s="18" t="s">
        <v>205</v>
      </c>
      <c r="E155" s="18"/>
      <c r="F155" s="18"/>
      <c r="G155" s="18">
        <v>1</v>
      </c>
      <c r="H155" s="18"/>
      <c r="I155" s="18"/>
      <c r="J155" s="18"/>
      <c r="K155" s="18"/>
      <c r="L155" s="3">
        <f>SUM(E155:K155)</f>
        <v>1</v>
      </c>
    </row>
  </sheetData>
  <autoFilter ref="A6:L6"/>
  <mergeCells count="12">
    <mergeCell ref="A146:L146"/>
    <mergeCell ref="B99:C99"/>
    <mergeCell ref="A97:L97"/>
    <mergeCell ref="B142:C142"/>
    <mergeCell ref="A140:L140"/>
    <mergeCell ref="B63:C63"/>
    <mergeCell ref="A15:L15"/>
    <mergeCell ref="A8:A9"/>
    <mergeCell ref="B8:C8"/>
    <mergeCell ref="B9:C9"/>
    <mergeCell ref="A10:L10"/>
    <mergeCell ref="A61:L61"/>
  </mergeCells>
  <phoneticPr fontId="27" type="noConversion"/>
  <printOptions horizontalCentered="1"/>
  <pageMargins left="0.59055118110236227" right="0.59055118110236227" top="0.59055118110236227" bottom="0.59055118110236227" header="0.31496062992125984" footer="0.31496062992125984"/>
  <pageSetup paperSize="9" scale="70" firstPageNumber="9" fitToHeight="0" orientation="landscape"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sheetPr>
    <pageSetUpPr fitToPage="1"/>
  </sheetPr>
  <dimension ref="A1:AF850"/>
  <sheetViews>
    <sheetView view="pageBreakPreview" topLeftCell="A5" zoomScale="75" zoomScaleNormal="100" zoomScaleSheetLayoutView="75" workbookViewId="0">
      <pane xSplit="2" ySplit="3" topLeftCell="E680" activePane="bottomRight" state="frozen"/>
      <selection activeCell="B2" sqref="B2"/>
      <selection pane="topRight" activeCell="B2" sqref="B2"/>
      <selection pane="bottomLeft" activeCell="B2" sqref="B2"/>
      <selection pane="bottomRight" activeCell="B690" sqref="B690:B694"/>
    </sheetView>
  </sheetViews>
  <sheetFormatPr defaultColWidth="9.109375" defaultRowHeight="15.6"/>
  <cols>
    <col min="1" max="1" width="8.44140625" style="16" bestFit="1" customWidth="1"/>
    <col min="2" max="2" width="50.5546875" style="5" customWidth="1"/>
    <col min="3" max="3" width="17.6640625" style="5" customWidth="1"/>
    <col min="4" max="4" width="15.109375" style="5" customWidth="1"/>
    <col min="5" max="5" width="23.33203125" style="5" customWidth="1"/>
    <col min="6" max="6" width="20.44140625" style="5" customWidth="1"/>
    <col min="7" max="10" width="17.88671875" style="5" customWidth="1"/>
    <col min="11" max="12" width="19" style="5" customWidth="1"/>
    <col min="13" max="13" width="14.6640625" style="15" customWidth="1"/>
    <col min="14" max="14" width="9.77734375" style="15" customWidth="1"/>
    <col min="15" max="17" width="9.109375" style="4"/>
    <col min="18" max="18" width="12.6640625" style="4" bestFit="1" customWidth="1"/>
    <col min="19" max="21" width="11" style="4" bestFit="1" customWidth="1"/>
    <col min="22" max="24" width="12.6640625" style="4" bestFit="1" customWidth="1"/>
    <col min="25" max="25" width="9.88671875" style="4" customWidth="1"/>
    <col min="26" max="29" width="11" style="4" bestFit="1" customWidth="1"/>
    <col min="30" max="32" width="12.6640625" style="4" bestFit="1" customWidth="1"/>
    <col min="33" max="16384" width="9.109375" style="4"/>
  </cols>
  <sheetData>
    <row r="1" spans="1:32" ht="18">
      <c r="L1" s="73" t="s">
        <v>218</v>
      </c>
      <c r="M1" s="73"/>
      <c r="N1" s="38"/>
    </row>
    <row r="2" spans="1:32" ht="18">
      <c r="L2" s="73" t="s">
        <v>211</v>
      </c>
      <c r="M2" s="73"/>
      <c r="N2" s="38"/>
    </row>
    <row r="3" spans="1:32" ht="21">
      <c r="A3" s="10" t="s">
        <v>342</v>
      </c>
      <c r="B3" s="22"/>
      <c r="C3" s="9"/>
      <c r="D3" s="9"/>
      <c r="E3" s="9"/>
      <c r="F3" s="9"/>
      <c r="G3" s="9"/>
      <c r="H3" s="9"/>
      <c r="I3" s="9"/>
      <c r="J3" s="9"/>
      <c r="K3" s="9"/>
      <c r="L3" s="9"/>
      <c r="M3" s="10"/>
      <c r="N3" s="10"/>
    </row>
    <row r="4" spans="1:32">
      <c r="A4" s="15"/>
      <c r="B4" s="16"/>
      <c r="C4" s="15"/>
      <c r="D4" s="15"/>
      <c r="E4" s="15"/>
      <c r="F4" s="15"/>
      <c r="G4" s="15"/>
      <c r="H4" s="15"/>
      <c r="I4" s="15"/>
      <c r="J4" s="15"/>
      <c r="K4" s="15"/>
      <c r="L4" s="15"/>
    </row>
    <row r="5" spans="1:32">
      <c r="A5" s="52" t="s">
        <v>217</v>
      </c>
      <c r="B5" s="52" t="s">
        <v>198</v>
      </c>
      <c r="C5" s="52" t="s">
        <v>202</v>
      </c>
      <c r="D5" s="52" t="s">
        <v>220</v>
      </c>
      <c r="E5" s="11" t="s">
        <v>208</v>
      </c>
      <c r="F5" s="11"/>
      <c r="G5" s="11"/>
      <c r="H5" s="11"/>
      <c r="I5" s="11"/>
      <c r="J5" s="11"/>
      <c r="K5" s="11"/>
      <c r="L5" s="52" t="s">
        <v>222</v>
      </c>
      <c r="M5" s="52" t="s">
        <v>221</v>
      </c>
    </row>
    <row r="6" spans="1:32" ht="31.5" customHeight="1">
      <c r="A6" s="52"/>
      <c r="B6" s="52"/>
      <c r="C6" s="52"/>
      <c r="D6" s="52"/>
      <c r="E6" s="25" t="s">
        <v>201</v>
      </c>
      <c r="F6" s="25" t="s">
        <v>210</v>
      </c>
      <c r="G6" s="25" t="s">
        <v>219</v>
      </c>
      <c r="H6" s="25" t="s">
        <v>284</v>
      </c>
      <c r="I6" s="25" t="s">
        <v>285</v>
      </c>
      <c r="J6" s="25" t="s">
        <v>286</v>
      </c>
      <c r="K6" s="25" t="s">
        <v>200</v>
      </c>
      <c r="L6" s="74"/>
      <c r="M6" s="52"/>
    </row>
    <row r="7" spans="1:32">
      <c r="A7" s="25">
        <v>1</v>
      </c>
      <c r="B7" s="25">
        <v>2</v>
      </c>
      <c r="C7" s="25">
        <v>3</v>
      </c>
      <c r="D7" s="25">
        <v>4</v>
      </c>
      <c r="E7" s="25">
        <v>5</v>
      </c>
      <c r="F7" s="25">
        <v>6</v>
      </c>
      <c r="G7" s="25">
        <v>7</v>
      </c>
      <c r="H7" s="25">
        <v>8</v>
      </c>
      <c r="I7" s="25">
        <v>9</v>
      </c>
      <c r="J7" s="25">
        <v>10</v>
      </c>
      <c r="K7" s="25">
        <v>11</v>
      </c>
      <c r="L7" s="25">
        <v>12</v>
      </c>
      <c r="M7" s="25">
        <v>13</v>
      </c>
    </row>
    <row r="8" spans="1:32">
      <c r="A8" s="51" t="s">
        <v>206</v>
      </c>
      <c r="B8" s="51"/>
      <c r="C8" s="13" t="s">
        <v>200</v>
      </c>
      <c r="D8" s="69"/>
      <c r="E8" s="24">
        <f t="shared" ref="E8:J8" si="0">E13+E18+E23</f>
        <v>1474055.36974</v>
      </c>
      <c r="F8" s="24">
        <f t="shared" si="0"/>
        <v>550459.98899999994</v>
      </c>
      <c r="G8" s="24">
        <f t="shared" si="0"/>
        <v>169336.74000000002</v>
      </c>
      <c r="H8" s="24">
        <f t="shared" si="0"/>
        <v>167489.1</v>
      </c>
      <c r="I8" s="24">
        <f t="shared" si="0"/>
        <v>1284003.906</v>
      </c>
      <c r="J8" s="24">
        <f t="shared" si="0"/>
        <v>1255878.4549999998</v>
      </c>
      <c r="K8" s="24">
        <f>SUM(E8:J8)</f>
        <v>4901223.5597400004</v>
      </c>
      <c r="L8" s="50"/>
      <c r="M8" s="50"/>
      <c r="N8" s="43"/>
      <c r="R8" s="24">
        <v>1474055.36974</v>
      </c>
      <c r="S8" s="24">
        <v>550459.98899999994</v>
      </c>
      <c r="T8" s="24">
        <v>169336.74000000002</v>
      </c>
      <c r="U8" s="24">
        <v>167489.1</v>
      </c>
      <c r="V8" s="24">
        <v>1284003.906</v>
      </c>
      <c r="W8" s="24">
        <v>1255878.4549999998</v>
      </c>
      <c r="X8" s="24">
        <v>4901223.5597400004</v>
      </c>
      <c r="Y8" s="43"/>
      <c r="Z8" s="24">
        <f t="shared" ref="Z8:AF11" si="1">R8-E8</f>
        <v>0</v>
      </c>
      <c r="AA8" s="24">
        <f t="shared" si="1"/>
        <v>0</v>
      </c>
      <c r="AB8" s="24">
        <f t="shared" si="1"/>
        <v>0</v>
      </c>
      <c r="AC8" s="24">
        <f t="shared" si="1"/>
        <v>0</v>
      </c>
      <c r="AD8" s="24">
        <f t="shared" si="1"/>
        <v>0</v>
      </c>
      <c r="AE8" s="24">
        <f t="shared" si="1"/>
        <v>0</v>
      </c>
      <c r="AF8" s="24">
        <f t="shared" si="1"/>
        <v>0</v>
      </c>
    </row>
    <row r="9" spans="1:32">
      <c r="A9" s="51"/>
      <c r="B9" s="51"/>
      <c r="C9" s="13" t="s">
        <v>242</v>
      </c>
      <c r="D9" s="69"/>
      <c r="E9" s="24">
        <f t="shared" ref="E9:J12" si="2">E14+E19+E24</f>
        <v>1086086.949</v>
      </c>
      <c r="F9" s="24">
        <f t="shared" si="2"/>
        <v>153793.28</v>
      </c>
      <c r="G9" s="24">
        <f t="shared" si="2"/>
        <v>139015.9</v>
      </c>
      <c r="H9" s="24">
        <f t="shared" si="2"/>
        <v>139015.9</v>
      </c>
      <c r="I9" s="24">
        <f t="shared" si="2"/>
        <v>0</v>
      </c>
      <c r="J9" s="24">
        <f t="shared" si="2"/>
        <v>1040067.1000000001</v>
      </c>
      <c r="K9" s="24">
        <f t="shared" ref="K9:K72" si="3">SUM(E9:J9)</f>
        <v>2557979.1289999997</v>
      </c>
      <c r="L9" s="50"/>
      <c r="M9" s="50"/>
      <c r="N9" s="43"/>
      <c r="R9" s="24">
        <v>1086086.949</v>
      </c>
      <c r="S9" s="24">
        <v>153793.28</v>
      </c>
      <c r="T9" s="24">
        <v>139015.9</v>
      </c>
      <c r="U9" s="24">
        <v>139015.9</v>
      </c>
      <c r="V9" s="24">
        <v>0</v>
      </c>
      <c r="W9" s="24">
        <v>1040067.1000000001</v>
      </c>
      <c r="X9" s="24">
        <v>2557979.1289999997</v>
      </c>
      <c r="Y9" s="43"/>
      <c r="Z9" s="24">
        <f t="shared" si="1"/>
        <v>0</v>
      </c>
      <c r="AA9" s="24">
        <f t="shared" si="1"/>
        <v>0</v>
      </c>
      <c r="AB9" s="24">
        <f t="shared" si="1"/>
        <v>0</v>
      </c>
      <c r="AC9" s="24">
        <f t="shared" si="1"/>
        <v>0</v>
      </c>
      <c r="AD9" s="24">
        <f t="shared" si="1"/>
        <v>0</v>
      </c>
      <c r="AE9" s="24">
        <f t="shared" si="1"/>
        <v>0</v>
      </c>
      <c r="AF9" s="24">
        <f t="shared" si="1"/>
        <v>0</v>
      </c>
    </row>
    <row r="10" spans="1:32">
      <c r="A10" s="51"/>
      <c r="B10" s="51"/>
      <c r="C10" s="13" t="s">
        <v>243</v>
      </c>
      <c r="D10" s="69"/>
      <c r="E10" s="24">
        <f t="shared" si="2"/>
        <v>16083.631740000003</v>
      </c>
      <c r="F10" s="24">
        <f t="shared" si="2"/>
        <v>79545.789999999994</v>
      </c>
      <c r="G10" s="24">
        <f t="shared" si="2"/>
        <v>5694.7</v>
      </c>
      <c r="H10" s="24">
        <f t="shared" si="2"/>
        <v>5694.7</v>
      </c>
      <c r="I10" s="24">
        <f t="shared" si="2"/>
        <v>19527.62</v>
      </c>
      <c r="J10" s="24">
        <f t="shared" si="2"/>
        <v>158793.37</v>
      </c>
      <c r="K10" s="24">
        <f t="shared" si="3"/>
        <v>285339.81173999998</v>
      </c>
      <c r="L10" s="50"/>
      <c r="M10" s="50"/>
      <c r="N10" s="43"/>
      <c r="R10" s="24">
        <v>16083.631740000003</v>
      </c>
      <c r="S10" s="24">
        <v>79545.789999999994</v>
      </c>
      <c r="T10" s="24">
        <v>5694.7</v>
      </c>
      <c r="U10" s="24">
        <v>5694.7</v>
      </c>
      <c r="V10" s="24">
        <v>19527.62</v>
      </c>
      <c r="W10" s="24">
        <v>158793.37</v>
      </c>
      <c r="X10" s="24">
        <v>285339.81173999998</v>
      </c>
      <c r="Y10" s="43"/>
      <c r="Z10" s="24">
        <f t="shared" si="1"/>
        <v>0</v>
      </c>
      <c r="AA10" s="24">
        <f t="shared" si="1"/>
        <v>0</v>
      </c>
      <c r="AB10" s="24">
        <f t="shared" si="1"/>
        <v>0</v>
      </c>
      <c r="AC10" s="24">
        <f t="shared" si="1"/>
        <v>0</v>
      </c>
      <c r="AD10" s="24">
        <f t="shared" si="1"/>
        <v>0</v>
      </c>
      <c r="AE10" s="24">
        <f t="shared" si="1"/>
        <v>0</v>
      </c>
      <c r="AF10" s="24">
        <f t="shared" si="1"/>
        <v>0</v>
      </c>
    </row>
    <row r="11" spans="1:32">
      <c r="A11" s="51"/>
      <c r="B11" s="51"/>
      <c r="C11" s="13" t="s">
        <v>244</v>
      </c>
      <c r="D11" s="69"/>
      <c r="E11" s="24">
        <f t="shared" si="2"/>
        <v>371884.78899999999</v>
      </c>
      <c r="F11" s="24">
        <f t="shared" si="2"/>
        <v>317120.91899999999</v>
      </c>
      <c r="G11" s="24">
        <f t="shared" si="2"/>
        <v>24626.14</v>
      </c>
      <c r="H11" s="24">
        <f t="shared" si="2"/>
        <v>22778.5</v>
      </c>
      <c r="I11" s="24">
        <f t="shared" si="2"/>
        <v>1264476.2859999998</v>
      </c>
      <c r="J11" s="24">
        <f t="shared" si="2"/>
        <v>57017.985000000008</v>
      </c>
      <c r="K11" s="24">
        <f t="shared" si="3"/>
        <v>2057904.6189999999</v>
      </c>
      <c r="L11" s="50"/>
      <c r="M11" s="50"/>
      <c r="N11" s="43"/>
      <c r="R11" s="24">
        <v>371884.78899999999</v>
      </c>
      <c r="S11" s="24">
        <v>317120.91899999999</v>
      </c>
      <c r="T11" s="24">
        <v>24626.14</v>
      </c>
      <c r="U11" s="24">
        <v>22778.5</v>
      </c>
      <c r="V11" s="24">
        <v>1264476.2859999998</v>
      </c>
      <c r="W11" s="24">
        <v>57017.985000000008</v>
      </c>
      <c r="X11" s="24">
        <v>2057904.6189999999</v>
      </c>
      <c r="Y11" s="43"/>
      <c r="Z11" s="24">
        <f t="shared" si="1"/>
        <v>0</v>
      </c>
      <c r="AA11" s="24">
        <f t="shared" si="1"/>
        <v>0</v>
      </c>
      <c r="AB11" s="24">
        <f t="shared" si="1"/>
        <v>0</v>
      </c>
      <c r="AC11" s="24">
        <f t="shared" si="1"/>
        <v>0</v>
      </c>
      <c r="AD11" s="24">
        <f t="shared" si="1"/>
        <v>0</v>
      </c>
      <c r="AE11" s="24">
        <f t="shared" si="1"/>
        <v>0</v>
      </c>
      <c r="AF11" s="24">
        <f t="shared" si="1"/>
        <v>0</v>
      </c>
    </row>
    <row r="12" spans="1:32">
      <c r="A12" s="51"/>
      <c r="B12" s="51"/>
      <c r="C12" s="13" t="s">
        <v>245</v>
      </c>
      <c r="D12" s="69"/>
      <c r="E12" s="24">
        <f t="shared" si="2"/>
        <v>0</v>
      </c>
      <c r="F12" s="24">
        <f t="shared" si="2"/>
        <v>0</v>
      </c>
      <c r="G12" s="24">
        <f t="shared" si="2"/>
        <v>0</v>
      </c>
      <c r="H12" s="24">
        <f t="shared" si="2"/>
        <v>0</v>
      </c>
      <c r="I12" s="24">
        <f t="shared" si="2"/>
        <v>0</v>
      </c>
      <c r="J12" s="24">
        <f t="shared" si="2"/>
        <v>0</v>
      </c>
      <c r="K12" s="24">
        <f t="shared" si="3"/>
        <v>0</v>
      </c>
      <c r="L12" s="50"/>
      <c r="M12" s="50"/>
      <c r="N12" s="43"/>
    </row>
    <row r="13" spans="1:32">
      <c r="A13" s="51" t="s">
        <v>195</v>
      </c>
      <c r="B13" s="51"/>
      <c r="C13" s="13" t="s">
        <v>200</v>
      </c>
      <c r="D13" s="69"/>
      <c r="E13" s="24">
        <f t="shared" ref="E13:J13" si="4">E29+E34+E42+E48+E53+E61+E66+E71+E76+E84+E94+E102+E110+E118+E123+E128+E133+E138+E151+E159+E164+E174+E182+E187+E195+E200+E205+E210+E215+E220+E225+E230+E235+E240+E245+E250+E255+E260+E265+E270+E275+E280+E285+E296+E301+E306+E311+E316+E321+E326+E331+E336+E341+E346+E351+E356+E361+E369+E374+E379+E387+E392+E400+E405+E410+E415+E420+E425+E430+E435+E440+E445+E450+E455+E460+E466+E494+E499+E674+E680+E685+E690+E695+E700+E705</f>
        <v>835792.38073999982</v>
      </c>
      <c r="F13" s="24">
        <f t="shared" si="4"/>
        <v>181315.60999999996</v>
      </c>
      <c r="G13" s="24">
        <f t="shared" si="4"/>
        <v>168136.74000000002</v>
      </c>
      <c r="H13" s="24">
        <f t="shared" si="4"/>
        <v>167489.1</v>
      </c>
      <c r="I13" s="24">
        <f t="shared" si="4"/>
        <v>1284003.906</v>
      </c>
      <c r="J13" s="24">
        <f t="shared" si="4"/>
        <v>1255878.4549999998</v>
      </c>
      <c r="K13" s="24">
        <f t="shared" si="3"/>
        <v>3892616.1917399997</v>
      </c>
      <c r="L13" s="50"/>
      <c r="M13" s="50"/>
      <c r="N13" s="43"/>
      <c r="O13" s="41" t="s">
        <v>215</v>
      </c>
      <c r="R13" s="24">
        <v>835792.38073999982</v>
      </c>
      <c r="S13" s="24">
        <v>181315.60999999996</v>
      </c>
      <c r="T13" s="24">
        <v>168136.74000000002</v>
      </c>
      <c r="U13" s="24">
        <v>167489.1</v>
      </c>
      <c r="V13" s="24">
        <v>1284003.906</v>
      </c>
      <c r="W13" s="24">
        <v>1255878.4549999998</v>
      </c>
      <c r="X13" s="24">
        <v>3892616.1917399997</v>
      </c>
      <c r="Y13" s="43"/>
      <c r="Z13" s="24">
        <f t="shared" ref="Z13:AF16" si="5">R13-E13</f>
        <v>0</v>
      </c>
      <c r="AA13" s="24">
        <f t="shared" si="5"/>
        <v>0</v>
      </c>
      <c r="AB13" s="24">
        <f t="shared" si="5"/>
        <v>0</v>
      </c>
      <c r="AC13" s="24">
        <f t="shared" si="5"/>
        <v>0</v>
      </c>
      <c r="AD13" s="24">
        <f t="shared" si="5"/>
        <v>0</v>
      </c>
      <c r="AE13" s="24">
        <f t="shared" si="5"/>
        <v>0</v>
      </c>
      <c r="AF13" s="24">
        <f t="shared" si="5"/>
        <v>0</v>
      </c>
    </row>
    <row r="14" spans="1:32">
      <c r="A14" s="51"/>
      <c r="B14" s="51"/>
      <c r="C14" s="13" t="s">
        <v>242</v>
      </c>
      <c r="D14" s="69"/>
      <c r="E14" s="24">
        <f t="shared" ref="E14:J14" si="6">E30+E35+E36+E43+E49+E54+E55+E62+E67+E72+E77+E78+E85+E95+E96+E103+E104+E111+E112+E119+E124+E129+E134+E139+E140+E152+E153+E160+E165+E175+E176+E183+E188+E189+E196+E201+E206+E211+E216+E221+E226+E231+E236+E241+E246+E251+E256+E261+E266+E271+E276+E281+E286+E297+E302+E307+E312+E317+E322+E327+E332+E337+E342+E347+E352+E357+E362+E363+E370+E375+E380+E381+E388+E393+E394+E401+E406+E411+E416+E421+E426+E431+E436+E441+E446+E451+E456+E461+E467+E495+E500+E675+E681+E686+E691+E696+E701+E706</f>
        <v>658811.78899999987</v>
      </c>
      <c r="F14" s="24">
        <f t="shared" si="6"/>
        <v>99035.7</v>
      </c>
      <c r="G14" s="24">
        <f t="shared" si="6"/>
        <v>139015.9</v>
      </c>
      <c r="H14" s="24">
        <f t="shared" si="6"/>
        <v>139015.9</v>
      </c>
      <c r="I14" s="24">
        <f t="shared" si="6"/>
        <v>0</v>
      </c>
      <c r="J14" s="24">
        <f t="shared" si="6"/>
        <v>1040067.1000000001</v>
      </c>
      <c r="K14" s="24">
        <f t="shared" si="3"/>
        <v>2075946.389</v>
      </c>
      <c r="L14" s="50"/>
      <c r="M14" s="50"/>
      <c r="N14" s="43"/>
      <c r="O14" s="41" t="s">
        <v>215</v>
      </c>
      <c r="R14" s="24">
        <v>658811.78899999987</v>
      </c>
      <c r="S14" s="24">
        <v>99035.7</v>
      </c>
      <c r="T14" s="24">
        <v>139015.9</v>
      </c>
      <c r="U14" s="24">
        <v>139015.9</v>
      </c>
      <c r="V14" s="24">
        <v>0</v>
      </c>
      <c r="W14" s="24">
        <v>1040067.1000000001</v>
      </c>
      <c r="X14" s="24">
        <v>2075946.389</v>
      </c>
      <c r="Y14" s="43"/>
      <c r="Z14" s="24">
        <f t="shared" si="5"/>
        <v>0</v>
      </c>
      <c r="AA14" s="24">
        <f t="shared" si="5"/>
        <v>0</v>
      </c>
      <c r="AB14" s="24">
        <f t="shared" si="5"/>
        <v>0</v>
      </c>
      <c r="AC14" s="24">
        <f t="shared" si="5"/>
        <v>0</v>
      </c>
      <c r="AD14" s="24">
        <f t="shared" si="5"/>
        <v>0</v>
      </c>
      <c r="AE14" s="24">
        <f t="shared" si="5"/>
        <v>0</v>
      </c>
      <c r="AF14" s="24">
        <f t="shared" si="5"/>
        <v>0</v>
      </c>
    </row>
    <row r="15" spans="1:32">
      <c r="A15" s="51"/>
      <c r="B15" s="51"/>
      <c r="C15" s="13" t="s">
        <v>243</v>
      </c>
      <c r="D15" s="69"/>
      <c r="E15" s="24">
        <f t="shared" ref="E15:J15" si="7">E31+E37+E38+E44+E50+E56+E57+E63+E68+E73+E79+E80+E86+E97+E98+E105+E106+E113+E114+E120+E125+E130+E135+E141+E142+E154+E155+E161+E166+E177+E178+E184+E190+E191+E197+E202+E207+E212+E217+E222+E227+E232+E237+E242+E247+E252+E257+E262+E267+E272+E277+E282+E287+E298+E303+E308+E313+E318+E323+E328+E333+E338+E343+E348+E353+E358+E364+E365+E371+E376+E382+E383+E389+E395+E396+E402+E407+E412+E417+E422+E427+E432+E437+E442+E447+E452+E457+E462+E468+E496+E501+E676+E682+E687+E692+E697+E702+E707</f>
        <v>15849.261740000002</v>
      </c>
      <c r="F15" s="24">
        <f t="shared" si="7"/>
        <v>8939.92</v>
      </c>
      <c r="G15" s="24">
        <f t="shared" si="7"/>
        <v>5694.7</v>
      </c>
      <c r="H15" s="24">
        <f t="shared" si="7"/>
        <v>5694.7</v>
      </c>
      <c r="I15" s="24">
        <f t="shared" si="7"/>
        <v>19527.62</v>
      </c>
      <c r="J15" s="24">
        <f t="shared" si="7"/>
        <v>158793.37</v>
      </c>
      <c r="K15" s="24">
        <f t="shared" si="3"/>
        <v>214499.57173999998</v>
      </c>
      <c r="L15" s="50"/>
      <c r="M15" s="50"/>
      <c r="N15" s="43"/>
      <c r="O15" s="41" t="s">
        <v>215</v>
      </c>
      <c r="R15" s="24">
        <v>15849.261740000002</v>
      </c>
      <c r="S15" s="24">
        <v>8939.92</v>
      </c>
      <c r="T15" s="24">
        <v>5694.7</v>
      </c>
      <c r="U15" s="24">
        <v>5694.7</v>
      </c>
      <c r="V15" s="24">
        <v>19527.62</v>
      </c>
      <c r="W15" s="24">
        <v>158793.37</v>
      </c>
      <c r="X15" s="24">
        <v>214499.57173999998</v>
      </c>
      <c r="Y15" s="43"/>
      <c r="Z15" s="24">
        <f t="shared" si="5"/>
        <v>0</v>
      </c>
      <c r="AA15" s="24">
        <f t="shared" si="5"/>
        <v>0</v>
      </c>
      <c r="AB15" s="24">
        <f t="shared" si="5"/>
        <v>0</v>
      </c>
      <c r="AC15" s="24">
        <f t="shared" si="5"/>
        <v>0</v>
      </c>
      <c r="AD15" s="24">
        <f t="shared" si="5"/>
        <v>0</v>
      </c>
      <c r="AE15" s="24">
        <f t="shared" si="5"/>
        <v>0</v>
      </c>
      <c r="AF15" s="24">
        <f t="shared" si="5"/>
        <v>0</v>
      </c>
    </row>
    <row r="16" spans="1:32">
      <c r="A16" s="51"/>
      <c r="B16" s="51"/>
      <c r="C16" s="13" t="s">
        <v>244</v>
      </c>
      <c r="D16" s="69"/>
      <c r="E16" s="24">
        <f t="shared" ref="E16:J16" si="8">E32+E39+E40+E45+E51+E58+E59+E64+E69+E74+E81+E82+E87+E99+E100+E107+E108+E115+E116+E121+E126+E131+E136+E143+E144+E156+E157+E162+E167+E179+E180+E185+E192+E193+E198+E203+E208+E213+E218+E223+E228+E233+E238+E243+E248+E253+E258+E263+E268+E273+E278+E283+E288+E299+E304+E309+E314+E319+E324+E329+E334+E339+E344+E349+E354+E359+E366+E367+E372+E377+E384+E385+E390+E397+E398+E403+E408+E413+E418+E423+E428+E433+E438+E443+E448+E453+E458+E463+E469+E497+E502+E677+E683+E688+E693+E698+E703+E708</f>
        <v>161131.32999999999</v>
      </c>
      <c r="F16" s="24">
        <f t="shared" si="8"/>
        <v>73339.989999999991</v>
      </c>
      <c r="G16" s="24">
        <f t="shared" si="8"/>
        <v>23426.14</v>
      </c>
      <c r="H16" s="24">
        <f t="shared" si="8"/>
        <v>22778.5</v>
      </c>
      <c r="I16" s="24">
        <f t="shared" si="8"/>
        <v>1264476.2859999998</v>
      </c>
      <c r="J16" s="24">
        <f t="shared" si="8"/>
        <v>57017.985000000008</v>
      </c>
      <c r="K16" s="24">
        <f t="shared" si="3"/>
        <v>1602170.2309999999</v>
      </c>
      <c r="L16" s="50"/>
      <c r="M16" s="50"/>
      <c r="N16" s="43"/>
      <c r="O16" s="41" t="s">
        <v>215</v>
      </c>
      <c r="R16" s="24">
        <v>161131.32999999999</v>
      </c>
      <c r="S16" s="24">
        <v>73339.989999999991</v>
      </c>
      <c r="T16" s="24">
        <v>23426.14</v>
      </c>
      <c r="U16" s="24">
        <v>22778.5</v>
      </c>
      <c r="V16" s="24">
        <v>1264476.2859999998</v>
      </c>
      <c r="W16" s="24">
        <v>57017.985000000008</v>
      </c>
      <c r="X16" s="24">
        <v>1602170.2309999999</v>
      </c>
      <c r="Y16" s="43"/>
      <c r="Z16" s="24">
        <f t="shared" si="5"/>
        <v>0</v>
      </c>
      <c r="AA16" s="24">
        <f t="shared" si="5"/>
        <v>0</v>
      </c>
      <c r="AB16" s="24">
        <f t="shared" si="5"/>
        <v>0</v>
      </c>
      <c r="AC16" s="24">
        <f t="shared" si="5"/>
        <v>0</v>
      </c>
      <c r="AD16" s="24">
        <f t="shared" si="5"/>
        <v>0</v>
      </c>
      <c r="AE16" s="24">
        <f t="shared" si="5"/>
        <v>0</v>
      </c>
      <c r="AF16" s="24">
        <f t="shared" si="5"/>
        <v>0</v>
      </c>
    </row>
    <row r="17" spans="1:32">
      <c r="A17" s="51"/>
      <c r="B17" s="51"/>
      <c r="C17" s="13" t="s">
        <v>245</v>
      </c>
      <c r="D17" s="69"/>
      <c r="E17" s="24">
        <f t="shared" ref="E17:J17" si="9">E33+E41+E46+E52+E60+E65+E70+E75+E88+E101+E109+E117+E122+E127+E132+E137+E145+E158+E163+E168+E181+E186+E194+E199+E204+E209+E214+E219+E224+E229+E234+E239+E244+E249+E254+E259+E264+E269+E274+E279+E284+E289+E300+E305+E310+E315+E320+E325+E330+E335+E340+E345+E350+E355+E360+E368+E373+E378+E386+E391+E399+E404+E409+E414+E419+E424+E429+E434+E439+E444+E449+E454+E459+E464+E470+E498+E503+E678+E684+E689+E694+E699+E704+E709</f>
        <v>0</v>
      </c>
      <c r="F17" s="24">
        <f t="shared" si="9"/>
        <v>0</v>
      </c>
      <c r="G17" s="24">
        <f t="shared" si="9"/>
        <v>0</v>
      </c>
      <c r="H17" s="24">
        <f t="shared" si="9"/>
        <v>0</v>
      </c>
      <c r="I17" s="24">
        <f t="shared" si="9"/>
        <v>0</v>
      </c>
      <c r="J17" s="24">
        <f t="shared" si="9"/>
        <v>0</v>
      </c>
      <c r="K17" s="24">
        <f t="shared" si="3"/>
        <v>0</v>
      </c>
      <c r="L17" s="50"/>
      <c r="M17" s="50"/>
      <c r="N17" s="43"/>
      <c r="O17" s="41" t="s">
        <v>215</v>
      </c>
    </row>
    <row r="18" spans="1:32">
      <c r="A18" s="51" t="s">
        <v>196</v>
      </c>
      <c r="B18" s="51"/>
      <c r="C18" s="13" t="s">
        <v>200</v>
      </c>
      <c r="D18" s="69"/>
      <c r="E18" s="24">
        <f t="shared" ref="E18:J22" si="10">E484+E489</f>
        <v>16117.23</v>
      </c>
      <c r="F18" s="24">
        <f t="shared" si="10"/>
        <v>0</v>
      </c>
      <c r="G18" s="24">
        <f t="shared" si="10"/>
        <v>0</v>
      </c>
      <c r="H18" s="24">
        <f t="shared" si="10"/>
        <v>0</v>
      </c>
      <c r="I18" s="24">
        <f t="shared" si="10"/>
        <v>0</v>
      </c>
      <c r="J18" s="24">
        <f t="shared" si="10"/>
        <v>0</v>
      </c>
      <c r="K18" s="24">
        <f t="shared" si="3"/>
        <v>16117.23</v>
      </c>
      <c r="L18" s="50"/>
      <c r="M18" s="50"/>
      <c r="N18" s="43"/>
      <c r="O18" s="42" t="s">
        <v>214</v>
      </c>
      <c r="R18" s="24">
        <v>16117.23</v>
      </c>
      <c r="S18" s="24">
        <v>0</v>
      </c>
      <c r="T18" s="24">
        <v>0</v>
      </c>
      <c r="U18" s="24">
        <v>0</v>
      </c>
      <c r="V18" s="24">
        <v>0</v>
      </c>
      <c r="W18" s="24">
        <v>0</v>
      </c>
      <c r="X18" s="24">
        <v>16117.23</v>
      </c>
      <c r="Y18" s="43"/>
      <c r="Z18" s="24">
        <f t="shared" ref="Z18:AF21" si="11">R18-E18</f>
        <v>0</v>
      </c>
      <c r="AA18" s="24">
        <f t="shared" si="11"/>
        <v>0</v>
      </c>
      <c r="AB18" s="24">
        <f t="shared" si="11"/>
        <v>0</v>
      </c>
      <c r="AC18" s="24">
        <f t="shared" si="11"/>
        <v>0</v>
      </c>
      <c r="AD18" s="24">
        <f t="shared" si="11"/>
        <v>0</v>
      </c>
      <c r="AE18" s="24">
        <f t="shared" si="11"/>
        <v>0</v>
      </c>
      <c r="AF18" s="24">
        <f t="shared" si="11"/>
        <v>0</v>
      </c>
    </row>
    <row r="19" spans="1:32">
      <c r="A19" s="51"/>
      <c r="B19" s="51"/>
      <c r="C19" s="13" t="s">
        <v>242</v>
      </c>
      <c r="D19" s="69"/>
      <c r="E19" s="24">
        <f t="shared" si="10"/>
        <v>0</v>
      </c>
      <c r="F19" s="24">
        <f t="shared" si="10"/>
        <v>0</v>
      </c>
      <c r="G19" s="24">
        <f t="shared" si="10"/>
        <v>0</v>
      </c>
      <c r="H19" s="24">
        <f t="shared" si="10"/>
        <v>0</v>
      </c>
      <c r="I19" s="24">
        <f t="shared" si="10"/>
        <v>0</v>
      </c>
      <c r="J19" s="24">
        <f t="shared" si="10"/>
        <v>0</v>
      </c>
      <c r="K19" s="24">
        <f t="shared" si="3"/>
        <v>0</v>
      </c>
      <c r="L19" s="50"/>
      <c r="M19" s="50"/>
      <c r="N19" s="43"/>
      <c r="O19" s="42" t="s">
        <v>214</v>
      </c>
      <c r="R19" s="24">
        <v>0</v>
      </c>
      <c r="S19" s="24">
        <v>0</v>
      </c>
      <c r="T19" s="24">
        <v>0</v>
      </c>
      <c r="U19" s="24">
        <v>0</v>
      </c>
      <c r="V19" s="24">
        <v>0</v>
      </c>
      <c r="W19" s="24">
        <v>0</v>
      </c>
      <c r="X19" s="24">
        <v>0</v>
      </c>
      <c r="Y19" s="43"/>
      <c r="Z19" s="24">
        <f t="shared" si="11"/>
        <v>0</v>
      </c>
      <c r="AA19" s="24">
        <f t="shared" si="11"/>
        <v>0</v>
      </c>
      <c r="AB19" s="24">
        <f t="shared" si="11"/>
        <v>0</v>
      </c>
      <c r="AC19" s="24">
        <f t="shared" si="11"/>
        <v>0</v>
      </c>
      <c r="AD19" s="24">
        <f t="shared" si="11"/>
        <v>0</v>
      </c>
      <c r="AE19" s="24">
        <f t="shared" si="11"/>
        <v>0</v>
      </c>
      <c r="AF19" s="24">
        <f t="shared" si="11"/>
        <v>0</v>
      </c>
    </row>
    <row r="20" spans="1:32">
      <c r="A20" s="51"/>
      <c r="B20" s="51"/>
      <c r="C20" s="13" t="s">
        <v>243</v>
      </c>
      <c r="D20" s="69"/>
      <c r="E20" s="24">
        <f t="shared" si="10"/>
        <v>0</v>
      </c>
      <c r="F20" s="24">
        <f t="shared" si="10"/>
        <v>0</v>
      </c>
      <c r="G20" s="24">
        <f t="shared" si="10"/>
        <v>0</v>
      </c>
      <c r="H20" s="24">
        <f t="shared" si="10"/>
        <v>0</v>
      </c>
      <c r="I20" s="24">
        <f t="shared" si="10"/>
        <v>0</v>
      </c>
      <c r="J20" s="24">
        <f t="shared" si="10"/>
        <v>0</v>
      </c>
      <c r="K20" s="24">
        <f t="shared" si="3"/>
        <v>0</v>
      </c>
      <c r="L20" s="50"/>
      <c r="M20" s="50"/>
      <c r="N20" s="43"/>
      <c r="O20" s="42" t="s">
        <v>214</v>
      </c>
      <c r="R20" s="24">
        <v>0</v>
      </c>
      <c r="S20" s="24">
        <v>0</v>
      </c>
      <c r="T20" s="24">
        <v>0</v>
      </c>
      <c r="U20" s="24">
        <v>0</v>
      </c>
      <c r="V20" s="24">
        <v>0</v>
      </c>
      <c r="W20" s="24">
        <v>0</v>
      </c>
      <c r="X20" s="24">
        <v>0</v>
      </c>
      <c r="Y20" s="43"/>
      <c r="Z20" s="24">
        <f t="shared" si="11"/>
        <v>0</v>
      </c>
      <c r="AA20" s="24">
        <f t="shared" si="11"/>
        <v>0</v>
      </c>
      <c r="AB20" s="24">
        <f t="shared" si="11"/>
        <v>0</v>
      </c>
      <c r="AC20" s="24">
        <f t="shared" si="11"/>
        <v>0</v>
      </c>
      <c r="AD20" s="24">
        <f t="shared" si="11"/>
        <v>0</v>
      </c>
      <c r="AE20" s="24">
        <f t="shared" si="11"/>
        <v>0</v>
      </c>
      <c r="AF20" s="24">
        <f t="shared" si="11"/>
        <v>0</v>
      </c>
    </row>
    <row r="21" spans="1:32">
      <c r="A21" s="51"/>
      <c r="B21" s="51"/>
      <c r="C21" s="13" t="s">
        <v>244</v>
      </c>
      <c r="D21" s="69"/>
      <c r="E21" s="24">
        <f t="shared" si="10"/>
        <v>16117.23</v>
      </c>
      <c r="F21" s="24">
        <f t="shared" si="10"/>
        <v>0</v>
      </c>
      <c r="G21" s="24">
        <f t="shared" si="10"/>
        <v>0</v>
      </c>
      <c r="H21" s="24">
        <f t="shared" si="10"/>
        <v>0</v>
      </c>
      <c r="I21" s="24">
        <f t="shared" si="10"/>
        <v>0</v>
      </c>
      <c r="J21" s="24">
        <f t="shared" si="10"/>
        <v>0</v>
      </c>
      <c r="K21" s="24">
        <f t="shared" si="3"/>
        <v>16117.23</v>
      </c>
      <c r="L21" s="50"/>
      <c r="M21" s="50"/>
      <c r="N21" s="43"/>
      <c r="O21" s="42" t="s">
        <v>214</v>
      </c>
      <c r="R21" s="24">
        <v>16117.23</v>
      </c>
      <c r="S21" s="24">
        <v>0</v>
      </c>
      <c r="T21" s="24">
        <v>0</v>
      </c>
      <c r="U21" s="24">
        <v>0</v>
      </c>
      <c r="V21" s="24">
        <v>0</v>
      </c>
      <c r="W21" s="24">
        <v>0</v>
      </c>
      <c r="X21" s="24">
        <v>16117.23</v>
      </c>
      <c r="Y21" s="43"/>
      <c r="Z21" s="24">
        <f t="shared" si="11"/>
        <v>0</v>
      </c>
      <c r="AA21" s="24">
        <f t="shared" si="11"/>
        <v>0</v>
      </c>
      <c r="AB21" s="24">
        <f t="shared" si="11"/>
        <v>0</v>
      </c>
      <c r="AC21" s="24">
        <f t="shared" si="11"/>
        <v>0</v>
      </c>
      <c r="AD21" s="24">
        <f t="shared" si="11"/>
        <v>0</v>
      </c>
      <c r="AE21" s="24">
        <f t="shared" si="11"/>
        <v>0</v>
      </c>
      <c r="AF21" s="24">
        <f t="shared" si="11"/>
        <v>0</v>
      </c>
    </row>
    <row r="22" spans="1:32">
      <c r="A22" s="51"/>
      <c r="B22" s="51"/>
      <c r="C22" s="13" t="s">
        <v>245</v>
      </c>
      <c r="D22" s="69"/>
      <c r="E22" s="24">
        <f t="shared" si="10"/>
        <v>0</v>
      </c>
      <c r="F22" s="24">
        <f t="shared" si="10"/>
        <v>0</v>
      </c>
      <c r="G22" s="24">
        <f t="shared" si="10"/>
        <v>0</v>
      </c>
      <c r="H22" s="24">
        <f t="shared" si="10"/>
        <v>0</v>
      </c>
      <c r="I22" s="24">
        <f t="shared" si="10"/>
        <v>0</v>
      </c>
      <c r="J22" s="24">
        <f t="shared" si="10"/>
        <v>0</v>
      </c>
      <c r="K22" s="24">
        <f t="shared" si="3"/>
        <v>0</v>
      </c>
      <c r="L22" s="50"/>
      <c r="M22" s="50"/>
      <c r="N22" s="43"/>
      <c r="O22" s="42" t="s">
        <v>214</v>
      </c>
    </row>
    <row r="23" spans="1:32">
      <c r="A23" s="51" t="s">
        <v>197</v>
      </c>
      <c r="B23" s="51"/>
      <c r="C23" s="13" t="s">
        <v>200</v>
      </c>
      <c r="D23" s="69"/>
      <c r="E23" s="24">
        <f t="shared" ref="E23:J23" si="12">E89+E146+E169+E290+E471+E479+E504+E509+E514+E519+E524+E529+E534+E539+E544+E549+E554+E562+E570+E578+E583+E588+E593+E598+E603+E608+E613+E618+E623+E628+E633+E638+E643+E648+E653+E658+E663+E668+E710+E715</f>
        <v>622145.75900000008</v>
      </c>
      <c r="F23" s="24">
        <f t="shared" si="12"/>
        <v>369144.37900000002</v>
      </c>
      <c r="G23" s="24">
        <f t="shared" si="12"/>
        <v>1200</v>
      </c>
      <c r="H23" s="24">
        <f t="shared" si="12"/>
        <v>0</v>
      </c>
      <c r="I23" s="24">
        <f t="shared" si="12"/>
        <v>0</v>
      </c>
      <c r="J23" s="24">
        <f t="shared" si="12"/>
        <v>0</v>
      </c>
      <c r="K23" s="24">
        <f t="shared" si="3"/>
        <v>992490.13800000004</v>
      </c>
      <c r="L23" s="50"/>
      <c r="M23" s="50"/>
      <c r="N23" s="43"/>
      <c r="O23" s="42" t="s">
        <v>216</v>
      </c>
      <c r="R23" s="24">
        <v>622145.75900000008</v>
      </c>
      <c r="S23" s="24">
        <v>369144.37900000002</v>
      </c>
      <c r="T23" s="24">
        <v>1200</v>
      </c>
      <c r="U23" s="24">
        <v>0</v>
      </c>
      <c r="V23" s="24">
        <v>0</v>
      </c>
      <c r="W23" s="24">
        <v>0</v>
      </c>
      <c r="X23" s="24">
        <v>992490.13800000004</v>
      </c>
      <c r="Y23" s="43"/>
      <c r="Z23" s="24">
        <f t="shared" ref="Z23:AF26" si="13">R23-E23</f>
        <v>0</v>
      </c>
      <c r="AA23" s="24">
        <f t="shared" si="13"/>
        <v>0</v>
      </c>
      <c r="AB23" s="24">
        <f t="shared" si="13"/>
        <v>0</v>
      </c>
      <c r="AC23" s="24">
        <f t="shared" si="13"/>
        <v>0</v>
      </c>
      <c r="AD23" s="24">
        <f t="shared" si="13"/>
        <v>0</v>
      </c>
      <c r="AE23" s="24">
        <f t="shared" si="13"/>
        <v>0</v>
      </c>
      <c r="AF23" s="24">
        <f t="shared" si="13"/>
        <v>0</v>
      </c>
    </row>
    <row r="24" spans="1:32">
      <c r="A24" s="51"/>
      <c r="B24" s="51"/>
      <c r="C24" s="13" t="s">
        <v>242</v>
      </c>
      <c r="D24" s="69"/>
      <c r="E24" s="24">
        <f t="shared" ref="E24:J24" si="14">E90+E147+E170+E291+E472+E473+E480+E505+E510+E515+E520+E525+E530+E535+E540+E545+E550+E555+E556+E563+E564+E571+E572+E579+E584+E589+E594+E599+E604+E609+E614+E619+E624+E629+E634+E639+E644+E649+E654+E659+E664+E669+E711+E716</f>
        <v>427275.16000000003</v>
      </c>
      <c r="F24" s="24">
        <f t="shared" si="14"/>
        <v>54757.58</v>
      </c>
      <c r="G24" s="24">
        <f t="shared" si="14"/>
        <v>0</v>
      </c>
      <c r="H24" s="24">
        <f t="shared" si="14"/>
        <v>0</v>
      </c>
      <c r="I24" s="24">
        <f t="shared" si="14"/>
        <v>0</v>
      </c>
      <c r="J24" s="24">
        <f t="shared" si="14"/>
        <v>0</v>
      </c>
      <c r="K24" s="24">
        <f t="shared" si="3"/>
        <v>482032.74000000005</v>
      </c>
      <c r="L24" s="50"/>
      <c r="M24" s="50"/>
      <c r="N24" s="43"/>
      <c r="O24" s="42" t="s">
        <v>216</v>
      </c>
      <c r="R24" s="24">
        <v>427275.16000000003</v>
      </c>
      <c r="S24" s="24">
        <v>54757.58</v>
      </c>
      <c r="T24" s="24">
        <v>0</v>
      </c>
      <c r="U24" s="24">
        <v>0</v>
      </c>
      <c r="V24" s="24">
        <v>0</v>
      </c>
      <c r="W24" s="24">
        <v>0</v>
      </c>
      <c r="X24" s="24">
        <v>482032.74000000005</v>
      </c>
      <c r="Y24" s="43"/>
      <c r="Z24" s="24">
        <f t="shared" si="13"/>
        <v>0</v>
      </c>
      <c r="AA24" s="24">
        <f t="shared" si="13"/>
        <v>0</v>
      </c>
      <c r="AB24" s="24">
        <f t="shared" si="13"/>
        <v>0</v>
      </c>
      <c r="AC24" s="24">
        <f t="shared" si="13"/>
        <v>0</v>
      </c>
      <c r="AD24" s="24">
        <f t="shared" si="13"/>
        <v>0</v>
      </c>
      <c r="AE24" s="24">
        <f t="shared" si="13"/>
        <v>0</v>
      </c>
      <c r="AF24" s="24">
        <f t="shared" si="13"/>
        <v>0</v>
      </c>
    </row>
    <row r="25" spans="1:32">
      <c r="A25" s="51"/>
      <c r="B25" s="51"/>
      <c r="C25" s="13" t="s">
        <v>243</v>
      </c>
      <c r="D25" s="69"/>
      <c r="E25" s="24">
        <f t="shared" ref="E25:J25" si="15">E91+E148+E171+E292+E474+E475+E481+E506+E511+E516+E521+E526+E531+E536+E541+E546+E551+E557+E558+E565+E566+E573+E574+E580+E585+E590+E595+E600+E605+E610+E615+E620+E625+E630+E635+E640+E645+E650+E655+E660+E665+E670+E712+E717</f>
        <v>234.37</v>
      </c>
      <c r="F25" s="24">
        <f t="shared" si="15"/>
        <v>70605.87</v>
      </c>
      <c r="G25" s="24">
        <f t="shared" si="15"/>
        <v>0</v>
      </c>
      <c r="H25" s="24">
        <f t="shared" si="15"/>
        <v>0</v>
      </c>
      <c r="I25" s="24">
        <f t="shared" si="15"/>
        <v>0</v>
      </c>
      <c r="J25" s="24">
        <f t="shared" si="15"/>
        <v>0</v>
      </c>
      <c r="K25" s="24">
        <f t="shared" si="3"/>
        <v>70840.239999999991</v>
      </c>
      <c r="L25" s="50"/>
      <c r="M25" s="50"/>
      <c r="N25" s="43"/>
      <c r="O25" s="42" t="s">
        <v>216</v>
      </c>
      <c r="R25" s="24">
        <v>234.37</v>
      </c>
      <c r="S25" s="24">
        <v>70605.87</v>
      </c>
      <c r="T25" s="24">
        <v>0</v>
      </c>
      <c r="U25" s="24">
        <v>0</v>
      </c>
      <c r="V25" s="24">
        <v>0</v>
      </c>
      <c r="W25" s="24">
        <v>0</v>
      </c>
      <c r="X25" s="24">
        <v>70840.239999999991</v>
      </c>
      <c r="Y25" s="43"/>
      <c r="Z25" s="24">
        <f t="shared" si="13"/>
        <v>0</v>
      </c>
      <c r="AA25" s="24">
        <f t="shared" si="13"/>
        <v>0</v>
      </c>
      <c r="AB25" s="24">
        <f t="shared" si="13"/>
        <v>0</v>
      </c>
      <c r="AC25" s="24">
        <f t="shared" si="13"/>
        <v>0</v>
      </c>
      <c r="AD25" s="24">
        <f t="shared" si="13"/>
        <v>0</v>
      </c>
      <c r="AE25" s="24">
        <f t="shared" si="13"/>
        <v>0</v>
      </c>
      <c r="AF25" s="24">
        <f t="shared" si="13"/>
        <v>0</v>
      </c>
    </row>
    <row r="26" spans="1:32">
      <c r="A26" s="51"/>
      <c r="B26" s="51"/>
      <c r="C26" s="13" t="s">
        <v>244</v>
      </c>
      <c r="D26" s="69"/>
      <c r="E26" s="24">
        <f t="shared" ref="E26:J26" si="16">E92+E149+E172+E293+E476+E477+E482+E507+E512+E517+E522+E527+E532+E537+E542+E547+E552+E559+E560+E567+E568+E575+E576+E581+E586+E591+E596+E601+E606+E611+E616+E621+E626+E631+E636+E641+E646+E651+E656+E661+E666+E671+E713+E718</f>
        <v>194636.22900000002</v>
      </c>
      <c r="F26" s="24">
        <f t="shared" si="16"/>
        <v>243780.92899999997</v>
      </c>
      <c r="G26" s="24">
        <f t="shared" si="16"/>
        <v>1200</v>
      </c>
      <c r="H26" s="24">
        <f t="shared" si="16"/>
        <v>0</v>
      </c>
      <c r="I26" s="24">
        <f t="shared" si="16"/>
        <v>0</v>
      </c>
      <c r="J26" s="24">
        <f t="shared" si="16"/>
        <v>0</v>
      </c>
      <c r="K26" s="24">
        <f t="shared" si="3"/>
        <v>439617.158</v>
      </c>
      <c r="L26" s="50"/>
      <c r="M26" s="50"/>
      <c r="N26" s="43"/>
      <c r="O26" s="42" t="s">
        <v>216</v>
      </c>
      <c r="R26" s="24">
        <v>194636.22900000002</v>
      </c>
      <c r="S26" s="24">
        <v>243780.92899999997</v>
      </c>
      <c r="T26" s="24">
        <v>1200</v>
      </c>
      <c r="U26" s="24">
        <v>0</v>
      </c>
      <c r="V26" s="24">
        <v>0</v>
      </c>
      <c r="W26" s="24">
        <v>0</v>
      </c>
      <c r="X26" s="24">
        <v>439617.158</v>
      </c>
      <c r="Y26" s="43"/>
      <c r="Z26" s="24">
        <f t="shared" si="13"/>
        <v>0</v>
      </c>
      <c r="AA26" s="24">
        <f t="shared" si="13"/>
        <v>0</v>
      </c>
      <c r="AB26" s="24">
        <f t="shared" si="13"/>
        <v>0</v>
      </c>
      <c r="AC26" s="24">
        <f t="shared" si="13"/>
        <v>0</v>
      </c>
      <c r="AD26" s="24">
        <f t="shared" si="13"/>
        <v>0</v>
      </c>
      <c r="AE26" s="24">
        <f t="shared" si="13"/>
        <v>0</v>
      </c>
      <c r="AF26" s="24">
        <f t="shared" si="13"/>
        <v>0</v>
      </c>
    </row>
    <row r="27" spans="1:32">
      <c r="A27" s="51"/>
      <c r="B27" s="51"/>
      <c r="C27" s="13" t="s">
        <v>245</v>
      </c>
      <c r="D27" s="69"/>
      <c r="E27" s="24">
        <f t="shared" ref="E27:J27" si="17">E93+E150+E173+E294+E478+E483+E508+E513+E518+E523+E528+E533+E538+E543+E548+E553+E561+E569+E577+E582+E587+E592+E597+E602+E607+E612+E617+E622+E627+E632+E637+E642+E647+E652+E657+E662+E667+E672+E714+E719</f>
        <v>0</v>
      </c>
      <c r="F27" s="24">
        <f t="shared" si="17"/>
        <v>0</v>
      </c>
      <c r="G27" s="24">
        <f t="shared" si="17"/>
        <v>0</v>
      </c>
      <c r="H27" s="24">
        <f t="shared" si="17"/>
        <v>0</v>
      </c>
      <c r="I27" s="24">
        <f t="shared" si="17"/>
        <v>0</v>
      </c>
      <c r="J27" s="24">
        <f t="shared" si="17"/>
        <v>0</v>
      </c>
      <c r="K27" s="24">
        <f t="shared" si="3"/>
        <v>0</v>
      </c>
      <c r="L27" s="50"/>
      <c r="M27" s="50"/>
      <c r="N27" s="43"/>
      <c r="O27" s="42" t="s">
        <v>216</v>
      </c>
    </row>
    <row r="28" spans="1:32" ht="15.6" customHeight="1">
      <c r="A28" s="70" t="s">
        <v>335</v>
      </c>
      <c r="B28" s="71"/>
      <c r="C28" s="71"/>
      <c r="D28" s="71"/>
      <c r="E28" s="71"/>
      <c r="F28" s="71"/>
      <c r="G28" s="71"/>
      <c r="H28" s="71"/>
      <c r="I28" s="71"/>
      <c r="J28" s="71"/>
      <c r="K28" s="72"/>
      <c r="L28" s="11"/>
      <c r="M28" s="11"/>
      <c r="N28" s="22"/>
    </row>
    <row r="29" spans="1:32">
      <c r="A29" s="53" t="s">
        <v>11</v>
      </c>
      <c r="B29" s="51" t="s">
        <v>247</v>
      </c>
      <c r="C29" s="13" t="s">
        <v>200</v>
      </c>
      <c r="D29" s="52" t="s">
        <v>226</v>
      </c>
      <c r="E29" s="24">
        <f t="shared" ref="E29:J29" si="18">E30+E31+E32+E33</f>
        <v>8837.1400000000012</v>
      </c>
      <c r="F29" s="24">
        <f t="shared" si="18"/>
        <v>0</v>
      </c>
      <c r="G29" s="24">
        <f t="shared" si="18"/>
        <v>0</v>
      </c>
      <c r="H29" s="24">
        <f t="shared" si="18"/>
        <v>0</v>
      </c>
      <c r="I29" s="24">
        <f t="shared" si="18"/>
        <v>0</v>
      </c>
      <c r="J29" s="24">
        <f t="shared" si="18"/>
        <v>0</v>
      </c>
      <c r="K29" s="24">
        <f t="shared" si="3"/>
        <v>8837.1400000000012</v>
      </c>
      <c r="L29" s="50" t="s">
        <v>215</v>
      </c>
      <c r="M29" s="50" t="s">
        <v>227</v>
      </c>
      <c r="N29" s="43"/>
      <c r="O29" s="41" t="s">
        <v>215</v>
      </c>
    </row>
    <row r="30" spans="1:32">
      <c r="A30" s="53"/>
      <c r="B30" s="51"/>
      <c r="C30" s="13" t="s">
        <v>242</v>
      </c>
      <c r="D30" s="52"/>
      <c r="E30" s="24">
        <v>8723.61</v>
      </c>
      <c r="F30" s="24">
        <v>0</v>
      </c>
      <c r="G30" s="24">
        <v>0</v>
      </c>
      <c r="H30" s="24">
        <v>0</v>
      </c>
      <c r="I30" s="24">
        <v>0</v>
      </c>
      <c r="J30" s="24">
        <v>0</v>
      </c>
      <c r="K30" s="24">
        <f t="shared" si="3"/>
        <v>8723.61</v>
      </c>
      <c r="L30" s="50"/>
      <c r="M30" s="50"/>
      <c r="N30" s="43"/>
      <c r="O30" s="41" t="s">
        <v>215</v>
      </c>
    </row>
    <row r="31" spans="1:32">
      <c r="A31" s="53"/>
      <c r="B31" s="51"/>
      <c r="C31" s="13" t="s">
        <v>243</v>
      </c>
      <c r="D31" s="52"/>
      <c r="E31" s="24">
        <v>0</v>
      </c>
      <c r="F31" s="24">
        <v>0</v>
      </c>
      <c r="G31" s="24">
        <v>0</v>
      </c>
      <c r="H31" s="24">
        <v>0</v>
      </c>
      <c r="I31" s="24">
        <v>0</v>
      </c>
      <c r="J31" s="24">
        <v>0</v>
      </c>
      <c r="K31" s="24">
        <f t="shared" si="3"/>
        <v>0</v>
      </c>
      <c r="L31" s="50"/>
      <c r="M31" s="50"/>
      <c r="N31" s="43"/>
      <c r="O31" s="41" t="s">
        <v>215</v>
      </c>
    </row>
    <row r="32" spans="1:32">
      <c r="A32" s="53"/>
      <c r="B32" s="51"/>
      <c r="C32" s="13" t="s">
        <v>244</v>
      </c>
      <c r="D32" s="52"/>
      <c r="E32" s="24">
        <v>113.53</v>
      </c>
      <c r="F32" s="24">
        <v>0</v>
      </c>
      <c r="G32" s="24">
        <v>0</v>
      </c>
      <c r="H32" s="24">
        <v>0</v>
      </c>
      <c r="I32" s="24">
        <v>0</v>
      </c>
      <c r="J32" s="24">
        <v>0</v>
      </c>
      <c r="K32" s="24">
        <f t="shared" si="3"/>
        <v>113.53</v>
      </c>
      <c r="L32" s="50"/>
      <c r="M32" s="50"/>
      <c r="N32" s="43"/>
      <c r="O32" s="41" t="s">
        <v>215</v>
      </c>
    </row>
    <row r="33" spans="1:15">
      <c r="A33" s="53"/>
      <c r="B33" s="51"/>
      <c r="C33" s="13" t="s">
        <v>245</v>
      </c>
      <c r="D33" s="52"/>
      <c r="E33" s="24">
        <v>0</v>
      </c>
      <c r="F33" s="24">
        <v>0</v>
      </c>
      <c r="G33" s="24">
        <v>0</v>
      </c>
      <c r="H33" s="24">
        <v>0</v>
      </c>
      <c r="I33" s="24">
        <v>0</v>
      </c>
      <c r="J33" s="24">
        <v>0</v>
      </c>
      <c r="K33" s="24">
        <f t="shared" si="3"/>
        <v>0</v>
      </c>
      <c r="L33" s="50"/>
      <c r="M33" s="50"/>
      <c r="N33" s="43"/>
      <c r="O33" s="41" t="s">
        <v>215</v>
      </c>
    </row>
    <row r="34" spans="1:15">
      <c r="A34" s="53" t="s">
        <v>12</v>
      </c>
      <c r="B34" s="61" t="s">
        <v>162</v>
      </c>
      <c r="C34" s="13" t="s">
        <v>200</v>
      </c>
      <c r="D34" s="58" t="s">
        <v>226</v>
      </c>
      <c r="E34" s="24">
        <f t="shared" ref="E34:J34" si="19">E35+E36+E37+E38+E39+E40+E41</f>
        <v>314338.49999999994</v>
      </c>
      <c r="F34" s="24">
        <f t="shared" si="19"/>
        <v>52343.66</v>
      </c>
      <c r="G34" s="24">
        <f t="shared" si="19"/>
        <v>0</v>
      </c>
      <c r="H34" s="24">
        <f t="shared" si="19"/>
        <v>0</v>
      </c>
      <c r="I34" s="24">
        <f t="shared" si="19"/>
        <v>0</v>
      </c>
      <c r="J34" s="24">
        <f t="shared" si="19"/>
        <v>0</v>
      </c>
      <c r="K34" s="24">
        <f t="shared" si="3"/>
        <v>366682.15999999992</v>
      </c>
      <c r="L34" s="50" t="s">
        <v>215</v>
      </c>
      <c r="M34" s="50" t="s">
        <v>227</v>
      </c>
      <c r="N34" s="43"/>
      <c r="O34" s="41" t="s">
        <v>215</v>
      </c>
    </row>
    <row r="35" spans="1:15">
      <c r="A35" s="53"/>
      <c r="B35" s="62"/>
      <c r="C35" s="13" t="s">
        <v>242</v>
      </c>
      <c r="D35" s="59"/>
      <c r="E35" s="24">
        <v>287194.46999999997</v>
      </c>
      <c r="F35" s="24">
        <v>0</v>
      </c>
      <c r="G35" s="24">
        <v>0</v>
      </c>
      <c r="H35" s="24">
        <v>0</v>
      </c>
      <c r="I35" s="24">
        <v>0</v>
      </c>
      <c r="J35" s="24">
        <v>0</v>
      </c>
      <c r="K35" s="24">
        <f t="shared" si="3"/>
        <v>287194.46999999997</v>
      </c>
      <c r="L35" s="50"/>
      <c r="M35" s="50"/>
      <c r="N35" s="43"/>
      <c r="O35" s="41" t="s">
        <v>215</v>
      </c>
    </row>
    <row r="36" spans="1:15">
      <c r="A36" s="53"/>
      <c r="B36" s="62"/>
      <c r="C36" s="13" t="s">
        <v>183</v>
      </c>
      <c r="D36" s="59"/>
      <c r="E36" s="24">
        <v>0</v>
      </c>
      <c r="F36" s="24">
        <v>43432.15</v>
      </c>
      <c r="G36" s="24">
        <v>0</v>
      </c>
      <c r="H36" s="24">
        <v>0</v>
      </c>
      <c r="I36" s="24">
        <v>0</v>
      </c>
      <c r="J36" s="24">
        <v>0</v>
      </c>
      <c r="K36" s="24">
        <f t="shared" si="3"/>
        <v>43432.15</v>
      </c>
      <c r="L36" s="50"/>
      <c r="M36" s="50"/>
      <c r="N36" s="43"/>
      <c r="O36" s="41" t="s">
        <v>215</v>
      </c>
    </row>
    <row r="37" spans="1:15">
      <c r="A37" s="53"/>
      <c r="B37" s="62"/>
      <c r="C37" s="13" t="s">
        <v>243</v>
      </c>
      <c r="D37" s="59"/>
      <c r="E37" s="24">
        <v>4878.67</v>
      </c>
      <c r="F37" s="24">
        <v>0</v>
      </c>
      <c r="G37" s="24">
        <v>0</v>
      </c>
      <c r="H37" s="24">
        <v>0</v>
      </c>
      <c r="I37" s="24">
        <v>0</v>
      </c>
      <c r="J37" s="24">
        <v>0</v>
      </c>
      <c r="K37" s="24">
        <f t="shared" si="3"/>
        <v>4878.67</v>
      </c>
      <c r="L37" s="50"/>
      <c r="M37" s="50"/>
      <c r="N37" s="43"/>
      <c r="O37" s="41" t="s">
        <v>215</v>
      </c>
    </row>
    <row r="38" spans="1:15">
      <c r="A38" s="53"/>
      <c r="B38" s="62"/>
      <c r="C38" s="13" t="s">
        <v>184</v>
      </c>
      <c r="D38" s="59"/>
      <c r="E38" s="24">
        <v>0</v>
      </c>
      <c r="F38" s="24">
        <v>1056.25</v>
      </c>
      <c r="G38" s="24">
        <v>0</v>
      </c>
      <c r="H38" s="24">
        <v>0</v>
      </c>
      <c r="I38" s="24">
        <v>0</v>
      </c>
      <c r="J38" s="24">
        <v>0</v>
      </c>
      <c r="K38" s="24">
        <f t="shared" si="3"/>
        <v>1056.25</v>
      </c>
      <c r="L38" s="50"/>
      <c r="M38" s="50"/>
      <c r="N38" s="43"/>
      <c r="O38" s="41" t="s">
        <v>215</v>
      </c>
    </row>
    <row r="39" spans="1:15">
      <c r="A39" s="53"/>
      <c r="B39" s="62"/>
      <c r="C39" s="13" t="s">
        <v>244</v>
      </c>
      <c r="D39" s="59"/>
      <c r="E39" s="24">
        <v>22265.360000000001</v>
      </c>
      <c r="F39" s="24">
        <v>0</v>
      </c>
      <c r="G39" s="24">
        <v>0</v>
      </c>
      <c r="H39" s="24">
        <v>0</v>
      </c>
      <c r="I39" s="24">
        <v>0</v>
      </c>
      <c r="J39" s="24">
        <v>0</v>
      </c>
      <c r="K39" s="24">
        <f t="shared" si="3"/>
        <v>22265.360000000001</v>
      </c>
      <c r="L39" s="50"/>
      <c r="M39" s="50"/>
      <c r="N39" s="43"/>
      <c r="O39" s="41" t="s">
        <v>215</v>
      </c>
    </row>
    <row r="40" spans="1:15">
      <c r="A40" s="53"/>
      <c r="B40" s="62"/>
      <c r="C40" s="13" t="s">
        <v>185</v>
      </c>
      <c r="D40" s="59"/>
      <c r="E40" s="24">
        <v>0</v>
      </c>
      <c r="F40" s="24">
        <v>7855.26</v>
      </c>
      <c r="G40" s="24">
        <v>0</v>
      </c>
      <c r="H40" s="24">
        <v>0</v>
      </c>
      <c r="I40" s="24">
        <v>0</v>
      </c>
      <c r="J40" s="24">
        <v>0</v>
      </c>
      <c r="K40" s="24">
        <f t="shared" si="3"/>
        <v>7855.26</v>
      </c>
      <c r="L40" s="50"/>
      <c r="M40" s="50"/>
      <c r="N40" s="43"/>
      <c r="O40" s="41" t="s">
        <v>215</v>
      </c>
    </row>
    <row r="41" spans="1:15">
      <c r="A41" s="53"/>
      <c r="B41" s="63"/>
      <c r="C41" s="13" t="s">
        <v>245</v>
      </c>
      <c r="D41" s="60"/>
      <c r="E41" s="24">
        <v>0</v>
      </c>
      <c r="F41" s="24">
        <v>0</v>
      </c>
      <c r="G41" s="24">
        <v>0</v>
      </c>
      <c r="H41" s="24">
        <v>0</v>
      </c>
      <c r="I41" s="24">
        <v>0</v>
      </c>
      <c r="J41" s="24">
        <v>0</v>
      </c>
      <c r="K41" s="24">
        <f t="shared" si="3"/>
        <v>0</v>
      </c>
      <c r="L41" s="50"/>
      <c r="M41" s="50"/>
      <c r="N41" s="43"/>
      <c r="O41" s="41" t="s">
        <v>215</v>
      </c>
    </row>
    <row r="42" spans="1:15" ht="25.95" customHeight="1">
      <c r="A42" s="53" t="s">
        <v>13</v>
      </c>
      <c r="B42" s="51" t="s">
        <v>159</v>
      </c>
      <c r="C42" s="13" t="s">
        <v>200</v>
      </c>
      <c r="D42" s="52" t="s">
        <v>226</v>
      </c>
      <c r="E42" s="24">
        <f t="shared" ref="E42:J42" si="20">E43+E44+E45+E46</f>
        <v>5886.5</v>
      </c>
      <c r="F42" s="24">
        <f t="shared" si="20"/>
        <v>1210</v>
      </c>
      <c r="G42" s="24">
        <f t="shared" si="20"/>
        <v>0</v>
      </c>
      <c r="H42" s="24">
        <f t="shared" si="20"/>
        <v>0</v>
      </c>
      <c r="I42" s="24">
        <f t="shared" si="20"/>
        <v>0</v>
      </c>
      <c r="J42" s="24">
        <f t="shared" si="20"/>
        <v>0</v>
      </c>
      <c r="K42" s="24">
        <f t="shared" si="3"/>
        <v>7096.5</v>
      </c>
      <c r="L42" s="50" t="s">
        <v>215</v>
      </c>
      <c r="M42" s="50" t="s">
        <v>227</v>
      </c>
      <c r="N42" s="43"/>
      <c r="O42" s="41" t="s">
        <v>215</v>
      </c>
    </row>
    <row r="43" spans="1:15" ht="25.95" customHeight="1">
      <c r="A43" s="53"/>
      <c r="B43" s="51"/>
      <c r="C43" s="13" t="s">
        <v>242</v>
      </c>
      <c r="D43" s="52"/>
      <c r="E43" s="24">
        <v>0</v>
      </c>
      <c r="F43" s="24">
        <v>0</v>
      </c>
      <c r="G43" s="24">
        <v>0</v>
      </c>
      <c r="H43" s="24">
        <v>0</v>
      </c>
      <c r="I43" s="24">
        <v>0</v>
      </c>
      <c r="J43" s="24">
        <v>0</v>
      </c>
      <c r="K43" s="24">
        <f t="shared" si="3"/>
        <v>0</v>
      </c>
      <c r="L43" s="50"/>
      <c r="M43" s="50"/>
      <c r="N43" s="43"/>
      <c r="O43" s="41" t="s">
        <v>215</v>
      </c>
    </row>
    <row r="44" spans="1:15" ht="25.95" customHeight="1">
      <c r="A44" s="53"/>
      <c r="B44" s="51"/>
      <c r="C44" s="13" t="s">
        <v>243</v>
      </c>
      <c r="D44" s="52"/>
      <c r="E44" s="24">
        <v>0</v>
      </c>
      <c r="F44" s="24">
        <v>0</v>
      </c>
      <c r="G44" s="24">
        <v>0</v>
      </c>
      <c r="H44" s="24">
        <v>0</v>
      </c>
      <c r="I44" s="24">
        <v>0</v>
      </c>
      <c r="J44" s="24">
        <v>0</v>
      </c>
      <c r="K44" s="24">
        <f t="shared" si="3"/>
        <v>0</v>
      </c>
      <c r="L44" s="50"/>
      <c r="M44" s="50"/>
      <c r="N44" s="43"/>
      <c r="O44" s="41" t="s">
        <v>215</v>
      </c>
    </row>
    <row r="45" spans="1:15" ht="25.95" customHeight="1">
      <c r="A45" s="53"/>
      <c r="B45" s="51"/>
      <c r="C45" s="13" t="s">
        <v>244</v>
      </c>
      <c r="D45" s="52"/>
      <c r="E45" s="24">
        <v>5886.5</v>
      </c>
      <c r="F45" s="24">
        <v>1210</v>
      </c>
      <c r="G45" s="24">
        <v>0</v>
      </c>
      <c r="H45" s="24">
        <v>0</v>
      </c>
      <c r="I45" s="24">
        <v>0</v>
      </c>
      <c r="J45" s="24">
        <v>0</v>
      </c>
      <c r="K45" s="24">
        <f t="shared" si="3"/>
        <v>7096.5</v>
      </c>
      <c r="L45" s="50"/>
      <c r="M45" s="50"/>
      <c r="N45" s="43"/>
      <c r="O45" s="41" t="s">
        <v>215</v>
      </c>
    </row>
    <row r="46" spans="1:15" ht="25.95" customHeight="1">
      <c r="A46" s="53"/>
      <c r="B46" s="51"/>
      <c r="C46" s="13" t="s">
        <v>245</v>
      </c>
      <c r="D46" s="52"/>
      <c r="E46" s="24">
        <v>0</v>
      </c>
      <c r="F46" s="24">
        <v>0</v>
      </c>
      <c r="G46" s="24">
        <v>0</v>
      </c>
      <c r="H46" s="24">
        <v>0</v>
      </c>
      <c r="I46" s="24">
        <v>0</v>
      </c>
      <c r="J46" s="24">
        <v>0</v>
      </c>
      <c r="K46" s="24">
        <f t="shared" si="3"/>
        <v>0</v>
      </c>
      <c r="L46" s="50"/>
      <c r="M46" s="50"/>
      <c r="N46" s="43"/>
      <c r="O46" s="41" t="s">
        <v>215</v>
      </c>
    </row>
    <row r="47" spans="1:15" ht="15.6" customHeight="1">
      <c r="A47" s="11" t="s">
        <v>328</v>
      </c>
      <c r="B47" s="11"/>
      <c r="C47" s="11"/>
      <c r="D47" s="11"/>
      <c r="E47" s="11"/>
      <c r="F47" s="11"/>
      <c r="G47" s="11"/>
      <c r="H47" s="11"/>
      <c r="I47" s="11"/>
      <c r="J47" s="11"/>
      <c r="K47" s="24"/>
      <c r="L47" s="11"/>
      <c r="M47" s="11"/>
      <c r="N47" s="22"/>
    </row>
    <row r="48" spans="1:15">
      <c r="A48" s="53" t="s">
        <v>14</v>
      </c>
      <c r="B48" s="51" t="s">
        <v>272</v>
      </c>
      <c r="C48" s="13" t="s">
        <v>200</v>
      </c>
      <c r="D48" s="52" t="s">
        <v>226</v>
      </c>
      <c r="E48" s="24">
        <f t="shared" ref="E48:J48" si="21">E49+E50+E51+E52</f>
        <v>478.19</v>
      </c>
      <c r="F48" s="24">
        <f t="shared" si="21"/>
        <v>0</v>
      </c>
      <c r="G48" s="24">
        <f t="shared" si="21"/>
        <v>0</v>
      </c>
      <c r="H48" s="24">
        <f t="shared" si="21"/>
        <v>0</v>
      </c>
      <c r="I48" s="24">
        <f t="shared" si="21"/>
        <v>0</v>
      </c>
      <c r="J48" s="24">
        <f t="shared" si="21"/>
        <v>0</v>
      </c>
      <c r="K48" s="24">
        <f t="shared" si="3"/>
        <v>478.19</v>
      </c>
      <c r="L48" s="50" t="s">
        <v>215</v>
      </c>
      <c r="M48" s="50" t="s">
        <v>227</v>
      </c>
      <c r="N48" s="43"/>
      <c r="O48" s="41" t="s">
        <v>215</v>
      </c>
    </row>
    <row r="49" spans="1:15">
      <c r="A49" s="53"/>
      <c r="B49" s="51"/>
      <c r="C49" s="13" t="s">
        <v>242</v>
      </c>
      <c r="D49" s="52"/>
      <c r="E49" s="24">
        <v>0</v>
      </c>
      <c r="F49" s="24">
        <v>0</v>
      </c>
      <c r="G49" s="24">
        <v>0</v>
      </c>
      <c r="H49" s="24">
        <v>0</v>
      </c>
      <c r="I49" s="24">
        <v>0</v>
      </c>
      <c r="J49" s="24">
        <v>0</v>
      </c>
      <c r="K49" s="24">
        <f t="shared" si="3"/>
        <v>0</v>
      </c>
      <c r="L49" s="50"/>
      <c r="M49" s="50"/>
      <c r="N49" s="43"/>
      <c r="O49" s="41" t="s">
        <v>215</v>
      </c>
    </row>
    <row r="50" spans="1:15">
      <c r="A50" s="53"/>
      <c r="B50" s="51"/>
      <c r="C50" s="13" t="s">
        <v>243</v>
      </c>
      <c r="D50" s="52"/>
      <c r="E50" s="24">
        <v>0</v>
      </c>
      <c r="F50" s="24">
        <v>0</v>
      </c>
      <c r="G50" s="24">
        <v>0</v>
      </c>
      <c r="H50" s="24">
        <v>0</v>
      </c>
      <c r="I50" s="24">
        <v>0</v>
      </c>
      <c r="J50" s="24">
        <v>0</v>
      </c>
      <c r="K50" s="24">
        <f t="shared" si="3"/>
        <v>0</v>
      </c>
      <c r="L50" s="50"/>
      <c r="M50" s="50"/>
      <c r="N50" s="43"/>
      <c r="O50" s="41" t="s">
        <v>215</v>
      </c>
    </row>
    <row r="51" spans="1:15">
      <c r="A51" s="53"/>
      <c r="B51" s="51"/>
      <c r="C51" s="13" t="s">
        <v>244</v>
      </c>
      <c r="D51" s="52"/>
      <c r="E51" s="24">
        <v>478.19</v>
      </c>
      <c r="F51" s="24">
        <v>0</v>
      </c>
      <c r="G51" s="24">
        <v>0</v>
      </c>
      <c r="H51" s="24">
        <v>0</v>
      </c>
      <c r="I51" s="24">
        <v>0</v>
      </c>
      <c r="J51" s="24">
        <v>0</v>
      </c>
      <c r="K51" s="24">
        <f t="shared" si="3"/>
        <v>478.19</v>
      </c>
      <c r="L51" s="50"/>
      <c r="M51" s="50"/>
      <c r="N51" s="43"/>
      <c r="O51" s="41" t="s">
        <v>215</v>
      </c>
    </row>
    <row r="52" spans="1:15">
      <c r="A52" s="53"/>
      <c r="B52" s="51"/>
      <c r="C52" s="13" t="s">
        <v>245</v>
      </c>
      <c r="D52" s="52"/>
      <c r="E52" s="24">
        <v>0</v>
      </c>
      <c r="F52" s="24">
        <v>0</v>
      </c>
      <c r="G52" s="24">
        <v>0</v>
      </c>
      <c r="H52" s="24">
        <v>0</v>
      </c>
      <c r="I52" s="24">
        <v>0</v>
      </c>
      <c r="J52" s="24">
        <v>0</v>
      </c>
      <c r="K52" s="24">
        <f t="shared" si="3"/>
        <v>0</v>
      </c>
      <c r="L52" s="50"/>
      <c r="M52" s="50"/>
      <c r="N52" s="43"/>
      <c r="O52" s="41" t="s">
        <v>215</v>
      </c>
    </row>
    <row r="53" spans="1:15">
      <c r="A53" s="53" t="s">
        <v>15</v>
      </c>
      <c r="B53" s="61" t="s">
        <v>336</v>
      </c>
      <c r="C53" s="13" t="s">
        <v>200</v>
      </c>
      <c r="D53" s="58" t="s">
        <v>226</v>
      </c>
      <c r="E53" s="24">
        <f t="shared" ref="E53:J53" si="22">E54+E55+E56+E57+E58+E59+E60</f>
        <v>0</v>
      </c>
      <c r="F53" s="24">
        <f t="shared" si="22"/>
        <v>939.8</v>
      </c>
      <c r="G53" s="24">
        <f t="shared" si="22"/>
        <v>0</v>
      </c>
      <c r="H53" s="24">
        <f t="shared" si="22"/>
        <v>0</v>
      </c>
      <c r="I53" s="24">
        <f t="shared" si="22"/>
        <v>0</v>
      </c>
      <c r="J53" s="24">
        <f t="shared" si="22"/>
        <v>0</v>
      </c>
      <c r="K53" s="24">
        <f t="shared" si="3"/>
        <v>939.8</v>
      </c>
      <c r="L53" s="50" t="s">
        <v>215</v>
      </c>
      <c r="M53" s="50" t="s">
        <v>227</v>
      </c>
      <c r="N53" s="43"/>
      <c r="O53" s="41" t="s">
        <v>215</v>
      </c>
    </row>
    <row r="54" spans="1:15">
      <c r="A54" s="53"/>
      <c r="B54" s="62"/>
      <c r="C54" s="13" t="s">
        <v>242</v>
      </c>
      <c r="D54" s="59"/>
      <c r="E54" s="24">
        <v>0</v>
      </c>
      <c r="F54" s="24">
        <v>0</v>
      </c>
      <c r="G54" s="24">
        <v>0</v>
      </c>
      <c r="H54" s="24">
        <v>0</v>
      </c>
      <c r="I54" s="24">
        <v>0</v>
      </c>
      <c r="J54" s="24">
        <v>0</v>
      </c>
      <c r="K54" s="24">
        <f t="shared" si="3"/>
        <v>0</v>
      </c>
      <c r="L54" s="50"/>
      <c r="M54" s="50"/>
      <c r="N54" s="43"/>
      <c r="O54" s="41" t="s">
        <v>215</v>
      </c>
    </row>
    <row r="55" spans="1:15">
      <c r="A55" s="53"/>
      <c r="B55" s="62"/>
      <c r="C55" s="13" t="s">
        <v>183</v>
      </c>
      <c r="D55" s="59"/>
      <c r="E55" s="24">
        <v>0</v>
      </c>
      <c r="F55" s="24">
        <v>0</v>
      </c>
      <c r="G55" s="24">
        <v>0</v>
      </c>
      <c r="H55" s="24">
        <v>0</v>
      </c>
      <c r="I55" s="24">
        <v>0</v>
      </c>
      <c r="J55" s="24">
        <v>0</v>
      </c>
      <c r="K55" s="24">
        <f t="shared" si="3"/>
        <v>0</v>
      </c>
      <c r="L55" s="50"/>
      <c r="M55" s="50"/>
      <c r="N55" s="43"/>
      <c r="O55" s="41" t="s">
        <v>215</v>
      </c>
    </row>
    <row r="56" spans="1:15">
      <c r="A56" s="53"/>
      <c r="B56" s="62"/>
      <c r="C56" s="13" t="s">
        <v>243</v>
      </c>
      <c r="D56" s="59"/>
      <c r="E56" s="24">
        <v>0</v>
      </c>
      <c r="F56" s="24">
        <v>0</v>
      </c>
      <c r="G56" s="24">
        <v>0</v>
      </c>
      <c r="H56" s="24">
        <v>0</v>
      </c>
      <c r="I56" s="24">
        <v>0</v>
      </c>
      <c r="J56" s="24">
        <v>0</v>
      </c>
      <c r="K56" s="24">
        <f t="shared" si="3"/>
        <v>0</v>
      </c>
      <c r="L56" s="50"/>
      <c r="M56" s="50"/>
      <c r="N56" s="43"/>
      <c r="O56" s="41" t="s">
        <v>215</v>
      </c>
    </row>
    <row r="57" spans="1:15">
      <c r="A57" s="53"/>
      <c r="B57" s="62"/>
      <c r="C57" s="13" t="s">
        <v>184</v>
      </c>
      <c r="D57" s="59"/>
      <c r="E57" s="24">
        <v>0</v>
      </c>
      <c r="F57" s="24">
        <v>0</v>
      </c>
      <c r="G57" s="24">
        <v>0</v>
      </c>
      <c r="H57" s="24">
        <v>0</v>
      </c>
      <c r="I57" s="24">
        <v>0</v>
      </c>
      <c r="J57" s="24">
        <v>0</v>
      </c>
      <c r="K57" s="24">
        <f t="shared" si="3"/>
        <v>0</v>
      </c>
      <c r="L57" s="50"/>
      <c r="M57" s="50"/>
      <c r="N57" s="43"/>
      <c r="O57" s="41" t="s">
        <v>215</v>
      </c>
    </row>
    <row r="58" spans="1:15">
      <c r="A58" s="53"/>
      <c r="B58" s="62"/>
      <c r="C58" s="13" t="s">
        <v>244</v>
      </c>
      <c r="D58" s="59"/>
      <c r="E58" s="24">
        <v>0</v>
      </c>
      <c r="F58" s="24">
        <v>0</v>
      </c>
      <c r="G58" s="24">
        <v>0</v>
      </c>
      <c r="H58" s="24">
        <v>0</v>
      </c>
      <c r="I58" s="24">
        <v>0</v>
      </c>
      <c r="J58" s="24">
        <v>0</v>
      </c>
      <c r="K58" s="24">
        <f t="shared" si="3"/>
        <v>0</v>
      </c>
      <c r="L58" s="50"/>
      <c r="M58" s="50"/>
      <c r="N58" s="43"/>
      <c r="O58" s="41" t="s">
        <v>215</v>
      </c>
    </row>
    <row r="59" spans="1:15">
      <c r="A59" s="53"/>
      <c r="B59" s="62"/>
      <c r="C59" s="13" t="s">
        <v>185</v>
      </c>
      <c r="D59" s="59"/>
      <c r="E59" s="24">
        <v>0</v>
      </c>
      <c r="F59" s="24">
        <v>939.8</v>
      </c>
      <c r="G59" s="24">
        <v>0</v>
      </c>
      <c r="H59" s="24">
        <v>0</v>
      </c>
      <c r="I59" s="24">
        <v>0</v>
      </c>
      <c r="J59" s="24">
        <v>0</v>
      </c>
      <c r="K59" s="24">
        <f t="shared" si="3"/>
        <v>939.8</v>
      </c>
      <c r="L59" s="50"/>
      <c r="M59" s="50"/>
      <c r="N59" s="43"/>
      <c r="O59" s="41" t="s">
        <v>215</v>
      </c>
    </row>
    <row r="60" spans="1:15">
      <c r="A60" s="53"/>
      <c r="B60" s="63"/>
      <c r="C60" s="13" t="s">
        <v>245</v>
      </c>
      <c r="D60" s="60"/>
      <c r="E60" s="24">
        <v>0</v>
      </c>
      <c r="F60" s="24">
        <v>0</v>
      </c>
      <c r="G60" s="24">
        <v>0</v>
      </c>
      <c r="H60" s="24">
        <v>0</v>
      </c>
      <c r="I60" s="24">
        <v>0</v>
      </c>
      <c r="J60" s="24">
        <v>0</v>
      </c>
      <c r="K60" s="24">
        <f t="shared" si="3"/>
        <v>0</v>
      </c>
      <c r="L60" s="50"/>
      <c r="M60" s="50"/>
      <c r="N60" s="43"/>
      <c r="O60" s="41" t="s">
        <v>215</v>
      </c>
    </row>
    <row r="61" spans="1:15">
      <c r="A61" s="53" t="s">
        <v>16</v>
      </c>
      <c r="B61" s="51" t="s">
        <v>315</v>
      </c>
      <c r="C61" s="13" t="s">
        <v>200</v>
      </c>
      <c r="D61" s="52" t="s">
        <v>226</v>
      </c>
      <c r="E61" s="24">
        <f t="shared" ref="E61:J61" si="23">E62+E63+E64+E65</f>
        <v>7.32</v>
      </c>
      <c r="F61" s="24">
        <f t="shared" si="23"/>
        <v>0</v>
      </c>
      <c r="G61" s="24">
        <f t="shared" si="23"/>
        <v>0</v>
      </c>
      <c r="H61" s="24">
        <f t="shared" si="23"/>
        <v>0</v>
      </c>
      <c r="I61" s="24">
        <f t="shared" si="23"/>
        <v>0</v>
      </c>
      <c r="J61" s="24">
        <f t="shared" si="23"/>
        <v>0</v>
      </c>
      <c r="K61" s="24">
        <f t="shared" si="3"/>
        <v>7.32</v>
      </c>
      <c r="L61" s="50" t="s">
        <v>215</v>
      </c>
      <c r="M61" s="50" t="s">
        <v>227</v>
      </c>
      <c r="N61" s="43"/>
      <c r="O61" s="41" t="s">
        <v>215</v>
      </c>
    </row>
    <row r="62" spans="1:15">
      <c r="A62" s="53"/>
      <c r="B62" s="51"/>
      <c r="C62" s="13" t="s">
        <v>242</v>
      </c>
      <c r="D62" s="52"/>
      <c r="E62" s="24">
        <v>0</v>
      </c>
      <c r="F62" s="24">
        <v>0</v>
      </c>
      <c r="G62" s="24">
        <v>0</v>
      </c>
      <c r="H62" s="24">
        <v>0</v>
      </c>
      <c r="I62" s="24">
        <v>0</v>
      </c>
      <c r="J62" s="24">
        <v>0</v>
      </c>
      <c r="K62" s="24">
        <f t="shared" si="3"/>
        <v>0</v>
      </c>
      <c r="L62" s="50"/>
      <c r="M62" s="50"/>
      <c r="N62" s="43"/>
      <c r="O62" s="41" t="s">
        <v>215</v>
      </c>
    </row>
    <row r="63" spans="1:15">
      <c r="A63" s="53"/>
      <c r="B63" s="51"/>
      <c r="C63" s="13" t="s">
        <v>243</v>
      </c>
      <c r="D63" s="52"/>
      <c r="E63" s="24">
        <v>0</v>
      </c>
      <c r="F63" s="24">
        <v>0</v>
      </c>
      <c r="G63" s="24">
        <v>0</v>
      </c>
      <c r="H63" s="24">
        <v>0</v>
      </c>
      <c r="I63" s="24">
        <v>0</v>
      </c>
      <c r="J63" s="24">
        <v>0</v>
      </c>
      <c r="K63" s="24">
        <f t="shared" si="3"/>
        <v>0</v>
      </c>
      <c r="L63" s="50"/>
      <c r="M63" s="50"/>
      <c r="N63" s="43"/>
      <c r="O63" s="41" t="s">
        <v>215</v>
      </c>
    </row>
    <row r="64" spans="1:15">
      <c r="A64" s="53"/>
      <c r="B64" s="51"/>
      <c r="C64" s="13" t="s">
        <v>244</v>
      </c>
      <c r="D64" s="52"/>
      <c r="E64" s="24">
        <v>7.32</v>
      </c>
      <c r="F64" s="24">
        <v>0</v>
      </c>
      <c r="G64" s="24">
        <v>0</v>
      </c>
      <c r="H64" s="24">
        <v>0</v>
      </c>
      <c r="I64" s="24">
        <v>0</v>
      </c>
      <c r="J64" s="24">
        <v>0</v>
      </c>
      <c r="K64" s="24">
        <f t="shared" si="3"/>
        <v>7.32</v>
      </c>
      <c r="L64" s="50"/>
      <c r="M64" s="50"/>
      <c r="N64" s="43"/>
      <c r="O64" s="41" t="s">
        <v>215</v>
      </c>
    </row>
    <row r="65" spans="1:15">
      <c r="A65" s="53"/>
      <c r="B65" s="51"/>
      <c r="C65" s="13" t="s">
        <v>245</v>
      </c>
      <c r="D65" s="52"/>
      <c r="E65" s="24">
        <v>0</v>
      </c>
      <c r="F65" s="24">
        <v>0</v>
      </c>
      <c r="G65" s="24">
        <v>0</v>
      </c>
      <c r="H65" s="24">
        <v>0</v>
      </c>
      <c r="I65" s="24">
        <v>0</v>
      </c>
      <c r="J65" s="24">
        <v>0</v>
      </c>
      <c r="K65" s="24">
        <f t="shared" si="3"/>
        <v>0</v>
      </c>
      <c r="L65" s="50"/>
      <c r="M65" s="50"/>
      <c r="N65" s="43"/>
      <c r="O65" s="41" t="s">
        <v>215</v>
      </c>
    </row>
    <row r="66" spans="1:15">
      <c r="A66" s="53" t="s">
        <v>229</v>
      </c>
      <c r="B66" s="51" t="s">
        <v>163</v>
      </c>
      <c r="C66" s="13" t="s">
        <v>200</v>
      </c>
      <c r="D66" s="52" t="s">
        <v>226</v>
      </c>
      <c r="E66" s="24">
        <f t="shared" ref="E66:J66" si="24">E67+E68+E69+E70</f>
        <v>2810.7449999999999</v>
      </c>
      <c r="F66" s="24">
        <f t="shared" si="24"/>
        <v>0</v>
      </c>
      <c r="G66" s="24">
        <f t="shared" si="24"/>
        <v>0</v>
      </c>
      <c r="H66" s="24">
        <f t="shared" si="24"/>
        <v>0</v>
      </c>
      <c r="I66" s="24">
        <f t="shared" si="24"/>
        <v>0</v>
      </c>
      <c r="J66" s="24">
        <f t="shared" si="24"/>
        <v>0</v>
      </c>
      <c r="K66" s="24">
        <f t="shared" si="3"/>
        <v>2810.7449999999999</v>
      </c>
      <c r="L66" s="50" t="s">
        <v>215</v>
      </c>
      <c r="M66" s="50" t="s">
        <v>227</v>
      </c>
      <c r="N66" s="43"/>
      <c r="O66" s="41" t="s">
        <v>215</v>
      </c>
    </row>
    <row r="67" spans="1:15">
      <c r="A67" s="53"/>
      <c r="B67" s="51"/>
      <c r="C67" s="13" t="s">
        <v>242</v>
      </c>
      <c r="D67" s="52"/>
      <c r="E67" s="24">
        <v>2425.33</v>
      </c>
      <c r="F67" s="24">
        <v>0</v>
      </c>
      <c r="G67" s="24">
        <v>0</v>
      </c>
      <c r="H67" s="24">
        <v>0</v>
      </c>
      <c r="I67" s="24">
        <v>0</v>
      </c>
      <c r="J67" s="24">
        <v>0</v>
      </c>
      <c r="K67" s="24">
        <f t="shared" si="3"/>
        <v>2425.33</v>
      </c>
      <c r="L67" s="50"/>
      <c r="M67" s="50"/>
      <c r="N67" s="43"/>
      <c r="O67" s="41" t="s">
        <v>215</v>
      </c>
    </row>
    <row r="68" spans="1:15">
      <c r="A68" s="53"/>
      <c r="B68" s="51"/>
      <c r="C68" s="13" t="s">
        <v>243</v>
      </c>
      <c r="D68" s="52"/>
      <c r="E68" s="24">
        <v>9.8049999999999997</v>
      </c>
      <c r="F68" s="24">
        <v>0</v>
      </c>
      <c r="G68" s="24">
        <v>0</v>
      </c>
      <c r="H68" s="24">
        <v>0</v>
      </c>
      <c r="I68" s="24">
        <v>0</v>
      </c>
      <c r="J68" s="24">
        <v>0</v>
      </c>
      <c r="K68" s="24">
        <f t="shared" si="3"/>
        <v>9.8049999999999997</v>
      </c>
      <c r="L68" s="50"/>
      <c r="M68" s="50"/>
      <c r="N68" s="43"/>
      <c r="O68" s="41" t="s">
        <v>215</v>
      </c>
    </row>
    <row r="69" spans="1:15">
      <c r="A69" s="53"/>
      <c r="B69" s="51"/>
      <c r="C69" s="13" t="s">
        <v>244</v>
      </c>
      <c r="D69" s="52"/>
      <c r="E69" s="24">
        <v>375.61</v>
      </c>
      <c r="F69" s="24">
        <v>0</v>
      </c>
      <c r="G69" s="24">
        <v>0</v>
      </c>
      <c r="H69" s="24">
        <v>0</v>
      </c>
      <c r="I69" s="24">
        <v>0</v>
      </c>
      <c r="J69" s="24">
        <v>0</v>
      </c>
      <c r="K69" s="24">
        <f t="shared" si="3"/>
        <v>375.61</v>
      </c>
      <c r="L69" s="50"/>
      <c r="M69" s="50"/>
      <c r="N69" s="43"/>
      <c r="O69" s="41" t="s">
        <v>215</v>
      </c>
    </row>
    <row r="70" spans="1:15">
      <c r="A70" s="53"/>
      <c r="B70" s="51"/>
      <c r="C70" s="13" t="s">
        <v>245</v>
      </c>
      <c r="D70" s="52"/>
      <c r="E70" s="24">
        <v>0</v>
      </c>
      <c r="F70" s="24">
        <v>0</v>
      </c>
      <c r="G70" s="24">
        <v>0</v>
      </c>
      <c r="H70" s="24">
        <v>0</v>
      </c>
      <c r="I70" s="24">
        <v>0</v>
      </c>
      <c r="J70" s="24">
        <v>0</v>
      </c>
      <c r="K70" s="24">
        <f t="shared" si="3"/>
        <v>0</v>
      </c>
      <c r="L70" s="50"/>
      <c r="M70" s="50"/>
      <c r="N70" s="43"/>
      <c r="O70" s="41" t="s">
        <v>215</v>
      </c>
    </row>
    <row r="71" spans="1:15">
      <c r="A71" s="53" t="s">
        <v>17</v>
      </c>
      <c r="B71" s="51" t="s">
        <v>250</v>
      </c>
      <c r="C71" s="13" t="s">
        <v>200</v>
      </c>
      <c r="D71" s="52" t="s">
        <v>226</v>
      </c>
      <c r="E71" s="24">
        <f t="shared" ref="E71:J71" si="25">E72+E73+E74+E75</f>
        <v>2664.86</v>
      </c>
      <c r="F71" s="24">
        <f t="shared" si="25"/>
        <v>0</v>
      </c>
      <c r="G71" s="24">
        <f t="shared" si="25"/>
        <v>0</v>
      </c>
      <c r="H71" s="24">
        <f t="shared" si="25"/>
        <v>0</v>
      </c>
      <c r="I71" s="24">
        <f t="shared" si="25"/>
        <v>0</v>
      </c>
      <c r="J71" s="24">
        <f t="shared" si="25"/>
        <v>0</v>
      </c>
      <c r="K71" s="24">
        <f t="shared" si="3"/>
        <v>2664.86</v>
      </c>
      <c r="L71" s="50" t="s">
        <v>215</v>
      </c>
      <c r="M71" s="50" t="s">
        <v>227</v>
      </c>
      <c r="N71" s="43"/>
      <c r="O71" s="41" t="s">
        <v>215</v>
      </c>
    </row>
    <row r="72" spans="1:15">
      <c r="A72" s="53"/>
      <c r="B72" s="51"/>
      <c r="C72" s="13" t="s">
        <v>242</v>
      </c>
      <c r="D72" s="52"/>
      <c r="E72" s="24">
        <v>2506.2600000000002</v>
      </c>
      <c r="F72" s="24">
        <v>0</v>
      </c>
      <c r="G72" s="24">
        <v>0</v>
      </c>
      <c r="H72" s="24">
        <v>0</v>
      </c>
      <c r="I72" s="24">
        <v>0</v>
      </c>
      <c r="J72" s="24">
        <v>0</v>
      </c>
      <c r="K72" s="24">
        <f t="shared" si="3"/>
        <v>2506.2600000000002</v>
      </c>
      <c r="L72" s="50"/>
      <c r="M72" s="50"/>
      <c r="N72" s="43"/>
      <c r="O72" s="41" t="s">
        <v>215</v>
      </c>
    </row>
    <row r="73" spans="1:15">
      <c r="A73" s="53"/>
      <c r="B73" s="51"/>
      <c r="C73" s="13" t="s">
        <v>243</v>
      </c>
      <c r="D73" s="52"/>
      <c r="E73" s="24">
        <v>0</v>
      </c>
      <c r="F73" s="24">
        <v>0</v>
      </c>
      <c r="G73" s="24">
        <v>0</v>
      </c>
      <c r="H73" s="24">
        <v>0</v>
      </c>
      <c r="I73" s="24">
        <v>0</v>
      </c>
      <c r="J73" s="24">
        <v>0</v>
      </c>
      <c r="K73" s="24">
        <f t="shared" ref="K73:K136" si="26">SUM(E73:J73)</f>
        <v>0</v>
      </c>
      <c r="L73" s="50"/>
      <c r="M73" s="50"/>
      <c r="N73" s="43"/>
      <c r="O73" s="41" t="s">
        <v>215</v>
      </c>
    </row>
    <row r="74" spans="1:15">
      <c r="A74" s="53"/>
      <c r="B74" s="51"/>
      <c r="C74" s="13" t="s">
        <v>244</v>
      </c>
      <c r="D74" s="52"/>
      <c r="E74" s="24">
        <v>158.6</v>
      </c>
      <c r="F74" s="24">
        <v>0</v>
      </c>
      <c r="G74" s="24">
        <v>0</v>
      </c>
      <c r="H74" s="24">
        <v>0</v>
      </c>
      <c r="I74" s="24">
        <v>0</v>
      </c>
      <c r="J74" s="24">
        <v>0</v>
      </c>
      <c r="K74" s="24">
        <f t="shared" si="26"/>
        <v>158.6</v>
      </c>
      <c r="L74" s="50"/>
      <c r="M74" s="50"/>
      <c r="N74" s="43"/>
      <c r="O74" s="41" t="s">
        <v>215</v>
      </c>
    </row>
    <row r="75" spans="1:15">
      <c r="A75" s="53"/>
      <c r="B75" s="51"/>
      <c r="C75" s="13" t="s">
        <v>245</v>
      </c>
      <c r="D75" s="52"/>
      <c r="E75" s="24">
        <v>0</v>
      </c>
      <c r="F75" s="24">
        <v>0</v>
      </c>
      <c r="G75" s="24">
        <v>0</v>
      </c>
      <c r="H75" s="24">
        <v>0</v>
      </c>
      <c r="I75" s="24">
        <v>0</v>
      </c>
      <c r="J75" s="24">
        <v>0</v>
      </c>
      <c r="K75" s="24">
        <f t="shared" si="26"/>
        <v>0</v>
      </c>
      <c r="L75" s="50"/>
      <c r="M75" s="50"/>
      <c r="N75" s="43"/>
      <c r="O75" s="41" t="s">
        <v>215</v>
      </c>
    </row>
    <row r="76" spans="1:15">
      <c r="A76" s="66" t="s">
        <v>18</v>
      </c>
      <c r="B76" s="61" t="s">
        <v>251</v>
      </c>
      <c r="C76" s="13" t="s">
        <v>200</v>
      </c>
      <c r="D76" s="58" t="s">
        <v>226</v>
      </c>
      <c r="E76" s="24">
        <f t="shared" ref="E76:J76" si="27">E77+E78+E79+E80+E81+E82+E83</f>
        <v>42375.09</v>
      </c>
      <c r="F76" s="24">
        <f t="shared" si="27"/>
        <v>17198.71</v>
      </c>
      <c r="G76" s="24">
        <f t="shared" si="27"/>
        <v>0</v>
      </c>
      <c r="H76" s="24">
        <f t="shared" si="27"/>
        <v>0</v>
      </c>
      <c r="I76" s="24">
        <f t="shared" si="27"/>
        <v>0</v>
      </c>
      <c r="J76" s="24">
        <f t="shared" si="27"/>
        <v>0</v>
      </c>
      <c r="K76" s="24">
        <f t="shared" si="26"/>
        <v>59573.799999999996</v>
      </c>
      <c r="L76" s="50" t="s">
        <v>215</v>
      </c>
      <c r="M76" s="50" t="s">
        <v>227</v>
      </c>
      <c r="N76" s="43"/>
      <c r="O76" s="41" t="s">
        <v>215</v>
      </c>
    </row>
    <row r="77" spans="1:15">
      <c r="A77" s="67"/>
      <c r="B77" s="62"/>
      <c r="C77" s="13" t="s">
        <v>242</v>
      </c>
      <c r="D77" s="59"/>
      <c r="E77" s="24">
        <v>30784.18</v>
      </c>
      <c r="F77" s="24">
        <v>0</v>
      </c>
      <c r="G77" s="24">
        <v>0</v>
      </c>
      <c r="H77" s="24">
        <v>0</v>
      </c>
      <c r="I77" s="24">
        <v>0</v>
      </c>
      <c r="J77" s="24">
        <v>0</v>
      </c>
      <c r="K77" s="24">
        <f t="shared" si="26"/>
        <v>30784.18</v>
      </c>
      <c r="L77" s="50"/>
      <c r="M77" s="50"/>
      <c r="N77" s="43"/>
      <c r="O77" s="41" t="s">
        <v>215</v>
      </c>
    </row>
    <row r="78" spans="1:15">
      <c r="A78" s="67"/>
      <c r="B78" s="62"/>
      <c r="C78" s="13" t="s">
        <v>183</v>
      </c>
      <c r="D78" s="59"/>
      <c r="E78" s="24">
        <v>0</v>
      </c>
      <c r="F78" s="24">
        <v>6910.95</v>
      </c>
      <c r="G78" s="24">
        <v>0</v>
      </c>
      <c r="H78" s="24">
        <v>0</v>
      </c>
      <c r="I78" s="24">
        <v>0</v>
      </c>
      <c r="J78" s="24">
        <v>0</v>
      </c>
      <c r="K78" s="24">
        <f t="shared" si="26"/>
        <v>6910.95</v>
      </c>
      <c r="L78" s="50"/>
      <c r="M78" s="50"/>
      <c r="N78" s="43"/>
      <c r="O78" s="41" t="s">
        <v>215</v>
      </c>
    </row>
    <row r="79" spans="1:15">
      <c r="A79" s="67"/>
      <c r="B79" s="62"/>
      <c r="C79" s="13" t="s">
        <v>243</v>
      </c>
      <c r="D79" s="59"/>
      <c r="E79" s="24">
        <v>469.3</v>
      </c>
      <c r="F79" s="24">
        <v>0</v>
      </c>
      <c r="G79" s="24">
        <v>0</v>
      </c>
      <c r="H79" s="24">
        <v>0</v>
      </c>
      <c r="I79" s="24">
        <v>0</v>
      </c>
      <c r="J79" s="24">
        <v>0</v>
      </c>
      <c r="K79" s="24">
        <f t="shared" si="26"/>
        <v>469.3</v>
      </c>
      <c r="L79" s="50"/>
      <c r="M79" s="50"/>
      <c r="N79" s="43"/>
      <c r="O79" s="41" t="s">
        <v>215</v>
      </c>
    </row>
    <row r="80" spans="1:15">
      <c r="A80" s="67"/>
      <c r="B80" s="62"/>
      <c r="C80" s="13" t="s">
        <v>184</v>
      </c>
      <c r="D80" s="59"/>
      <c r="E80" s="24">
        <v>0</v>
      </c>
      <c r="F80" s="24">
        <v>26.46</v>
      </c>
      <c r="G80" s="24">
        <v>0</v>
      </c>
      <c r="H80" s="24">
        <v>0</v>
      </c>
      <c r="I80" s="24">
        <v>0</v>
      </c>
      <c r="J80" s="24">
        <v>0</v>
      </c>
      <c r="K80" s="24">
        <f t="shared" si="26"/>
        <v>26.46</v>
      </c>
      <c r="L80" s="50"/>
      <c r="M80" s="50"/>
      <c r="N80" s="43"/>
      <c r="O80" s="41" t="s">
        <v>215</v>
      </c>
    </row>
    <row r="81" spans="1:15">
      <c r="A81" s="67"/>
      <c r="B81" s="62"/>
      <c r="C81" s="13" t="s">
        <v>244</v>
      </c>
      <c r="D81" s="59"/>
      <c r="E81" s="24">
        <v>11121.61</v>
      </c>
      <c r="F81" s="24">
        <v>800</v>
      </c>
      <c r="G81" s="24">
        <v>0</v>
      </c>
      <c r="H81" s="24">
        <v>0</v>
      </c>
      <c r="I81" s="24">
        <v>0</v>
      </c>
      <c r="J81" s="24">
        <v>0</v>
      </c>
      <c r="K81" s="24">
        <f t="shared" si="26"/>
        <v>11921.61</v>
      </c>
      <c r="L81" s="50"/>
      <c r="M81" s="50"/>
      <c r="N81" s="43"/>
      <c r="O81" s="41" t="s">
        <v>215</v>
      </c>
    </row>
    <row r="82" spans="1:15">
      <c r="A82" s="67"/>
      <c r="B82" s="62"/>
      <c r="C82" s="13" t="s">
        <v>185</v>
      </c>
      <c r="D82" s="59"/>
      <c r="E82" s="24">
        <v>0</v>
      </c>
      <c r="F82" s="24">
        <v>9461.2999999999993</v>
      </c>
      <c r="G82" s="24">
        <v>0</v>
      </c>
      <c r="H82" s="24">
        <v>0</v>
      </c>
      <c r="I82" s="24">
        <v>0</v>
      </c>
      <c r="J82" s="24">
        <v>0</v>
      </c>
      <c r="K82" s="24">
        <f t="shared" si="26"/>
        <v>9461.2999999999993</v>
      </c>
      <c r="L82" s="50"/>
      <c r="M82" s="50"/>
      <c r="N82" s="43"/>
      <c r="O82" s="41" t="s">
        <v>215</v>
      </c>
    </row>
    <row r="83" spans="1:15">
      <c r="A83" s="68"/>
      <c r="B83" s="63"/>
      <c r="C83" s="13" t="s">
        <v>245</v>
      </c>
      <c r="D83" s="60"/>
      <c r="E83" s="24">
        <v>0</v>
      </c>
      <c r="F83" s="24">
        <v>0</v>
      </c>
      <c r="G83" s="24">
        <v>0</v>
      </c>
      <c r="H83" s="24">
        <v>0</v>
      </c>
      <c r="I83" s="24">
        <v>0</v>
      </c>
      <c r="J83" s="24">
        <v>0</v>
      </c>
      <c r="K83" s="24">
        <f t="shared" si="26"/>
        <v>0</v>
      </c>
      <c r="L83" s="24"/>
      <c r="M83" s="24"/>
      <c r="N83" s="43"/>
    </row>
    <row r="84" spans="1:15">
      <c r="A84" s="53" t="s">
        <v>19</v>
      </c>
      <c r="B84" s="51" t="s">
        <v>194</v>
      </c>
      <c r="C84" s="13" t="s">
        <v>200</v>
      </c>
      <c r="D84" s="52" t="s">
        <v>226</v>
      </c>
      <c r="E84" s="24">
        <f t="shared" ref="E84:J84" si="28">E85+E86+E87+E88</f>
        <v>51095.200000000004</v>
      </c>
      <c r="F84" s="24">
        <f t="shared" si="28"/>
        <v>0</v>
      </c>
      <c r="G84" s="24">
        <f t="shared" si="28"/>
        <v>0</v>
      </c>
      <c r="H84" s="24">
        <f t="shared" si="28"/>
        <v>0</v>
      </c>
      <c r="I84" s="24">
        <f t="shared" si="28"/>
        <v>0</v>
      </c>
      <c r="J84" s="24">
        <f t="shared" si="28"/>
        <v>0</v>
      </c>
      <c r="K84" s="24">
        <f t="shared" si="26"/>
        <v>51095.200000000004</v>
      </c>
      <c r="L84" s="50" t="s">
        <v>215</v>
      </c>
      <c r="M84" s="50" t="s">
        <v>227</v>
      </c>
      <c r="N84" s="43"/>
      <c r="O84" s="41" t="s">
        <v>215</v>
      </c>
    </row>
    <row r="85" spans="1:15">
      <c r="A85" s="53"/>
      <c r="B85" s="51"/>
      <c r="C85" s="13" t="s">
        <v>242</v>
      </c>
      <c r="D85" s="52"/>
      <c r="E85" s="24">
        <v>48347.07</v>
      </c>
      <c r="F85" s="24">
        <v>0</v>
      </c>
      <c r="G85" s="24">
        <v>0</v>
      </c>
      <c r="H85" s="24">
        <v>0</v>
      </c>
      <c r="I85" s="24">
        <v>0</v>
      </c>
      <c r="J85" s="24">
        <v>0</v>
      </c>
      <c r="K85" s="24">
        <f t="shared" si="26"/>
        <v>48347.07</v>
      </c>
      <c r="L85" s="50"/>
      <c r="M85" s="50"/>
      <c r="N85" s="43"/>
      <c r="O85" s="41" t="s">
        <v>215</v>
      </c>
    </row>
    <row r="86" spans="1:15">
      <c r="A86" s="53"/>
      <c r="B86" s="51"/>
      <c r="C86" s="13" t="s">
        <v>243</v>
      </c>
      <c r="D86" s="52"/>
      <c r="E86" s="24">
        <v>893.23</v>
      </c>
      <c r="F86" s="24">
        <v>0</v>
      </c>
      <c r="G86" s="24">
        <v>0</v>
      </c>
      <c r="H86" s="24">
        <v>0</v>
      </c>
      <c r="I86" s="24">
        <v>0</v>
      </c>
      <c r="J86" s="24">
        <v>0</v>
      </c>
      <c r="K86" s="24">
        <f t="shared" si="26"/>
        <v>893.23</v>
      </c>
      <c r="L86" s="50"/>
      <c r="M86" s="50"/>
      <c r="N86" s="43"/>
      <c r="O86" s="41" t="s">
        <v>215</v>
      </c>
    </row>
    <row r="87" spans="1:15">
      <c r="A87" s="53"/>
      <c r="B87" s="51"/>
      <c r="C87" s="13" t="s">
        <v>244</v>
      </c>
      <c r="D87" s="52"/>
      <c r="E87" s="24">
        <v>1854.9</v>
      </c>
      <c r="F87" s="24">
        <v>0</v>
      </c>
      <c r="G87" s="24">
        <v>0</v>
      </c>
      <c r="H87" s="24">
        <v>0</v>
      </c>
      <c r="I87" s="24">
        <v>0</v>
      </c>
      <c r="J87" s="24">
        <v>0</v>
      </c>
      <c r="K87" s="24">
        <f t="shared" si="26"/>
        <v>1854.9</v>
      </c>
      <c r="L87" s="50"/>
      <c r="M87" s="50"/>
      <c r="N87" s="43"/>
      <c r="O87" s="41" t="s">
        <v>215</v>
      </c>
    </row>
    <row r="88" spans="1:15">
      <c r="A88" s="53"/>
      <c r="B88" s="51"/>
      <c r="C88" s="13" t="s">
        <v>245</v>
      </c>
      <c r="D88" s="52"/>
      <c r="E88" s="24">
        <v>0</v>
      </c>
      <c r="F88" s="24">
        <v>0</v>
      </c>
      <c r="G88" s="24">
        <v>0</v>
      </c>
      <c r="H88" s="24">
        <v>0</v>
      </c>
      <c r="I88" s="24">
        <v>0</v>
      </c>
      <c r="J88" s="24">
        <v>0</v>
      </c>
      <c r="K88" s="24">
        <f t="shared" si="26"/>
        <v>0</v>
      </c>
      <c r="L88" s="50"/>
      <c r="M88" s="50"/>
      <c r="N88" s="43"/>
      <c r="O88" s="41" t="s">
        <v>215</v>
      </c>
    </row>
    <row r="89" spans="1:15">
      <c r="A89" s="53" t="s">
        <v>20</v>
      </c>
      <c r="B89" s="51" t="s">
        <v>164</v>
      </c>
      <c r="C89" s="13" t="s">
        <v>200</v>
      </c>
      <c r="D89" s="52" t="s">
        <v>411</v>
      </c>
      <c r="E89" s="24">
        <f t="shared" ref="E89:J89" si="29">E90+E91+E92+E93</f>
        <v>370035.14500000002</v>
      </c>
      <c r="F89" s="24">
        <f t="shared" si="29"/>
        <v>1792.33</v>
      </c>
      <c r="G89" s="24">
        <f t="shared" si="29"/>
        <v>0</v>
      </c>
      <c r="H89" s="24">
        <f t="shared" si="29"/>
        <v>0</v>
      </c>
      <c r="I89" s="24">
        <f t="shared" si="29"/>
        <v>0</v>
      </c>
      <c r="J89" s="24">
        <f t="shared" si="29"/>
        <v>0</v>
      </c>
      <c r="K89" s="24">
        <f t="shared" si="26"/>
        <v>371827.47500000003</v>
      </c>
      <c r="L89" s="50" t="s">
        <v>216</v>
      </c>
      <c r="M89" s="50" t="s">
        <v>304</v>
      </c>
      <c r="N89" s="43"/>
      <c r="O89" s="41" t="s">
        <v>216</v>
      </c>
    </row>
    <row r="90" spans="1:15">
      <c r="A90" s="53"/>
      <c r="B90" s="51"/>
      <c r="C90" s="13" t="s">
        <v>242</v>
      </c>
      <c r="D90" s="52"/>
      <c r="E90" s="24">
        <v>311263.76</v>
      </c>
      <c r="F90" s="24">
        <v>0</v>
      </c>
      <c r="G90" s="24">
        <v>0</v>
      </c>
      <c r="H90" s="24">
        <v>0</v>
      </c>
      <c r="I90" s="24">
        <v>0</v>
      </c>
      <c r="J90" s="24">
        <v>0</v>
      </c>
      <c r="K90" s="24">
        <f t="shared" si="26"/>
        <v>311263.76</v>
      </c>
      <c r="L90" s="50"/>
      <c r="M90" s="50"/>
      <c r="N90" s="43"/>
      <c r="O90" s="41" t="s">
        <v>216</v>
      </c>
    </row>
    <row r="91" spans="1:15">
      <c r="A91" s="53"/>
      <c r="B91" s="51"/>
      <c r="C91" s="13" t="s">
        <v>243</v>
      </c>
      <c r="D91" s="52"/>
      <c r="E91" s="24">
        <v>0</v>
      </c>
      <c r="F91" s="24">
        <v>1792.33</v>
      </c>
      <c r="G91" s="24">
        <v>0</v>
      </c>
      <c r="H91" s="24">
        <v>0</v>
      </c>
      <c r="I91" s="24">
        <v>0</v>
      </c>
      <c r="J91" s="24">
        <v>0</v>
      </c>
      <c r="K91" s="24">
        <f t="shared" si="26"/>
        <v>1792.33</v>
      </c>
      <c r="L91" s="50"/>
      <c r="M91" s="50"/>
      <c r="N91" s="43"/>
      <c r="O91" s="41" t="s">
        <v>216</v>
      </c>
    </row>
    <row r="92" spans="1:15">
      <c r="A92" s="53"/>
      <c r="B92" s="51"/>
      <c r="C92" s="13" t="s">
        <v>244</v>
      </c>
      <c r="D92" s="52"/>
      <c r="E92" s="24">
        <v>58771.385000000002</v>
      </c>
      <c r="F92" s="24">
        <v>0</v>
      </c>
      <c r="G92" s="24">
        <v>0</v>
      </c>
      <c r="H92" s="24">
        <v>0</v>
      </c>
      <c r="I92" s="24">
        <v>0</v>
      </c>
      <c r="J92" s="24">
        <v>0</v>
      </c>
      <c r="K92" s="24">
        <f t="shared" si="26"/>
        <v>58771.385000000002</v>
      </c>
      <c r="L92" s="50"/>
      <c r="M92" s="50"/>
      <c r="N92" s="43"/>
      <c r="O92" s="41" t="s">
        <v>216</v>
      </c>
    </row>
    <row r="93" spans="1:15">
      <c r="A93" s="53"/>
      <c r="B93" s="51"/>
      <c r="C93" s="13" t="s">
        <v>245</v>
      </c>
      <c r="D93" s="52"/>
      <c r="E93" s="24">
        <v>0</v>
      </c>
      <c r="F93" s="24">
        <v>0</v>
      </c>
      <c r="G93" s="24">
        <v>0</v>
      </c>
      <c r="H93" s="24">
        <v>0</v>
      </c>
      <c r="I93" s="24">
        <v>0</v>
      </c>
      <c r="J93" s="24">
        <v>0</v>
      </c>
      <c r="K93" s="24">
        <f t="shared" si="26"/>
        <v>0</v>
      </c>
      <c r="L93" s="50"/>
      <c r="M93" s="50"/>
      <c r="N93" s="43"/>
      <c r="O93" s="41" t="s">
        <v>216</v>
      </c>
    </row>
    <row r="94" spans="1:15" ht="19.95" customHeight="1">
      <c r="A94" s="53" t="s">
        <v>21</v>
      </c>
      <c r="B94" s="61" t="s">
        <v>254</v>
      </c>
      <c r="C94" s="13" t="s">
        <v>200</v>
      </c>
      <c r="D94" s="58" t="s">
        <v>226</v>
      </c>
      <c r="E94" s="24">
        <f t="shared" ref="E94:J94" si="30">E95+E96+E97+E98+E99+E100+E101</f>
        <v>15422.13</v>
      </c>
      <c r="F94" s="24">
        <f t="shared" si="30"/>
        <v>2515.4499999999998</v>
      </c>
      <c r="G94" s="24">
        <f t="shared" si="30"/>
        <v>0</v>
      </c>
      <c r="H94" s="24">
        <f t="shared" si="30"/>
        <v>0</v>
      </c>
      <c r="I94" s="24">
        <f t="shared" si="30"/>
        <v>0</v>
      </c>
      <c r="J94" s="24">
        <f t="shared" si="30"/>
        <v>0</v>
      </c>
      <c r="K94" s="24">
        <f t="shared" si="26"/>
        <v>17937.579999999998</v>
      </c>
      <c r="L94" s="50" t="s">
        <v>215</v>
      </c>
      <c r="M94" s="50" t="s">
        <v>227</v>
      </c>
      <c r="N94" s="43"/>
      <c r="O94" s="41" t="s">
        <v>215</v>
      </c>
    </row>
    <row r="95" spans="1:15" ht="19.95" customHeight="1">
      <c r="A95" s="53"/>
      <c r="B95" s="62"/>
      <c r="C95" s="13" t="s">
        <v>242</v>
      </c>
      <c r="D95" s="59"/>
      <c r="E95" s="24">
        <v>15053.74</v>
      </c>
      <c r="F95" s="24">
        <v>0</v>
      </c>
      <c r="G95" s="24">
        <v>0</v>
      </c>
      <c r="H95" s="24">
        <v>0</v>
      </c>
      <c r="I95" s="24">
        <v>0</v>
      </c>
      <c r="J95" s="24">
        <v>0</v>
      </c>
      <c r="K95" s="24">
        <f t="shared" si="26"/>
        <v>15053.74</v>
      </c>
      <c r="L95" s="50"/>
      <c r="M95" s="50"/>
      <c r="N95" s="43"/>
      <c r="O95" s="41" t="s">
        <v>215</v>
      </c>
    </row>
    <row r="96" spans="1:15" ht="19.95" customHeight="1">
      <c r="A96" s="53"/>
      <c r="B96" s="62"/>
      <c r="C96" s="13" t="s">
        <v>183</v>
      </c>
      <c r="D96" s="59"/>
      <c r="E96" s="24">
        <v>0</v>
      </c>
      <c r="F96" s="24">
        <v>2147.06</v>
      </c>
      <c r="G96" s="24">
        <v>0</v>
      </c>
      <c r="H96" s="24">
        <v>0</v>
      </c>
      <c r="I96" s="24">
        <v>0</v>
      </c>
      <c r="J96" s="24">
        <v>0</v>
      </c>
      <c r="K96" s="24">
        <f t="shared" si="26"/>
        <v>2147.06</v>
      </c>
      <c r="L96" s="50"/>
      <c r="M96" s="50"/>
      <c r="N96" s="43"/>
      <c r="O96" s="41" t="s">
        <v>215</v>
      </c>
    </row>
    <row r="97" spans="1:15" ht="19.95" customHeight="1">
      <c r="A97" s="53"/>
      <c r="B97" s="62"/>
      <c r="C97" s="13" t="s">
        <v>243</v>
      </c>
      <c r="D97" s="59"/>
      <c r="E97" s="24">
        <v>0</v>
      </c>
      <c r="F97" s="24">
        <v>0</v>
      </c>
      <c r="G97" s="24">
        <v>0</v>
      </c>
      <c r="H97" s="24">
        <v>0</v>
      </c>
      <c r="I97" s="24">
        <v>0</v>
      </c>
      <c r="J97" s="24">
        <v>0</v>
      </c>
      <c r="K97" s="24">
        <f t="shared" si="26"/>
        <v>0</v>
      </c>
      <c r="L97" s="50"/>
      <c r="M97" s="50"/>
      <c r="N97" s="43"/>
      <c r="O97" s="41" t="s">
        <v>215</v>
      </c>
    </row>
    <row r="98" spans="1:15" ht="19.95" customHeight="1">
      <c r="A98" s="53"/>
      <c r="B98" s="62"/>
      <c r="C98" s="13" t="s">
        <v>184</v>
      </c>
      <c r="D98" s="59"/>
      <c r="E98" s="24">
        <v>0</v>
      </c>
      <c r="F98" s="24">
        <v>0</v>
      </c>
      <c r="G98" s="24">
        <v>0</v>
      </c>
      <c r="H98" s="24">
        <v>0</v>
      </c>
      <c r="I98" s="24">
        <v>0</v>
      </c>
      <c r="J98" s="24">
        <v>0</v>
      </c>
      <c r="K98" s="24">
        <f t="shared" si="26"/>
        <v>0</v>
      </c>
      <c r="L98" s="50"/>
      <c r="M98" s="50"/>
      <c r="N98" s="43"/>
      <c r="O98" s="41" t="s">
        <v>215</v>
      </c>
    </row>
    <row r="99" spans="1:15" ht="19.95" customHeight="1">
      <c r="A99" s="53"/>
      <c r="B99" s="62"/>
      <c r="C99" s="13" t="s">
        <v>244</v>
      </c>
      <c r="D99" s="59"/>
      <c r="E99" s="24">
        <v>368.39</v>
      </c>
      <c r="F99" s="24">
        <v>0</v>
      </c>
      <c r="G99" s="24">
        <v>0</v>
      </c>
      <c r="H99" s="24">
        <v>0</v>
      </c>
      <c r="I99" s="24">
        <v>0</v>
      </c>
      <c r="J99" s="24">
        <v>0</v>
      </c>
      <c r="K99" s="24">
        <f t="shared" si="26"/>
        <v>368.39</v>
      </c>
      <c r="L99" s="50"/>
      <c r="M99" s="50"/>
      <c r="N99" s="43"/>
      <c r="O99" s="41" t="s">
        <v>215</v>
      </c>
    </row>
    <row r="100" spans="1:15" ht="19.95" customHeight="1">
      <c r="A100" s="53"/>
      <c r="B100" s="62"/>
      <c r="C100" s="13" t="s">
        <v>185</v>
      </c>
      <c r="D100" s="59"/>
      <c r="E100" s="24">
        <v>0</v>
      </c>
      <c r="F100" s="24">
        <v>368.39</v>
      </c>
      <c r="G100" s="24">
        <v>0</v>
      </c>
      <c r="H100" s="24">
        <v>0</v>
      </c>
      <c r="I100" s="24">
        <v>0</v>
      </c>
      <c r="J100" s="24">
        <v>0</v>
      </c>
      <c r="K100" s="24">
        <f t="shared" si="26"/>
        <v>368.39</v>
      </c>
      <c r="L100" s="50"/>
      <c r="M100" s="50"/>
      <c r="N100" s="43"/>
      <c r="O100" s="41" t="s">
        <v>215</v>
      </c>
    </row>
    <row r="101" spans="1:15" ht="19.95" customHeight="1">
      <c r="A101" s="53"/>
      <c r="B101" s="63"/>
      <c r="C101" s="13" t="s">
        <v>245</v>
      </c>
      <c r="D101" s="60"/>
      <c r="E101" s="24">
        <v>0</v>
      </c>
      <c r="F101" s="24">
        <v>0</v>
      </c>
      <c r="G101" s="24">
        <v>0</v>
      </c>
      <c r="H101" s="24">
        <v>0</v>
      </c>
      <c r="I101" s="24">
        <v>0</v>
      </c>
      <c r="J101" s="24">
        <v>0</v>
      </c>
      <c r="K101" s="24">
        <f t="shared" si="26"/>
        <v>0</v>
      </c>
      <c r="L101" s="50"/>
      <c r="M101" s="50"/>
      <c r="N101" s="43"/>
      <c r="O101" s="41" t="s">
        <v>215</v>
      </c>
    </row>
    <row r="102" spans="1:15">
      <c r="A102" s="53" t="s">
        <v>22</v>
      </c>
      <c r="B102" s="61" t="s">
        <v>400</v>
      </c>
      <c r="C102" s="13" t="s">
        <v>200</v>
      </c>
      <c r="D102" s="58" t="s">
        <v>226</v>
      </c>
      <c r="E102" s="24">
        <f t="shared" ref="E102:J102" si="31">E103+E104+E105+E106+E107+E108+E109</f>
        <v>127185.66</v>
      </c>
      <c r="F102" s="24">
        <f t="shared" si="31"/>
        <v>4830.5200000000004</v>
      </c>
      <c r="G102" s="24">
        <f t="shared" si="31"/>
        <v>0</v>
      </c>
      <c r="H102" s="24">
        <f t="shared" si="31"/>
        <v>0</v>
      </c>
      <c r="I102" s="24">
        <f t="shared" si="31"/>
        <v>0</v>
      </c>
      <c r="J102" s="24">
        <f t="shared" si="31"/>
        <v>0</v>
      </c>
      <c r="K102" s="24">
        <f t="shared" si="26"/>
        <v>132016.18</v>
      </c>
      <c r="L102" s="50" t="s">
        <v>215</v>
      </c>
      <c r="M102" s="50" t="s">
        <v>227</v>
      </c>
      <c r="N102" s="43"/>
      <c r="O102" s="41" t="s">
        <v>215</v>
      </c>
    </row>
    <row r="103" spans="1:15">
      <c r="A103" s="53"/>
      <c r="B103" s="62"/>
      <c r="C103" s="13" t="s">
        <v>242</v>
      </c>
      <c r="D103" s="59"/>
      <c r="E103" s="24">
        <v>115490.46</v>
      </c>
      <c r="F103" s="24">
        <v>0</v>
      </c>
      <c r="G103" s="24">
        <v>0</v>
      </c>
      <c r="H103" s="24">
        <v>0</v>
      </c>
      <c r="I103" s="24">
        <v>0</v>
      </c>
      <c r="J103" s="24">
        <v>0</v>
      </c>
      <c r="K103" s="24">
        <f t="shared" si="26"/>
        <v>115490.46</v>
      </c>
      <c r="L103" s="50"/>
      <c r="M103" s="50"/>
      <c r="N103" s="43"/>
      <c r="O103" s="41" t="s">
        <v>215</v>
      </c>
    </row>
    <row r="104" spans="1:15">
      <c r="A104" s="53"/>
      <c r="B104" s="62"/>
      <c r="C104" s="13" t="s">
        <v>183</v>
      </c>
      <c r="D104" s="59"/>
      <c r="E104" s="24">
        <v>0</v>
      </c>
      <c r="F104" s="24">
        <v>0</v>
      </c>
      <c r="G104" s="24">
        <v>0</v>
      </c>
      <c r="H104" s="24">
        <v>0</v>
      </c>
      <c r="I104" s="24">
        <v>0</v>
      </c>
      <c r="J104" s="24">
        <v>0</v>
      </c>
      <c r="K104" s="24">
        <f t="shared" si="26"/>
        <v>0</v>
      </c>
      <c r="L104" s="50"/>
      <c r="M104" s="50"/>
      <c r="N104" s="43"/>
      <c r="O104" s="41" t="s">
        <v>215</v>
      </c>
    </row>
    <row r="105" spans="1:15">
      <c r="A105" s="53"/>
      <c r="B105" s="62"/>
      <c r="C105" s="13" t="s">
        <v>243</v>
      </c>
      <c r="D105" s="59"/>
      <c r="E105" s="24">
        <v>3039.22</v>
      </c>
      <c r="F105" s="24">
        <v>0</v>
      </c>
      <c r="G105" s="24">
        <v>0</v>
      </c>
      <c r="H105" s="24">
        <v>0</v>
      </c>
      <c r="I105" s="24">
        <v>0</v>
      </c>
      <c r="J105" s="24">
        <v>0</v>
      </c>
      <c r="K105" s="24">
        <f t="shared" si="26"/>
        <v>3039.22</v>
      </c>
      <c r="L105" s="50"/>
      <c r="M105" s="50"/>
      <c r="N105" s="43"/>
      <c r="O105" s="41" t="s">
        <v>215</v>
      </c>
    </row>
    <row r="106" spans="1:15">
      <c r="A106" s="53"/>
      <c r="B106" s="62"/>
      <c r="C106" s="13" t="s">
        <v>184</v>
      </c>
      <c r="D106" s="59"/>
      <c r="E106" s="24">
        <v>0</v>
      </c>
      <c r="F106" s="24">
        <v>339.6</v>
      </c>
      <c r="G106" s="24">
        <v>0</v>
      </c>
      <c r="H106" s="24">
        <v>0</v>
      </c>
      <c r="I106" s="24">
        <v>0</v>
      </c>
      <c r="J106" s="24">
        <v>0</v>
      </c>
      <c r="K106" s="24">
        <f t="shared" si="26"/>
        <v>339.6</v>
      </c>
      <c r="L106" s="50"/>
      <c r="M106" s="50"/>
      <c r="N106" s="43"/>
      <c r="O106" s="41" t="s">
        <v>215</v>
      </c>
    </row>
    <row r="107" spans="1:15">
      <c r="A107" s="53"/>
      <c r="B107" s="62"/>
      <c r="C107" s="13" t="s">
        <v>244</v>
      </c>
      <c r="D107" s="59"/>
      <c r="E107" s="24">
        <v>8655.98</v>
      </c>
      <c r="F107" s="24">
        <v>0</v>
      </c>
      <c r="G107" s="24">
        <v>0</v>
      </c>
      <c r="H107" s="24">
        <v>0</v>
      </c>
      <c r="I107" s="24">
        <v>0</v>
      </c>
      <c r="J107" s="24">
        <v>0</v>
      </c>
      <c r="K107" s="24">
        <f t="shared" si="26"/>
        <v>8655.98</v>
      </c>
      <c r="L107" s="50"/>
      <c r="M107" s="50"/>
      <c r="N107" s="43"/>
      <c r="O107" s="41" t="s">
        <v>215</v>
      </c>
    </row>
    <row r="108" spans="1:15">
      <c r="A108" s="53"/>
      <c r="B108" s="62"/>
      <c r="C108" s="13" t="s">
        <v>185</v>
      </c>
      <c r="D108" s="59"/>
      <c r="E108" s="24">
        <v>0</v>
      </c>
      <c r="F108" s="24">
        <v>4490.92</v>
      </c>
      <c r="G108" s="24">
        <v>0</v>
      </c>
      <c r="H108" s="24">
        <v>0</v>
      </c>
      <c r="I108" s="24">
        <v>0</v>
      </c>
      <c r="J108" s="24">
        <v>0</v>
      </c>
      <c r="K108" s="24">
        <f t="shared" si="26"/>
        <v>4490.92</v>
      </c>
      <c r="L108" s="50"/>
      <c r="M108" s="50"/>
      <c r="N108" s="43"/>
      <c r="O108" s="41" t="s">
        <v>215</v>
      </c>
    </row>
    <row r="109" spans="1:15">
      <c r="A109" s="53"/>
      <c r="B109" s="63"/>
      <c r="C109" s="13" t="s">
        <v>245</v>
      </c>
      <c r="D109" s="60"/>
      <c r="E109" s="24">
        <v>0</v>
      </c>
      <c r="F109" s="24">
        <v>0</v>
      </c>
      <c r="G109" s="24">
        <v>0</v>
      </c>
      <c r="H109" s="24">
        <v>0</v>
      </c>
      <c r="I109" s="24">
        <v>0</v>
      </c>
      <c r="J109" s="24">
        <v>0</v>
      </c>
      <c r="K109" s="24">
        <f t="shared" si="26"/>
        <v>0</v>
      </c>
      <c r="L109" s="50"/>
      <c r="M109" s="50"/>
      <c r="N109" s="43"/>
      <c r="O109" s="41" t="s">
        <v>215</v>
      </c>
    </row>
    <row r="110" spans="1:15">
      <c r="A110" s="53" t="s">
        <v>230</v>
      </c>
      <c r="B110" s="61" t="s">
        <v>165</v>
      </c>
      <c r="C110" s="13" t="s">
        <v>200</v>
      </c>
      <c r="D110" s="58" t="s">
        <v>226</v>
      </c>
      <c r="E110" s="24">
        <f t="shared" ref="E110:J110" si="32">E111+E112+E113+E114+E115+E116+E117</f>
        <v>40000</v>
      </c>
      <c r="F110" s="24">
        <f t="shared" si="32"/>
        <v>45081.479999999996</v>
      </c>
      <c r="G110" s="24">
        <f t="shared" si="32"/>
        <v>0</v>
      </c>
      <c r="H110" s="24">
        <f t="shared" si="32"/>
        <v>0</v>
      </c>
      <c r="I110" s="24">
        <f t="shared" si="32"/>
        <v>0</v>
      </c>
      <c r="J110" s="24">
        <f t="shared" si="32"/>
        <v>0</v>
      </c>
      <c r="K110" s="24">
        <f t="shared" si="26"/>
        <v>85081.48</v>
      </c>
      <c r="L110" s="50" t="s">
        <v>215</v>
      </c>
      <c r="M110" s="50" t="s">
        <v>227</v>
      </c>
      <c r="N110" s="43"/>
      <c r="O110" s="41" t="s">
        <v>215</v>
      </c>
    </row>
    <row r="111" spans="1:15">
      <c r="A111" s="53"/>
      <c r="B111" s="62"/>
      <c r="C111" s="13" t="s">
        <v>242</v>
      </c>
      <c r="D111" s="59"/>
      <c r="E111" s="24">
        <v>39600</v>
      </c>
      <c r="F111" s="24">
        <v>5785.91</v>
      </c>
      <c r="G111" s="24">
        <v>0</v>
      </c>
      <c r="H111" s="24">
        <v>0</v>
      </c>
      <c r="I111" s="24">
        <v>0</v>
      </c>
      <c r="J111" s="24">
        <v>0</v>
      </c>
      <c r="K111" s="24">
        <f t="shared" si="26"/>
        <v>45385.91</v>
      </c>
      <c r="L111" s="50"/>
      <c r="M111" s="50"/>
      <c r="N111" s="43"/>
      <c r="O111" s="41" t="s">
        <v>215</v>
      </c>
    </row>
    <row r="112" spans="1:15">
      <c r="A112" s="53"/>
      <c r="B112" s="62"/>
      <c r="C112" s="13" t="s">
        <v>183</v>
      </c>
      <c r="D112" s="59"/>
      <c r="E112" s="24">
        <v>0</v>
      </c>
      <c r="F112" s="24">
        <v>34294.15</v>
      </c>
      <c r="G112" s="24">
        <v>0</v>
      </c>
      <c r="H112" s="24">
        <v>0</v>
      </c>
      <c r="I112" s="24">
        <v>0</v>
      </c>
      <c r="J112" s="24">
        <v>0</v>
      </c>
      <c r="K112" s="24">
        <f t="shared" si="26"/>
        <v>34294.15</v>
      </c>
      <c r="L112" s="50"/>
      <c r="M112" s="50"/>
      <c r="N112" s="43"/>
      <c r="O112" s="41" t="s">
        <v>215</v>
      </c>
    </row>
    <row r="113" spans="1:15">
      <c r="A113" s="53"/>
      <c r="B113" s="62"/>
      <c r="C113" s="13" t="s">
        <v>243</v>
      </c>
      <c r="D113" s="59"/>
      <c r="E113" s="24">
        <v>200</v>
      </c>
      <c r="F113" s="24">
        <v>29.22</v>
      </c>
      <c r="G113" s="24">
        <v>0</v>
      </c>
      <c r="H113" s="24">
        <v>0</v>
      </c>
      <c r="I113" s="24">
        <v>0</v>
      </c>
      <c r="J113" s="24">
        <v>0</v>
      </c>
      <c r="K113" s="24">
        <f t="shared" si="26"/>
        <v>229.22</v>
      </c>
      <c r="L113" s="50"/>
      <c r="M113" s="50"/>
      <c r="N113" s="43"/>
      <c r="O113" s="41" t="s">
        <v>215</v>
      </c>
    </row>
    <row r="114" spans="1:15">
      <c r="A114" s="53"/>
      <c r="B114" s="62"/>
      <c r="C114" s="13" t="s">
        <v>184</v>
      </c>
      <c r="D114" s="59"/>
      <c r="E114" s="24">
        <v>0</v>
      </c>
      <c r="F114" s="24">
        <v>194.5</v>
      </c>
      <c r="G114" s="24">
        <v>0</v>
      </c>
      <c r="H114" s="24">
        <v>0</v>
      </c>
      <c r="I114" s="24">
        <v>0</v>
      </c>
      <c r="J114" s="24">
        <v>0</v>
      </c>
      <c r="K114" s="24">
        <f t="shared" si="26"/>
        <v>194.5</v>
      </c>
      <c r="L114" s="50"/>
      <c r="M114" s="50"/>
      <c r="N114" s="43"/>
      <c r="O114" s="41" t="s">
        <v>215</v>
      </c>
    </row>
    <row r="115" spans="1:15">
      <c r="A115" s="53"/>
      <c r="B115" s="62"/>
      <c r="C115" s="13" t="s">
        <v>244</v>
      </c>
      <c r="D115" s="59"/>
      <c r="E115" s="24">
        <v>200</v>
      </c>
      <c r="F115" s="24">
        <v>4604.5</v>
      </c>
      <c r="G115" s="24">
        <v>0</v>
      </c>
      <c r="H115" s="24">
        <v>0</v>
      </c>
      <c r="I115" s="24">
        <v>0</v>
      </c>
      <c r="J115" s="24">
        <v>0</v>
      </c>
      <c r="K115" s="24">
        <f t="shared" si="26"/>
        <v>4804.5</v>
      </c>
      <c r="L115" s="50"/>
      <c r="M115" s="50"/>
      <c r="N115" s="43"/>
      <c r="O115" s="41" t="s">
        <v>215</v>
      </c>
    </row>
    <row r="116" spans="1:15">
      <c r="A116" s="53"/>
      <c r="B116" s="62"/>
      <c r="C116" s="13" t="s">
        <v>185</v>
      </c>
      <c r="D116" s="59"/>
      <c r="E116" s="24">
        <v>0</v>
      </c>
      <c r="F116" s="24">
        <v>173.2</v>
      </c>
      <c r="G116" s="24">
        <v>0</v>
      </c>
      <c r="H116" s="24">
        <v>0</v>
      </c>
      <c r="I116" s="24">
        <v>0</v>
      </c>
      <c r="J116" s="24">
        <v>0</v>
      </c>
      <c r="K116" s="24">
        <f t="shared" si="26"/>
        <v>173.2</v>
      </c>
      <c r="L116" s="50"/>
      <c r="M116" s="50"/>
      <c r="N116" s="43"/>
      <c r="O116" s="41" t="s">
        <v>215</v>
      </c>
    </row>
    <row r="117" spans="1:15">
      <c r="A117" s="53"/>
      <c r="B117" s="63"/>
      <c r="C117" s="13" t="s">
        <v>245</v>
      </c>
      <c r="D117" s="60"/>
      <c r="E117" s="24">
        <v>0</v>
      </c>
      <c r="F117" s="24">
        <v>0</v>
      </c>
      <c r="G117" s="24">
        <v>0</v>
      </c>
      <c r="H117" s="24">
        <v>0</v>
      </c>
      <c r="I117" s="24">
        <v>0</v>
      </c>
      <c r="J117" s="24">
        <v>0</v>
      </c>
      <c r="K117" s="24">
        <f t="shared" si="26"/>
        <v>0</v>
      </c>
      <c r="L117" s="50"/>
      <c r="M117" s="50"/>
      <c r="N117" s="43"/>
      <c r="O117" s="41" t="s">
        <v>215</v>
      </c>
    </row>
    <row r="118" spans="1:15">
      <c r="A118" s="53" t="s">
        <v>231</v>
      </c>
      <c r="B118" s="51" t="s">
        <v>308</v>
      </c>
      <c r="C118" s="13" t="s">
        <v>200</v>
      </c>
      <c r="D118" s="52" t="s">
        <v>226</v>
      </c>
      <c r="E118" s="24">
        <f t="shared" ref="E118:J118" si="33">E119+E120+E121+E122</f>
        <v>5265.8</v>
      </c>
      <c r="F118" s="24">
        <f t="shared" si="33"/>
        <v>2945.12</v>
      </c>
      <c r="G118" s="24">
        <f t="shared" si="33"/>
        <v>0</v>
      </c>
      <c r="H118" s="24">
        <f t="shared" si="33"/>
        <v>0</v>
      </c>
      <c r="I118" s="24">
        <f t="shared" si="33"/>
        <v>0</v>
      </c>
      <c r="J118" s="24">
        <f t="shared" si="33"/>
        <v>0</v>
      </c>
      <c r="K118" s="24">
        <f t="shared" si="26"/>
        <v>8210.92</v>
      </c>
      <c r="L118" s="50" t="s">
        <v>215</v>
      </c>
      <c r="M118" s="50" t="s">
        <v>227</v>
      </c>
      <c r="N118" s="43"/>
      <c r="O118" s="41" t="s">
        <v>215</v>
      </c>
    </row>
    <row r="119" spans="1:15">
      <c r="A119" s="53"/>
      <c r="B119" s="51"/>
      <c r="C119" s="13" t="s">
        <v>242</v>
      </c>
      <c r="D119" s="52"/>
      <c r="E119" s="24">
        <v>0</v>
      </c>
      <c r="F119" s="24">
        <v>0</v>
      </c>
      <c r="G119" s="24">
        <v>0</v>
      </c>
      <c r="H119" s="24">
        <v>0</v>
      </c>
      <c r="I119" s="24">
        <v>0</v>
      </c>
      <c r="J119" s="24">
        <v>0</v>
      </c>
      <c r="K119" s="24">
        <f t="shared" si="26"/>
        <v>0</v>
      </c>
      <c r="L119" s="50"/>
      <c r="M119" s="50"/>
      <c r="N119" s="43"/>
      <c r="O119" s="41" t="s">
        <v>215</v>
      </c>
    </row>
    <row r="120" spans="1:15">
      <c r="A120" s="53"/>
      <c r="B120" s="51"/>
      <c r="C120" s="13" t="s">
        <v>243</v>
      </c>
      <c r="D120" s="52"/>
      <c r="E120" s="24">
        <v>0</v>
      </c>
      <c r="F120" s="24">
        <v>0</v>
      </c>
      <c r="G120" s="24">
        <v>0</v>
      </c>
      <c r="H120" s="24">
        <v>0</v>
      </c>
      <c r="I120" s="24">
        <v>0</v>
      </c>
      <c r="J120" s="24">
        <v>0</v>
      </c>
      <c r="K120" s="24">
        <f t="shared" si="26"/>
        <v>0</v>
      </c>
      <c r="L120" s="50"/>
      <c r="M120" s="50"/>
      <c r="N120" s="43"/>
      <c r="O120" s="41" t="s">
        <v>215</v>
      </c>
    </row>
    <row r="121" spans="1:15">
      <c r="A121" s="53"/>
      <c r="B121" s="51"/>
      <c r="C121" s="13" t="s">
        <v>244</v>
      </c>
      <c r="D121" s="52"/>
      <c r="E121" s="24">
        <v>5265.8</v>
      </c>
      <c r="F121" s="24">
        <v>2945.12</v>
      </c>
      <c r="G121" s="24">
        <v>0</v>
      </c>
      <c r="H121" s="24">
        <v>0</v>
      </c>
      <c r="I121" s="24">
        <v>0</v>
      </c>
      <c r="J121" s="24">
        <v>0</v>
      </c>
      <c r="K121" s="24">
        <f t="shared" si="26"/>
        <v>8210.92</v>
      </c>
      <c r="L121" s="50"/>
      <c r="M121" s="50"/>
      <c r="N121" s="43"/>
      <c r="O121" s="41" t="s">
        <v>215</v>
      </c>
    </row>
    <row r="122" spans="1:15">
      <c r="A122" s="53"/>
      <c r="B122" s="51"/>
      <c r="C122" s="13" t="s">
        <v>245</v>
      </c>
      <c r="D122" s="52"/>
      <c r="E122" s="24">
        <v>0</v>
      </c>
      <c r="F122" s="24">
        <v>0</v>
      </c>
      <c r="G122" s="24">
        <v>0</v>
      </c>
      <c r="H122" s="24">
        <v>0</v>
      </c>
      <c r="I122" s="24">
        <v>0</v>
      </c>
      <c r="J122" s="24">
        <v>0</v>
      </c>
      <c r="K122" s="24">
        <f t="shared" si="26"/>
        <v>0</v>
      </c>
      <c r="L122" s="50"/>
      <c r="M122" s="50"/>
      <c r="N122" s="43"/>
      <c r="O122" s="41" t="s">
        <v>215</v>
      </c>
    </row>
    <row r="123" spans="1:15">
      <c r="A123" s="53" t="s">
        <v>232</v>
      </c>
      <c r="B123" s="51" t="s">
        <v>166</v>
      </c>
      <c r="C123" s="13" t="s">
        <v>200</v>
      </c>
      <c r="D123" s="52" t="s">
        <v>226</v>
      </c>
      <c r="E123" s="24">
        <f t="shared" ref="E123:J123" si="34">E124+E125+E126+E127</f>
        <v>0</v>
      </c>
      <c r="F123" s="24">
        <f t="shared" si="34"/>
        <v>0</v>
      </c>
      <c r="G123" s="24">
        <f t="shared" si="34"/>
        <v>167489.1</v>
      </c>
      <c r="H123" s="24">
        <f t="shared" si="34"/>
        <v>167489.1</v>
      </c>
      <c r="I123" s="24">
        <f t="shared" si="34"/>
        <v>0</v>
      </c>
      <c r="J123" s="24">
        <f t="shared" si="34"/>
        <v>0</v>
      </c>
      <c r="K123" s="24">
        <f t="shared" si="26"/>
        <v>334978.2</v>
      </c>
      <c r="L123" s="50" t="s">
        <v>215</v>
      </c>
      <c r="M123" s="50" t="s">
        <v>227</v>
      </c>
      <c r="N123" s="43"/>
      <c r="O123" s="41" t="s">
        <v>215</v>
      </c>
    </row>
    <row r="124" spans="1:15">
      <c r="A124" s="53"/>
      <c r="B124" s="51"/>
      <c r="C124" s="13" t="s">
        <v>242</v>
      </c>
      <c r="D124" s="52"/>
      <c r="E124" s="24">
        <v>0</v>
      </c>
      <c r="F124" s="24">
        <v>0</v>
      </c>
      <c r="G124" s="24">
        <v>139015.9</v>
      </c>
      <c r="H124" s="24">
        <v>139015.9</v>
      </c>
      <c r="I124" s="24">
        <v>0</v>
      </c>
      <c r="J124" s="24">
        <v>0</v>
      </c>
      <c r="K124" s="24">
        <f t="shared" si="26"/>
        <v>278031.8</v>
      </c>
      <c r="L124" s="50"/>
      <c r="M124" s="50"/>
      <c r="N124" s="43"/>
      <c r="O124" s="41" t="s">
        <v>215</v>
      </c>
    </row>
    <row r="125" spans="1:15">
      <c r="A125" s="53"/>
      <c r="B125" s="51"/>
      <c r="C125" s="13" t="s">
        <v>243</v>
      </c>
      <c r="D125" s="52"/>
      <c r="E125" s="24">
        <v>0</v>
      </c>
      <c r="F125" s="24">
        <v>0</v>
      </c>
      <c r="G125" s="24">
        <v>5694.7</v>
      </c>
      <c r="H125" s="24">
        <v>5694.7</v>
      </c>
      <c r="I125" s="24">
        <v>0</v>
      </c>
      <c r="J125" s="24">
        <v>0</v>
      </c>
      <c r="K125" s="24">
        <f t="shared" si="26"/>
        <v>11389.4</v>
      </c>
      <c r="L125" s="50"/>
      <c r="M125" s="50"/>
      <c r="N125" s="43"/>
      <c r="O125" s="41" t="s">
        <v>215</v>
      </c>
    </row>
    <row r="126" spans="1:15">
      <c r="A126" s="53"/>
      <c r="B126" s="51"/>
      <c r="C126" s="13" t="s">
        <v>244</v>
      </c>
      <c r="D126" s="52"/>
      <c r="E126" s="24">
        <v>0</v>
      </c>
      <c r="F126" s="24">
        <v>0</v>
      </c>
      <c r="G126" s="24">
        <v>22778.5</v>
      </c>
      <c r="H126" s="24">
        <v>22778.5</v>
      </c>
      <c r="I126" s="24">
        <v>0</v>
      </c>
      <c r="J126" s="24">
        <v>0</v>
      </c>
      <c r="K126" s="24">
        <f t="shared" si="26"/>
        <v>45557</v>
      </c>
      <c r="L126" s="50"/>
      <c r="M126" s="50"/>
      <c r="N126" s="43"/>
      <c r="O126" s="41" t="s">
        <v>215</v>
      </c>
    </row>
    <row r="127" spans="1:15">
      <c r="A127" s="53"/>
      <c r="B127" s="51"/>
      <c r="C127" s="13" t="s">
        <v>245</v>
      </c>
      <c r="D127" s="52"/>
      <c r="E127" s="24">
        <v>0</v>
      </c>
      <c r="F127" s="24">
        <v>0</v>
      </c>
      <c r="G127" s="24">
        <v>0</v>
      </c>
      <c r="H127" s="24">
        <v>0</v>
      </c>
      <c r="I127" s="24">
        <v>0</v>
      </c>
      <c r="J127" s="24">
        <v>0</v>
      </c>
      <c r="K127" s="24">
        <f t="shared" si="26"/>
        <v>0</v>
      </c>
      <c r="L127" s="50"/>
      <c r="M127" s="50"/>
      <c r="N127" s="43"/>
      <c r="O127" s="41" t="s">
        <v>215</v>
      </c>
    </row>
    <row r="128" spans="1:15">
      <c r="A128" s="53" t="s">
        <v>240</v>
      </c>
      <c r="B128" s="51" t="s">
        <v>236</v>
      </c>
      <c r="C128" s="13" t="s">
        <v>200</v>
      </c>
      <c r="D128" s="52" t="s">
        <v>226</v>
      </c>
      <c r="E128" s="24">
        <f t="shared" ref="E128:J128" si="35">E129+E130+E131+E132</f>
        <v>1598.7</v>
      </c>
      <c r="F128" s="24">
        <f t="shared" si="35"/>
        <v>1670.95</v>
      </c>
      <c r="G128" s="24">
        <f t="shared" si="35"/>
        <v>647.64</v>
      </c>
      <c r="H128" s="24">
        <f t="shared" si="35"/>
        <v>0</v>
      </c>
      <c r="I128" s="24">
        <f t="shared" si="35"/>
        <v>0</v>
      </c>
      <c r="J128" s="24">
        <f t="shared" si="35"/>
        <v>0</v>
      </c>
      <c r="K128" s="24">
        <f t="shared" si="26"/>
        <v>3917.29</v>
      </c>
      <c r="L128" s="50" t="s">
        <v>215</v>
      </c>
      <c r="M128" s="50" t="s">
        <v>227</v>
      </c>
      <c r="N128" s="43"/>
      <c r="O128" s="41" t="s">
        <v>215</v>
      </c>
    </row>
    <row r="129" spans="1:15">
      <c r="A129" s="53"/>
      <c r="B129" s="51"/>
      <c r="C129" s="13" t="s">
        <v>242</v>
      </c>
      <c r="D129" s="52"/>
      <c r="E129" s="24">
        <v>0</v>
      </c>
      <c r="F129" s="24">
        <v>0</v>
      </c>
      <c r="G129" s="24">
        <v>0</v>
      </c>
      <c r="H129" s="24">
        <v>0</v>
      </c>
      <c r="I129" s="24">
        <v>0</v>
      </c>
      <c r="J129" s="24">
        <v>0</v>
      </c>
      <c r="K129" s="24">
        <f t="shared" si="26"/>
        <v>0</v>
      </c>
      <c r="L129" s="50"/>
      <c r="M129" s="50"/>
      <c r="N129" s="43"/>
      <c r="O129" s="41" t="s">
        <v>215</v>
      </c>
    </row>
    <row r="130" spans="1:15">
      <c r="A130" s="53"/>
      <c r="B130" s="51"/>
      <c r="C130" s="13" t="s">
        <v>243</v>
      </c>
      <c r="D130" s="52"/>
      <c r="E130" s="24">
        <v>0</v>
      </c>
      <c r="F130" s="24">
        <v>0</v>
      </c>
      <c r="G130" s="24">
        <v>0</v>
      </c>
      <c r="H130" s="24">
        <v>0</v>
      </c>
      <c r="I130" s="24">
        <v>0</v>
      </c>
      <c r="J130" s="24">
        <v>0</v>
      </c>
      <c r="K130" s="24">
        <f t="shared" si="26"/>
        <v>0</v>
      </c>
      <c r="L130" s="50"/>
      <c r="M130" s="50"/>
      <c r="N130" s="43"/>
      <c r="O130" s="41" t="s">
        <v>215</v>
      </c>
    </row>
    <row r="131" spans="1:15">
      <c r="A131" s="53"/>
      <c r="B131" s="51"/>
      <c r="C131" s="13" t="s">
        <v>244</v>
      </c>
      <c r="D131" s="52"/>
      <c r="E131" s="24">
        <v>1598.7</v>
      </c>
      <c r="F131" s="24">
        <v>1670.95</v>
      </c>
      <c r="G131" s="24">
        <v>647.64</v>
      </c>
      <c r="H131" s="24">
        <v>0</v>
      </c>
      <c r="I131" s="24">
        <v>0</v>
      </c>
      <c r="J131" s="24">
        <v>0</v>
      </c>
      <c r="K131" s="24">
        <f t="shared" si="26"/>
        <v>3917.29</v>
      </c>
      <c r="L131" s="50"/>
      <c r="M131" s="50"/>
      <c r="N131" s="43"/>
      <c r="O131" s="41" t="s">
        <v>215</v>
      </c>
    </row>
    <row r="132" spans="1:15">
      <c r="A132" s="53"/>
      <c r="B132" s="51"/>
      <c r="C132" s="13" t="s">
        <v>245</v>
      </c>
      <c r="D132" s="52"/>
      <c r="E132" s="24">
        <v>0</v>
      </c>
      <c r="F132" s="24">
        <v>0</v>
      </c>
      <c r="G132" s="24">
        <v>0</v>
      </c>
      <c r="H132" s="24">
        <v>0</v>
      </c>
      <c r="I132" s="24">
        <v>0</v>
      </c>
      <c r="J132" s="24">
        <v>0</v>
      </c>
      <c r="K132" s="24">
        <f t="shared" si="26"/>
        <v>0</v>
      </c>
      <c r="L132" s="50"/>
      <c r="M132" s="50"/>
      <c r="N132" s="43"/>
      <c r="O132" s="41" t="s">
        <v>215</v>
      </c>
    </row>
    <row r="133" spans="1:15">
      <c r="A133" s="53" t="s">
        <v>23</v>
      </c>
      <c r="B133" s="51" t="s">
        <v>168</v>
      </c>
      <c r="C133" s="13" t="s">
        <v>200</v>
      </c>
      <c r="D133" s="52" t="s">
        <v>226</v>
      </c>
      <c r="E133" s="24">
        <f t="shared" ref="E133:J133" si="36">E134+E135+E136+E137</f>
        <v>7488.3</v>
      </c>
      <c r="F133" s="24">
        <f t="shared" si="36"/>
        <v>6473.36</v>
      </c>
      <c r="G133" s="24">
        <f t="shared" si="36"/>
        <v>0</v>
      </c>
      <c r="H133" s="24">
        <f t="shared" si="36"/>
        <v>0</v>
      </c>
      <c r="I133" s="24">
        <f t="shared" si="36"/>
        <v>0</v>
      </c>
      <c r="J133" s="24">
        <f t="shared" si="36"/>
        <v>0</v>
      </c>
      <c r="K133" s="24">
        <f t="shared" si="26"/>
        <v>13961.66</v>
      </c>
      <c r="L133" s="50" t="s">
        <v>215</v>
      </c>
      <c r="M133" s="50" t="s">
        <v>227</v>
      </c>
      <c r="N133" s="43"/>
      <c r="O133" s="41" t="s">
        <v>215</v>
      </c>
    </row>
    <row r="134" spans="1:15">
      <c r="A134" s="53"/>
      <c r="B134" s="51"/>
      <c r="C134" s="13" t="s">
        <v>242</v>
      </c>
      <c r="D134" s="52"/>
      <c r="E134" s="24">
        <v>0</v>
      </c>
      <c r="F134" s="24">
        <v>0</v>
      </c>
      <c r="G134" s="24">
        <v>0</v>
      </c>
      <c r="H134" s="24">
        <v>0</v>
      </c>
      <c r="I134" s="24">
        <v>0</v>
      </c>
      <c r="J134" s="24">
        <v>0</v>
      </c>
      <c r="K134" s="24">
        <f t="shared" si="26"/>
        <v>0</v>
      </c>
      <c r="L134" s="50"/>
      <c r="M134" s="50"/>
      <c r="N134" s="43"/>
      <c r="O134" s="41" t="s">
        <v>215</v>
      </c>
    </row>
    <row r="135" spans="1:15">
      <c r="A135" s="53"/>
      <c r="B135" s="51"/>
      <c r="C135" s="13" t="s">
        <v>243</v>
      </c>
      <c r="D135" s="52"/>
      <c r="E135" s="24">
        <v>0</v>
      </c>
      <c r="F135" s="24">
        <v>0</v>
      </c>
      <c r="G135" s="24">
        <v>0</v>
      </c>
      <c r="H135" s="24">
        <v>0</v>
      </c>
      <c r="I135" s="24">
        <v>0</v>
      </c>
      <c r="J135" s="24">
        <v>0</v>
      </c>
      <c r="K135" s="24">
        <f t="shared" si="26"/>
        <v>0</v>
      </c>
      <c r="L135" s="50"/>
      <c r="M135" s="50"/>
      <c r="N135" s="43"/>
      <c r="O135" s="41" t="s">
        <v>215</v>
      </c>
    </row>
    <row r="136" spans="1:15">
      <c r="A136" s="53"/>
      <c r="B136" s="51"/>
      <c r="C136" s="13" t="s">
        <v>244</v>
      </c>
      <c r="D136" s="52"/>
      <c r="E136" s="24">
        <v>7488.3</v>
      </c>
      <c r="F136" s="24">
        <v>6473.36</v>
      </c>
      <c r="G136" s="24">
        <v>0</v>
      </c>
      <c r="H136" s="24">
        <v>0</v>
      </c>
      <c r="I136" s="24">
        <v>0</v>
      </c>
      <c r="J136" s="24">
        <v>0</v>
      </c>
      <c r="K136" s="24">
        <f t="shared" si="26"/>
        <v>13961.66</v>
      </c>
      <c r="L136" s="50"/>
      <c r="M136" s="50"/>
      <c r="N136" s="43"/>
      <c r="O136" s="41" t="s">
        <v>215</v>
      </c>
    </row>
    <row r="137" spans="1:15" ht="36" customHeight="1">
      <c r="A137" s="53"/>
      <c r="B137" s="51"/>
      <c r="C137" s="13" t="s">
        <v>245</v>
      </c>
      <c r="D137" s="52"/>
      <c r="E137" s="24">
        <v>0</v>
      </c>
      <c r="F137" s="24">
        <v>0</v>
      </c>
      <c r="G137" s="24">
        <v>0</v>
      </c>
      <c r="H137" s="24">
        <v>0</v>
      </c>
      <c r="I137" s="24">
        <v>0</v>
      </c>
      <c r="J137" s="24">
        <v>0</v>
      </c>
      <c r="K137" s="24">
        <f t="shared" ref="K137:K200" si="37">SUM(E137:J137)</f>
        <v>0</v>
      </c>
      <c r="L137" s="50"/>
      <c r="M137" s="50"/>
      <c r="N137" s="43"/>
      <c r="O137" s="41" t="s">
        <v>215</v>
      </c>
    </row>
    <row r="138" spans="1:15">
      <c r="A138" s="53" t="s">
        <v>24</v>
      </c>
      <c r="B138" s="61" t="s">
        <v>275</v>
      </c>
      <c r="C138" s="13" t="s">
        <v>200</v>
      </c>
      <c r="D138" s="58" t="s">
        <v>226</v>
      </c>
      <c r="E138" s="24">
        <f t="shared" ref="E138:J138" si="38">E139+E140+E141+E142+E143+E144+E145</f>
        <v>58697.829999999994</v>
      </c>
      <c r="F138" s="24">
        <f t="shared" si="38"/>
        <v>6973.2099999999991</v>
      </c>
      <c r="G138" s="24">
        <f t="shared" si="38"/>
        <v>0</v>
      </c>
      <c r="H138" s="24">
        <f t="shared" si="38"/>
        <v>0</v>
      </c>
      <c r="I138" s="24">
        <f t="shared" si="38"/>
        <v>0</v>
      </c>
      <c r="J138" s="24">
        <f t="shared" si="38"/>
        <v>0</v>
      </c>
      <c r="K138" s="24">
        <f t="shared" si="37"/>
        <v>65671.039999999994</v>
      </c>
      <c r="L138" s="50" t="s">
        <v>215</v>
      </c>
      <c r="M138" s="50" t="s">
        <v>227</v>
      </c>
      <c r="N138" s="43"/>
      <c r="O138" s="41" t="s">
        <v>215</v>
      </c>
    </row>
    <row r="139" spans="1:15">
      <c r="A139" s="53"/>
      <c r="B139" s="62"/>
      <c r="C139" s="13" t="s">
        <v>242</v>
      </c>
      <c r="D139" s="59"/>
      <c r="E139" s="24">
        <v>58110.84</v>
      </c>
      <c r="F139" s="24">
        <v>0</v>
      </c>
      <c r="G139" s="24">
        <v>0</v>
      </c>
      <c r="H139" s="24">
        <v>0</v>
      </c>
      <c r="I139" s="24">
        <v>0</v>
      </c>
      <c r="J139" s="24">
        <v>0</v>
      </c>
      <c r="K139" s="24">
        <f t="shared" si="37"/>
        <v>58110.84</v>
      </c>
      <c r="L139" s="50"/>
      <c r="M139" s="50"/>
      <c r="N139" s="43"/>
      <c r="O139" s="41" t="s">
        <v>215</v>
      </c>
    </row>
    <row r="140" spans="1:15">
      <c r="A140" s="53"/>
      <c r="B140" s="62"/>
      <c r="C140" s="13" t="s">
        <v>183</v>
      </c>
      <c r="D140" s="59"/>
      <c r="E140" s="24">
        <v>0</v>
      </c>
      <c r="F140" s="24">
        <v>6465.48</v>
      </c>
      <c r="G140" s="24">
        <v>0</v>
      </c>
      <c r="H140" s="24">
        <v>0</v>
      </c>
      <c r="I140" s="24">
        <v>0</v>
      </c>
      <c r="J140" s="24">
        <v>0</v>
      </c>
      <c r="K140" s="24">
        <f t="shared" si="37"/>
        <v>6465.48</v>
      </c>
      <c r="L140" s="50"/>
      <c r="M140" s="50"/>
      <c r="N140" s="43"/>
      <c r="O140" s="41" t="s">
        <v>215</v>
      </c>
    </row>
    <row r="141" spans="1:15">
      <c r="A141" s="53"/>
      <c r="B141" s="62"/>
      <c r="C141" s="13" t="s">
        <v>243</v>
      </c>
      <c r="D141" s="59"/>
      <c r="E141" s="24">
        <v>293.49</v>
      </c>
      <c r="F141" s="24">
        <v>0</v>
      </c>
      <c r="G141" s="24">
        <v>0</v>
      </c>
      <c r="H141" s="24">
        <v>0</v>
      </c>
      <c r="I141" s="24">
        <v>0</v>
      </c>
      <c r="J141" s="24">
        <v>0</v>
      </c>
      <c r="K141" s="24">
        <f t="shared" si="37"/>
        <v>293.49</v>
      </c>
      <c r="L141" s="50"/>
      <c r="M141" s="50"/>
      <c r="N141" s="43"/>
      <c r="O141" s="41" t="s">
        <v>215</v>
      </c>
    </row>
    <row r="142" spans="1:15">
      <c r="A142" s="53"/>
      <c r="B142" s="62"/>
      <c r="C142" s="13" t="s">
        <v>184</v>
      </c>
      <c r="D142" s="59"/>
      <c r="E142" s="24">
        <v>0</v>
      </c>
      <c r="F142" s="24">
        <v>114.78</v>
      </c>
      <c r="G142" s="24">
        <v>0</v>
      </c>
      <c r="H142" s="24">
        <v>0</v>
      </c>
      <c r="I142" s="24">
        <v>0</v>
      </c>
      <c r="J142" s="24">
        <v>0</v>
      </c>
      <c r="K142" s="24">
        <f t="shared" si="37"/>
        <v>114.78</v>
      </c>
      <c r="L142" s="50"/>
      <c r="M142" s="50"/>
      <c r="N142" s="43"/>
      <c r="O142" s="41" t="s">
        <v>215</v>
      </c>
    </row>
    <row r="143" spans="1:15">
      <c r="A143" s="53"/>
      <c r="B143" s="62"/>
      <c r="C143" s="13" t="s">
        <v>244</v>
      </c>
      <c r="D143" s="59"/>
      <c r="E143" s="24">
        <v>293.5</v>
      </c>
      <c r="F143" s="24">
        <v>278.17</v>
      </c>
      <c r="G143" s="24">
        <v>0</v>
      </c>
      <c r="H143" s="24">
        <v>0</v>
      </c>
      <c r="I143" s="24">
        <v>0</v>
      </c>
      <c r="J143" s="24">
        <v>0</v>
      </c>
      <c r="K143" s="24">
        <f t="shared" si="37"/>
        <v>571.67000000000007</v>
      </c>
      <c r="L143" s="50"/>
      <c r="M143" s="50"/>
      <c r="N143" s="43"/>
      <c r="O143" s="41" t="s">
        <v>215</v>
      </c>
    </row>
    <row r="144" spans="1:15">
      <c r="A144" s="53"/>
      <c r="B144" s="62"/>
      <c r="C144" s="13" t="s">
        <v>185</v>
      </c>
      <c r="D144" s="59"/>
      <c r="E144" s="24">
        <v>0</v>
      </c>
      <c r="F144" s="24">
        <v>114.78</v>
      </c>
      <c r="G144" s="24">
        <v>0</v>
      </c>
      <c r="H144" s="24">
        <v>0</v>
      </c>
      <c r="I144" s="24">
        <v>0</v>
      </c>
      <c r="J144" s="24">
        <v>0</v>
      </c>
      <c r="K144" s="24">
        <f t="shared" si="37"/>
        <v>114.78</v>
      </c>
      <c r="L144" s="50"/>
      <c r="M144" s="50"/>
      <c r="N144" s="43"/>
      <c r="O144" s="41" t="s">
        <v>215</v>
      </c>
    </row>
    <row r="145" spans="1:15">
      <c r="A145" s="53"/>
      <c r="B145" s="63"/>
      <c r="C145" s="13" t="s">
        <v>245</v>
      </c>
      <c r="D145" s="60"/>
      <c r="E145" s="24">
        <v>0</v>
      </c>
      <c r="F145" s="24">
        <v>0</v>
      </c>
      <c r="G145" s="24">
        <v>0</v>
      </c>
      <c r="H145" s="24">
        <v>0</v>
      </c>
      <c r="I145" s="24">
        <v>0</v>
      </c>
      <c r="J145" s="24">
        <v>0</v>
      </c>
      <c r="K145" s="24">
        <f t="shared" si="37"/>
        <v>0</v>
      </c>
      <c r="L145" s="50"/>
      <c r="M145" s="50"/>
      <c r="N145" s="43"/>
      <c r="O145" s="41" t="s">
        <v>215</v>
      </c>
    </row>
    <row r="146" spans="1:15">
      <c r="A146" s="53" t="s">
        <v>25</v>
      </c>
      <c r="B146" s="51" t="s">
        <v>305</v>
      </c>
      <c r="C146" s="13" t="s">
        <v>200</v>
      </c>
      <c r="D146" s="52" t="s">
        <v>226</v>
      </c>
      <c r="E146" s="24">
        <f t="shared" ref="E146:J146" si="39">E147+E148+E149+E150</f>
        <v>9492</v>
      </c>
      <c r="F146" s="24">
        <f t="shared" si="39"/>
        <v>5889.58</v>
      </c>
      <c r="G146" s="24">
        <f t="shared" si="39"/>
        <v>0</v>
      </c>
      <c r="H146" s="24">
        <f t="shared" si="39"/>
        <v>0</v>
      </c>
      <c r="I146" s="24">
        <f t="shared" si="39"/>
        <v>0</v>
      </c>
      <c r="J146" s="24">
        <f t="shared" si="39"/>
        <v>0</v>
      </c>
      <c r="K146" s="24">
        <f t="shared" si="37"/>
        <v>15381.58</v>
      </c>
      <c r="L146" s="50" t="s">
        <v>216</v>
      </c>
      <c r="M146" s="50" t="s">
        <v>227</v>
      </c>
      <c r="N146" s="43"/>
      <c r="O146" s="41" t="s">
        <v>216</v>
      </c>
    </row>
    <row r="147" spans="1:15">
      <c r="A147" s="53"/>
      <c r="B147" s="51"/>
      <c r="C147" s="13" t="s">
        <v>242</v>
      </c>
      <c r="D147" s="52"/>
      <c r="E147" s="24">
        <v>0</v>
      </c>
      <c r="F147" s="24">
        <v>0</v>
      </c>
      <c r="G147" s="24">
        <v>0</v>
      </c>
      <c r="H147" s="24">
        <v>0</v>
      </c>
      <c r="I147" s="24">
        <v>0</v>
      </c>
      <c r="J147" s="24">
        <v>0</v>
      </c>
      <c r="K147" s="24">
        <f t="shared" si="37"/>
        <v>0</v>
      </c>
      <c r="L147" s="50"/>
      <c r="M147" s="50"/>
      <c r="N147" s="43"/>
      <c r="O147" s="41" t="s">
        <v>216</v>
      </c>
    </row>
    <row r="148" spans="1:15">
      <c r="A148" s="53"/>
      <c r="B148" s="51"/>
      <c r="C148" s="13" t="s">
        <v>243</v>
      </c>
      <c r="D148" s="52"/>
      <c r="E148" s="24">
        <v>0</v>
      </c>
      <c r="F148" s="24">
        <v>0</v>
      </c>
      <c r="G148" s="24">
        <v>0</v>
      </c>
      <c r="H148" s="24">
        <v>0</v>
      </c>
      <c r="I148" s="24">
        <v>0</v>
      </c>
      <c r="J148" s="24">
        <v>0</v>
      </c>
      <c r="K148" s="24">
        <f t="shared" si="37"/>
        <v>0</v>
      </c>
      <c r="L148" s="50"/>
      <c r="M148" s="50"/>
      <c r="N148" s="43"/>
      <c r="O148" s="41" t="s">
        <v>216</v>
      </c>
    </row>
    <row r="149" spans="1:15">
      <c r="A149" s="53"/>
      <c r="B149" s="51"/>
      <c r="C149" s="13" t="s">
        <v>244</v>
      </c>
      <c r="D149" s="52"/>
      <c r="E149" s="24">
        <v>9492</v>
      </c>
      <c r="F149" s="24">
        <v>5889.58</v>
      </c>
      <c r="G149" s="24">
        <v>0</v>
      </c>
      <c r="H149" s="24">
        <v>0</v>
      </c>
      <c r="I149" s="24">
        <v>0</v>
      </c>
      <c r="J149" s="24">
        <v>0</v>
      </c>
      <c r="K149" s="24">
        <f t="shared" si="37"/>
        <v>15381.58</v>
      </c>
      <c r="L149" s="50"/>
      <c r="M149" s="50"/>
      <c r="N149" s="43"/>
      <c r="O149" s="41" t="s">
        <v>216</v>
      </c>
    </row>
    <row r="150" spans="1:15">
      <c r="A150" s="53"/>
      <c r="B150" s="51"/>
      <c r="C150" s="13" t="s">
        <v>245</v>
      </c>
      <c r="D150" s="52"/>
      <c r="E150" s="24">
        <v>0</v>
      </c>
      <c r="F150" s="24">
        <v>0</v>
      </c>
      <c r="G150" s="24">
        <v>0</v>
      </c>
      <c r="H150" s="24">
        <v>0</v>
      </c>
      <c r="I150" s="24">
        <v>0</v>
      </c>
      <c r="J150" s="24">
        <v>0</v>
      </c>
      <c r="K150" s="24">
        <f t="shared" si="37"/>
        <v>0</v>
      </c>
      <c r="L150" s="50"/>
      <c r="M150" s="50"/>
      <c r="N150" s="43"/>
      <c r="O150" s="41" t="s">
        <v>216</v>
      </c>
    </row>
    <row r="151" spans="1:15">
      <c r="A151" s="53" t="s">
        <v>259</v>
      </c>
      <c r="B151" s="61" t="s">
        <v>241</v>
      </c>
      <c r="C151" s="13" t="s">
        <v>200</v>
      </c>
      <c r="D151" s="58" t="s">
        <v>226</v>
      </c>
      <c r="E151" s="24">
        <f t="shared" ref="E151:J151" si="40">E152+E153+E154+E155+E156+E157+E158</f>
        <v>20816.900000000001</v>
      </c>
      <c r="F151" s="24">
        <f t="shared" si="40"/>
        <v>19531.75</v>
      </c>
      <c r="G151" s="24">
        <f t="shared" si="40"/>
        <v>0</v>
      </c>
      <c r="H151" s="24">
        <f t="shared" si="40"/>
        <v>0</v>
      </c>
      <c r="I151" s="24">
        <f t="shared" si="40"/>
        <v>0</v>
      </c>
      <c r="J151" s="24">
        <f t="shared" si="40"/>
        <v>0</v>
      </c>
      <c r="K151" s="24">
        <f t="shared" si="37"/>
        <v>40348.65</v>
      </c>
      <c r="L151" s="50" t="s">
        <v>215</v>
      </c>
      <c r="M151" s="50" t="s">
        <v>227</v>
      </c>
      <c r="N151" s="43"/>
      <c r="O151" s="41" t="s">
        <v>215</v>
      </c>
    </row>
    <row r="152" spans="1:15">
      <c r="A152" s="53"/>
      <c r="B152" s="62"/>
      <c r="C152" s="13" t="s">
        <v>242</v>
      </c>
      <c r="D152" s="59"/>
      <c r="E152" s="24">
        <v>0</v>
      </c>
      <c r="F152" s="24">
        <v>0</v>
      </c>
      <c r="G152" s="24">
        <v>0</v>
      </c>
      <c r="H152" s="24">
        <v>0</v>
      </c>
      <c r="I152" s="24">
        <v>0</v>
      </c>
      <c r="J152" s="24">
        <v>0</v>
      </c>
      <c r="K152" s="24">
        <f t="shared" si="37"/>
        <v>0</v>
      </c>
      <c r="L152" s="50"/>
      <c r="M152" s="50"/>
      <c r="N152" s="43"/>
      <c r="O152" s="41" t="s">
        <v>215</v>
      </c>
    </row>
    <row r="153" spans="1:15">
      <c r="A153" s="53"/>
      <c r="B153" s="62"/>
      <c r="C153" s="13" t="s">
        <v>183</v>
      </c>
      <c r="D153" s="59"/>
      <c r="E153" s="24">
        <v>0</v>
      </c>
      <c r="F153" s="24">
        <v>0</v>
      </c>
      <c r="G153" s="24">
        <v>0</v>
      </c>
      <c r="H153" s="24">
        <v>0</v>
      </c>
      <c r="I153" s="24">
        <v>0</v>
      </c>
      <c r="J153" s="24">
        <v>0</v>
      </c>
      <c r="K153" s="24">
        <f t="shared" si="37"/>
        <v>0</v>
      </c>
      <c r="L153" s="50"/>
      <c r="M153" s="50"/>
      <c r="N153" s="43"/>
      <c r="O153" s="41" t="s">
        <v>215</v>
      </c>
    </row>
    <row r="154" spans="1:15">
      <c r="A154" s="53"/>
      <c r="B154" s="62"/>
      <c r="C154" s="13" t="s">
        <v>243</v>
      </c>
      <c r="D154" s="59"/>
      <c r="E154" s="24">
        <v>0</v>
      </c>
      <c r="F154" s="24">
        <v>0</v>
      </c>
      <c r="G154" s="24">
        <v>0</v>
      </c>
      <c r="H154" s="24">
        <v>0</v>
      </c>
      <c r="I154" s="24">
        <v>0</v>
      </c>
      <c r="J154" s="24">
        <v>0</v>
      </c>
      <c r="K154" s="24">
        <f t="shared" si="37"/>
        <v>0</v>
      </c>
      <c r="L154" s="50"/>
      <c r="M154" s="50"/>
      <c r="N154" s="43"/>
      <c r="O154" s="41" t="s">
        <v>215</v>
      </c>
    </row>
    <row r="155" spans="1:15">
      <c r="A155" s="53"/>
      <c r="B155" s="62"/>
      <c r="C155" s="13" t="s">
        <v>184</v>
      </c>
      <c r="D155" s="59"/>
      <c r="E155" s="24">
        <v>0</v>
      </c>
      <c r="F155" s="24">
        <v>0</v>
      </c>
      <c r="G155" s="24">
        <v>0</v>
      </c>
      <c r="H155" s="24">
        <v>0</v>
      </c>
      <c r="I155" s="24">
        <v>0</v>
      </c>
      <c r="J155" s="24">
        <v>0</v>
      </c>
      <c r="K155" s="24">
        <f t="shared" si="37"/>
        <v>0</v>
      </c>
      <c r="L155" s="50"/>
      <c r="M155" s="50"/>
      <c r="N155" s="43"/>
      <c r="O155" s="41" t="s">
        <v>215</v>
      </c>
    </row>
    <row r="156" spans="1:15">
      <c r="A156" s="53"/>
      <c r="B156" s="62"/>
      <c r="C156" s="13" t="s">
        <v>244</v>
      </c>
      <c r="D156" s="59"/>
      <c r="E156" s="24">
        <v>20816.900000000001</v>
      </c>
      <c r="F156" s="24">
        <v>0</v>
      </c>
      <c r="G156" s="24">
        <v>0</v>
      </c>
      <c r="H156" s="24">
        <v>0</v>
      </c>
      <c r="I156" s="24">
        <v>0</v>
      </c>
      <c r="J156" s="24">
        <v>0</v>
      </c>
      <c r="K156" s="24">
        <f t="shared" si="37"/>
        <v>20816.900000000001</v>
      </c>
      <c r="L156" s="50"/>
      <c r="M156" s="50"/>
      <c r="N156" s="43"/>
      <c r="O156" s="41" t="s">
        <v>215</v>
      </c>
    </row>
    <row r="157" spans="1:15">
      <c r="A157" s="53"/>
      <c r="B157" s="62"/>
      <c r="C157" s="13" t="s">
        <v>185</v>
      </c>
      <c r="D157" s="59"/>
      <c r="E157" s="24">
        <v>0</v>
      </c>
      <c r="F157" s="24">
        <v>19531.75</v>
      </c>
      <c r="G157" s="24">
        <v>0</v>
      </c>
      <c r="H157" s="24">
        <v>0</v>
      </c>
      <c r="I157" s="24">
        <v>0</v>
      </c>
      <c r="J157" s="24">
        <v>0</v>
      </c>
      <c r="K157" s="24">
        <f t="shared" si="37"/>
        <v>19531.75</v>
      </c>
      <c r="L157" s="50"/>
      <c r="M157" s="50"/>
      <c r="N157" s="43"/>
      <c r="O157" s="41" t="s">
        <v>215</v>
      </c>
    </row>
    <row r="158" spans="1:15">
      <c r="A158" s="53"/>
      <c r="B158" s="63"/>
      <c r="C158" s="13" t="s">
        <v>245</v>
      </c>
      <c r="D158" s="60"/>
      <c r="E158" s="24">
        <v>0</v>
      </c>
      <c r="F158" s="24">
        <v>0</v>
      </c>
      <c r="G158" s="24">
        <v>0</v>
      </c>
      <c r="H158" s="24">
        <v>0</v>
      </c>
      <c r="I158" s="24">
        <v>0</v>
      </c>
      <c r="J158" s="24">
        <v>0</v>
      </c>
      <c r="K158" s="24">
        <f t="shared" si="37"/>
        <v>0</v>
      </c>
      <c r="L158" s="50"/>
      <c r="M158" s="50"/>
      <c r="N158" s="43"/>
      <c r="O158" s="41" t="s">
        <v>215</v>
      </c>
    </row>
    <row r="159" spans="1:15">
      <c r="A159" s="53" t="s">
        <v>260</v>
      </c>
      <c r="B159" s="51" t="s">
        <v>418</v>
      </c>
      <c r="C159" s="13" t="s">
        <v>200</v>
      </c>
      <c r="D159" s="52" t="s">
        <v>226</v>
      </c>
      <c r="E159" s="24">
        <f t="shared" ref="E159:J159" si="41">E160+E161+E162+E163</f>
        <v>1302.539</v>
      </c>
      <c r="F159" s="24">
        <f t="shared" si="41"/>
        <v>0</v>
      </c>
      <c r="G159" s="24">
        <f t="shared" si="41"/>
        <v>0</v>
      </c>
      <c r="H159" s="24">
        <f t="shared" si="41"/>
        <v>0</v>
      </c>
      <c r="I159" s="24">
        <f t="shared" si="41"/>
        <v>0</v>
      </c>
      <c r="J159" s="24">
        <f t="shared" si="41"/>
        <v>0</v>
      </c>
      <c r="K159" s="24">
        <f t="shared" si="37"/>
        <v>1302.539</v>
      </c>
      <c r="L159" s="50" t="s">
        <v>215</v>
      </c>
      <c r="M159" s="50" t="s">
        <v>227</v>
      </c>
      <c r="N159" s="43"/>
      <c r="O159" s="41" t="s">
        <v>215</v>
      </c>
    </row>
    <row r="160" spans="1:15">
      <c r="A160" s="53"/>
      <c r="B160" s="51"/>
      <c r="C160" s="13" t="s">
        <v>242</v>
      </c>
      <c r="D160" s="52"/>
      <c r="E160" s="24">
        <v>0</v>
      </c>
      <c r="F160" s="24">
        <v>0</v>
      </c>
      <c r="G160" s="24">
        <v>0</v>
      </c>
      <c r="H160" s="24">
        <v>0</v>
      </c>
      <c r="I160" s="24">
        <v>0</v>
      </c>
      <c r="J160" s="24">
        <v>0</v>
      </c>
      <c r="K160" s="24">
        <f t="shared" si="37"/>
        <v>0</v>
      </c>
      <c r="L160" s="50"/>
      <c r="M160" s="50"/>
      <c r="N160" s="43"/>
      <c r="O160" s="41" t="s">
        <v>215</v>
      </c>
    </row>
    <row r="161" spans="1:15">
      <c r="A161" s="53"/>
      <c r="B161" s="51"/>
      <c r="C161" s="13" t="s">
        <v>243</v>
      </c>
      <c r="D161" s="52"/>
      <c r="E161" s="24">
        <v>0</v>
      </c>
      <c r="F161" s="24">
        <v>0</v>
      </c>
      <c r="G161" s="24">
        <v>0</v>
      </c>
      <c r="H161" s="24">
        <v>0</v>
      </c>
      <c r="I161" s="24">
        <v>0</v>
      </c>
      <c r="J161" s="24">
        <v>0</v>
      </c>
      <c r="K161" s="24">
        <f t="shared" si="37"/>
        <v>0</v>
      </c>
      <c r="L161" s="50"/>
      <c r="M161" s="50"/>
      <c r="N161" s="43"/>
      <c r="O161" s="41" t="s">
        <v>215</v>
      </c>
    </row>
    <row r="162" spans="1:15">
      <c r="A162" s="53"/>
      <c r="B162" s="51"/>
      <c r="C162" s="13" t="s">
        <v>244</v>
      </c>
      <c r="D162" s="52"/>
      <c r="E162" s="24">
        <v>1302.539</v>
      </c>
      <c r="F162" s="24">
        <v>0</v>
      </c>
      <c r="G162" s="24">
        <v>0</v>
      </c>
      <c r="H162" s="24">
        <v>0</v>
      </c>
      <c r="I162" s="24">
        <v>0</v>
      </c>
      <c r="J162" s="24">
        <v>0</v>
      </c>
      <c r="K162" s="24">
        <f t="shared" si="37"/>
        <v>1302.539</v>
      </c>
      <c r="L162" s="50"/>
      <c r="M162" s="50"/>
      <c r="N162" s="43"/>
      <c r="O162" s="41" t="s">
        <v>215</v>
      </c>
    </row>
    <row r="163" spans="1:15">
      <c r="A163" s="53"/>
      <c r="B163" s="51"/>
      <c r="C163" s="13" t="s">
        <v>245</v>
      </c>
      <c r="D163" s="52"/>
      <c r="E163" s="24">
        <v>0</v>
      </c>
      <c r="F163" s="24">
        <v>0</v>
      </c>
      <c r="G163" s="24">
        <v>0</v>
      </c>
      <c r="H163" s="24">
        <v>0</v>
      </c>
      <c r="I163" s="24">
        <v>0</v>
      </c>
      <c r="J163" s="24">
        <v>0</v>
      </c>
      <c r="K163" s="24">
        <f t="shared" si="37"/>
        <v>0</v>
      </c>
      <c r="L163" s="50"/>
      <c r="M163" s="50"/>
      <c r="N163" s="43"/>
      <c r="O163" s="41" t="s">
        <v>215</v>
      </c>
    </row>
    <row r="164" spans="1:15" ht="15.6" customHeight="1">
      <c r="A164" s="53" t="s">
        <v>261</v>
      </c>
      <c r="B164" s="51" t="s">
        <v>167</v>
      </c>
      <c r="C164" s="13" t="s">
        <v>200</v>
      </c>
      <c r="D164" s="52" t="s">
        <v>226</v>
      </c>
      <c r="E164" s="24">
        <f t="shared" ref="E164:J164" si="42">E165+E166+E167+E168</f>
        <v>13191.1</v>
      </c>
      <c r="F164" s="24">
        <f t="shared" si="42"/>
        <v>469.02</v>
      </c>
      <c r="G164" s="24">
        <f t="shared" si="42"/>
        <v>0</v>
      </c>
      <c r="H164" s="24">
        <f t="shared" si="42"/>
        <v>0</v>
      </c>
      <c r="I164" s="24">
        <f t="shared" si="42"/>
        <v>0</v>
      </c>
      <c r="J164" s="24">
        <f t="shared" si="42"/>
        <v>0</v>
      </c>
      <c r="K164" s="24">
        <f t="shared" si="37"/>
        <v>13660.12</v>
      </c>
      <c r="L164" s="50" t="s">
        <v>215</v>
      </c>
      <c r="M164" s="50" t="s">
        <v>227</v>
      </c>
      <c r="N164" s="43"/>
      <c r="O164" s="41" t="s">
        <v>215</v>
      </c>
    </row>
    <row r="165" spans="1:15">
      <c r="A165" s="53"/>
      <c r="B165" s="51"/>
      <c r="C165" s="13" t="s">
        <v>242</v>
      </c>
      <c r="D165" s="52"/>
      <c r="E165" s="24">
        <v>0</v>
      </c>
      <c r="F165" s="24">
        <v>0</v>
      </c>
      <c r="G165" s="24">
        <v>0</v>
      </c>
      <c r="H165" s="24">
        <v>0</v>
      </c>
      <c r="I165" s="24">
        <v>0</v>
      </c>
      <c r="J165" s="24">
        <v>0</v>
      </c>
      <c r="K165" s="24">
        <f t="shared" si="37"/>
        <v>0</v>
      </c>
      <c r="L165" s="50"/>
      <c r="M165" s="50"/>
      <c r="N165" s="43"/>
      <c r="O165" s="41" t="s">
        <v>215</v>
      </c>
    </row>
    <row r="166" spans="1:15">
      <c r="A166" s="53"/>
      <c r="B166" s="51"/>
      <c r="C166" s="13" t="s">
        <v>243</v>
      </c>
      <c r="D166" s="52"/>
      <c r="E166" s="24">
        <v>0</v>
      </c>
      <c r="F166" s="24">
        <v>0</v>
      </c>
      <c r="G166" s="24">
        <v>0</v>
      </c>
      <c r="H166" s="24">
        <v>0</v>
      </c>
      <c r="I166" s="24">
        <v>0</v>
      </c>
      <c r="J166" s="24">
        <v>0</v>
      </c>
      <c r="K166" s="24">
        <f t="shared" si="37"/>
        <v>0</v>
      </c>
      <c r="L166" s="50"/>
      <c r="M166" s="50"/>
      <c r="N166" s="43"/>
      <c r="O166" s="41" t="s">
        <v>215</v>
      </c>
    </row>
    <row r="167" spans="1:15">
      <c r="A167" s="53"/>
      <c r="B167" s="51"/>
      <c r="C167" s="13" t="s">
        <v>244</v>
      </c>
      <c r="D167" s="52"/>
      <c r="E167" s="24">
        <v>13191.1</v>
      </c>
      <c r="F167" s="24">
        <v>469.02</v>
      </c>
      <c r="G167" s="24">
        <v>0</v>
      </c>
      <c r="H167" s="24">
        <v>0</v>
      </c>
      <c r="I167" s="24">
        <v>0</v>
      </c>
      <c r="J167" s="24">
        <v>0</v>
      </c>
      <c r="K167" s="24">
        <f t="shared" si="37"/>
        <v>13660.12</v>
      </c>
      <c r="L167" s="50"/>
      <c r="M167" s="50"/>
      <c r="N167" s="43"/>
      <c r="O167" s="41" t="s">
        <v>215</v>
      </c>
    </row>
    <row r="168" spans="1:15">
      <c r="A168" s="53"/>
      <c r="B168" s="51"/>
      <c r="C168" s="13" t="s">
        <v>245</v>
      </c>
      <c r="D168" s="52"/>
      <c r="E168" s="24">
        <v>0</v>
      </c>
      <c r="F168" s="24">
        <v>0</v>
      </c>
      <c r="G168" s="24">
        <v>0</v>
      </c>
      <c r="H168" s="24">
        <v>0</v>
      </c>
      <c r="I168" s="24">
        <v>0</v>
      </c>
      <c r="J168" s="24">
        <v>0</v>
      </c>
      <c r="K168" s="24">
        <f t="shared" si="37"/>
        <v>0</v>
      </c>
      <c r="L168" s="50"/>
      <c r="M168" s="50"/>
      <c r="N168" s="43"/>
      <c r="O168" s="41" t="s">
        <v>215</v>
      </c>
    </row>
    <row r="169" spans="1:15" ht="15.6" customHeight="1">
      <c r="A169" s="53" t="s">
        <v>421</v>
      </c>
      <c r="B169" s="51" t="s">
        <v>150</v>
      </c>
      <c r="C169" s="13" t="s">
        <v>200</v>
      </c>
      <c r="D169" s="52" t="s">
        <v>226</v>
      </c>
      <c r="E169" s="24">
        <f t="shared" ref="E169:J169" si="43">E170+E171+E172+E173</f>
        <v>0</v>
      </c>
      <c r="F169" s="24">
        <f t="shared" si="43"/>
        <v>219112.88</v>
      </c>
      <c r="G169" s="24">
        <f t="shared" si="43"/>
        <v>0</v>
      </c>
      <c r="H169" s="24">
        <f t="shared" si="43"/>
        <v>0</v>
      </c>
      <c r="I169" s="24">
        <f t="shared" si="43"/>
        <v>0</v>
      </c>
      <c r="J169" s="24">
        <f t="shared" si="43"/>
        <v>0</v>
      </c>
      <c r="K169" s="24">
        <f t="shared" si="37"/>
        <v>219112.88</v>
      </c>
      <c r="L169" s="50" t="s">
        <v>216</v>
      </c>
      <c r="M169" s="50" t="s">
        <v>227</v>
      </c>
      <c r="N169" s="43"/>
      <c r="O169" s="41" t="s">
        <v>216</v>
      </c>
    </row>
    <row r="170" spans="1:15">
      <c r="A170" s="53"/>
      <c r="B170" s="51"/>
      <c r="C170" s="13" t="s">
        <v>242</v>
      </c>
      <c r="D170" s="52"/>
      <c r="E170" s="24">
        <v>0</v>
      </c>
      <c r="F170" s="24">
        <v>0</v>
      </c>
      <c r="G170" s="24">
        <v>0</v>
      </c>
      <c r="H170" s="24">
        <v>0</v>
      </c>
      <c r="I170" s="24">
        <v>0</v>
      </c>
      <c r="J170" s="24">
        <v>0</v>
      </c>
      <c r="K170" s="24">
        <f t="shared" si="37"/>
        <v>0</v>
      </c>
      <c r="L170" s="50"/>
      <c r="M170" s="50"/>
      <c r="N170" s="43"/>
      <c r="O170" s="41" t="s">
        <v>216</v>
      </c>
    </row>
    <row r="171" spans="1:15">
      <c r="A171" s="53"/>
      <c r="B171" s="51"/>
      <c r="C171" s="13" t="s">
        <v>243</v>
      </c>
      <c r="D171" s="52"/>
      <c r="E171" s="24">
        <v>0</v>
      </c>
      <c r="F171" s="24">
        <v>68582.92</v>
      </c>
      <c r="G171" s="24">
        <v>0</v>
      </c>
      <c r="H171" s="24">
        <v>0</v>
      </c>
      <c r="I171" s="24">
        <v>0</v>
      </c>
      <c r="J171" s="24">
        <v>0</v>
      </c>
      <c r="K171" s="24">
        <f t="shared" si="37"/>
        <v>68582.92</v>
      </c>
      <c r="L171" s="50"/>
      <c r="M171" s="50"/>
      <c r="N171" s="43"/>
      <c r="O171" s="41" t="s">
        <v>216</v>
      </c>
    </row>
    <row r="172" spans="1:15">
      <c r="A172" s="53"/>
      <c r="B172" s="51"/>
      <c r="C172" s="13" t="s">
        <v>244</v>
      </c>
      <c r="D172" s="52"/>
      <c r="E172" s="24">
        <v>0</v>
      </c>
      <c r="F172" s="24">
        <v>150529.96</v>
      </c>
      <c r="G172" s="24">
        <v>0</v>
      </c>
      <c r="H172" s="24">
        <v>0</v>
      </c>
      <c r="I172" s="24">
        <v>0</v>
      </c>
      <c r="J172" s="24">
        <v>0</v>
      </c>
      <c r="K172" s="24">
        <f t="shared" si="37"/>
        <v>150529.96</v>
      </c>
      <c r="L172" s="50"/>
      <c r="M172" s="50"/>
      <c r="N172" s="43"/>
      <c r="O172" s="41" t="s">
        <v>216</v>
      </c>
    </row>
    <row r="173" spans="1:15">
      <c r="A173" s="53"/>
      <c r="B173" s="51"/>
      <c r="C173" s="13" t="s">
        <v>245</v>
      </c>
      <c r="D173" s="52"/>
      <c r="E173" s="24">
        <v>0</v>
      </c>
      <c r="F173" s="24">
        <v>0</v>
      </c>
      <c r="G173" s="24">
        <v>0</v>
      </c>
      <c r="H173" s="24">
        <v>0</v>
      </c>
      <c r="I173" s="24">
        <v>0</v>
      </c>
      <c r="J173" s="24">
        <v>0</v>
      </c>
      <c r="K173" s="24">
        <f t="shared" si="37"/>
        <v>0</v>
      </c>
      <c r="L173" s="50"/>
      <c r="M173" s="50"/>
      <c r="N173" s="43"/>
      <c r="O173" s="41" t="s">
        <v>216</v>
      </c>
    </row>
    <row r="174" spans="1:15">
      <c r="A174" s="53" t="s">
        <v>422</v>
      </c>
      <c r="B174" s="61" t="s">
        <v>309</v>
      </c>
      <c r="C174" s="13" t="s">
        <v>200</v>
      </c>
      <c r="D174" s="58" t="s">
        <v>226</v>
      </c>
      <c r="E174" s="24">
        <f t="shared" ref="E174:J174" si="44">E175+E176+E177+E178+E179+E180+E181</f>
        <v>25105.45</v>
      </c>
      <c r="F174" s="24">
        <f t="shared" si="44"/>
        <v>114.71000000000001</v>
      </c>
      <c r="G174" s="24">
        <f t="shared" si="44"/>
        <v>0</v>
      </c>
      <c r="H174" s="24">
        <f t="shared" si="44"/>
        <v>0</v>
      </c>
      <c r="I174" s="24">
        <f t="shared" si="44"/>
        <v>0</v>
      </c>
      <c r="J174" s="24">
        <f t="shared" si="44"/>
        <v>0</v>
      </c>
      <c r="K174" s="24">
        <f t="shared" si="37"/>
        <v>25220.16</v>
      </c>
      <c r="L174" s="50" t="s">
        <v>215</v>
      </c>
      <c r="M174" s="50" t="s">
        <v>227</v>
      </c>
      <c r="N174" s="43"/>
      <c r="O174" s="41" t="s">
        <v>215</v>
      </c>
    </row>
    <row r="175" spans="1:15">
      <c r="A175" s="53"/>
      <c r="B175" s="62"/>
      <c r="C175" s="13" t="s">
        <v>242</v>
      </c>
      <c r="D175" s="59"/>
      <c r="E175" s="24">
        <v>24854.38</v>
      </c>
      <c r="F175" s="24">
        <v>0</v>
      </c>
      <c r="G175" s="24">
        <v>0</v>
      </c>
      <c r="H175" s="24">
        <v>0</v>
      </c>
      <c r="I175" s="24">
        <v>0</v>
      </c>
      <c r="J175" s="24">
        <v>0</v>
      </c>
      <c r="K175" s="24">
        <f t="shared" si="37"/>
        <v>24854.38</v>
      </c>
      <c r="L175" s="50"/>
      <c r="M175" s="50"/>
      <c r="N175" s="43"/>
      <c r="O175" s="41" t="s">
        <v>215</v>
      </c>
    </row>
    <row r="176" spans="1:15">
      <c r="A176" s="53"/>
      <c r="B176" s="62"/>
      <c r="C176" s="13" t="s">
        <v>183</v>
      </c>
      <c r="D176" s="59"/>
      <c r="E176" s="24">
        <v>0</v>
      </c>
      <c r="F176" s="24">
        <v>0</v>
      </c>
      <c r="G176" s="24">
        <v>0</v>
      </c>
      <c r="H176" s="24">
        <v>0</v>
      </c>
      <c r="I176" s="24">
        <v>0</v>
      </c>
      <c r="J176" s="24">
        <v>0</v>
      </c>
      <c r="K176" s="24">
        <f t="shared" si="37"/>
        <v>0</v>
      </c>
      <c r="L176" s="50"/>
      <c r="M176" s="50"/>
      <c r="N176" s="43"/>
      <c r="O176" s="41" t="s">
        <v>215</v>
      </c>
    </row>
    <row r="177" spans="1:15">
      <c r="A177" s="53"/>
      <c r="B177" s="62"/>
      <c r="C177" s="13" t="s">
        <v>243</v>
      </c>
      <c r="D177" s="59"/>
      <c r="E177" s="24">
        <v>125.53</v>
      </c>
      <c r="F177" s="24">
        <v>0</v>
      </c>
      <c r="G177" s="24">
        <v>0</v>
      </c>
      <c r="H177" s="24">
        <v>0</v>
      </c>
      <c r="I177" s="24">
        <v>0</v>
      </c>
      <c r="J177" s="24">
        <v>0</v>
      </c>
      <c r="K177" s="24">
        <f t="shared" si="37"/>
        <v>125.53</v>
      </c>
      <c r="L177" s="50"/>
      <c r="M177" s="50"/>
      <c r="N177" s="43"/>
      <c r="O177" s="41" t="s">
        <v>215</v>
      </c>
    </row>
    <row r="178" spans="1:15">
      <c r="A178" s="53"/>
      <c r="B178" s="62"/>
      <c r="C178" s="13" t="s">
        <v>184</v>
      </c>
      <c r="D178" s="59"/>
      <c r="E178" s="24">
        <v>0</v>
      </c>
      <c r="F178" s="24">
        <v>52.17</v>
      </c>
      <c r="G178" s="24">
        <v>0</v>
      </c>
      <c r="H178" s="24">
        <v>0</v>
      </c>
      <c r="I178" s="24">
        <v>0</v>
      </c>
      <c r="J178" s="24">
        <v>0</v>
      </c>
      <c r="K178" s="24">
        <f t="shared" si="37"/>
        <v>52.17</v>
      </c>
      <c r="L178" s="50"/>
      <c r="M178" s="50"/>
      <c r="N178" s="43"/>
      <c r="O178" s="41" t="s">
        <v>215</v>
      </c>
    </row>
    <row r="179" spans="1:15">
      <c r="A179" s="53"/>
      <c r="B179" s="62"/>
      <c r="C179" s="13" t="s">
        <v>244</v>
      </c>
      <c r="D179" s="59"/>
      <c r="E179" s="24">
        <v>125.54</v>
      </c>
      <c r="F179" s="24">
        <v>0</v>
      </c>
      <c r="G179" s="24">
        <v>0</v>
      </c>
      <c r="H179" s="24">
        <v>0</v>
      </c>
      <c r="I179" s="24">
        <v>0</v>
      </c>
      <c r="J179" s="24">
        <v>0</v>
      </c>
      <c r="K179" s="24">
        <f t="shared" si="37"/>
        <v>125.54</v>
      </c>
      <c r="L179" s="50"/>
      <c r="M179" s="50"/>
      <c r="N179" s="43"/>
      <c r="O179" s="41" t="s">
        <v>215</v>
      </c>
    </row>
    <row r="180" spans="1:15">
      <c r="A180" s="53"/>
      <c r="B180" s="62"/>
      <c r="C180" s="13" t="s">
        <v>185</v>
      </c>
      <c r="D180" s="59"/>
      <c r="E180" s="24">
        <v>0</v>
      </c>
      <c r="F180" s="24">
        <v>62.54</v>
      </c>
      <c r="G180" s="24">
        <v>0</v>
      </c>
      <c r="H180" s="24">
        <v>0</v>
      </c>
      <c r="I180" s="24">
        <v>0</v>
      </c>
      <c r="J180" s="24">
        <v>0</v>
      </c>
      <c r="K180" s="24">
        <f t="shared" si="37"/>
        <v>62.54</v>
      </c>
      <c r="L180" s="50"/>
      <c r="M180" s="50"/>
      <c r="N180" s="43"/>
      <c r="O180" s="41" t="s">
        <v>215</v>
      </c>
    </row>
    <row r="181" spans="1:15">
      <c r="A181" s="53"/>
      <c r="B181" s="63"/>
      <c r="C181" s="13" t="s">
        <v>245</v>
      </c>
      <c r="D181" s="60"/>
      <c r="E181" s="24">
        <v>0</v>
      </c>
      <c r="F181" s="24">
        <v>0</v>
      </c>
      <c r="G181" s="24">
        <v>0</v>
      </c>
      <c r="H181" s="24">
        <v>0</v>
      </c>
      <c r="I181" s="24">
        <v>0</v>
      </c>
      <c r="J181" s="24">
        <v>0</v>
      </c>
      <c r="K181" s="24">
        <f t="shared" si="37"/>
        <v>0</v>
      </c>
      <c r="L181" s="50"/>
      <c r="M181" s="50"/>
      <c r="N181" s="43"/>
      <c r="O181" s="41" t="s">
        <v>215</v>
      </c>
    </row>
    <row r="182" spans="1:15">
      <c r="A182" s="53" t="s">
        <v>423</v>
      </c>
      <c r="B182" s="51" t="s">
        <v>257</v>
      </c>
      <c r="C182" s="13" t="s">
        <v>200</v>
      </c>
      <c r="D182" s="52" t="s">
        <v>226</v>
      </c>
      <c r="E182" s="24">
        <f t="shared" ref="E182:J182" si="45">E183+E184+E185+E186</f>
        <v>341.28100000000001</v>
      </c>
      <c r="F182" s="24">
        <f t="shared" si="45"/>
        <v>0</v>
      </c>
      <c r="G182" s="24">
        <f t="shared" si="45"/>
        <v>0</v>
      </c>
      <c r="H182" s="24">
        <f t="shared" si="45"/>
        <v>0</v>
      </c>
      <c r="I182" s="24">
        <f t="shared" si="45"/>
        <v>0</v>
      </c>
      <c r="J182" s="24">
        <f t="shared" si="45"/>
        <v>0</v>
      </c>
      <c r="K182" s="24">
        <f t="shared" si="37"/>
        <v>341.28100000000001</v>
      </c>
      <c r="L182" s="50" t="s">
        <v>215</v>
      </c>
      <c r="M182" s="50" t="s">
        <v>227</v>
      </c>
      <c r="N182" s="43"/>
      <c r="O182" s="41" t="s">
        <v>215</v>
      </c>
    </row>
    <row r="183" spans="1:15">
      <c r="A183" s="53"/>
      <c r="B183" s="51"/>
      <c r="C183" s="13" t="s">
        <v>242</v>
      </c>
      <c r="D183" s="52"/>
      <c r="E183" s="24">
        <v>0</v>
      </c>
      <c r="F183" s="24">
        <v>0</v>
      </c>
      <c r="G183" s="24">
        <v>0</v>
      </c>
      <c r="H183" s="24">
        <v>0</v>
      </c>
      <c r="I183" s="24">
        <v>0</v>
      </c>
      <c r="J183" s="24">
        <v>0</v>
      </c>
      <c r="K183" s="24">
        <f t="shared" si="37"/>
        <v>0</v>
      </c>
      <c r="L183" s="50"/>
      <c r="M183" s="50"/>
      <c r="N183" s="43"/>
      <c r="O183" s="41" t="s">
        <v>215</v>
      </c>
    </row>
    <row r="184" spans="1:15">
      <c r="A184" s="53"/>
      <c r="B184" s="51"/>
      <c r="C184" s="13" t="s">
        <v>243</v>
      </c>
      <c r="D184" s="52"/>
      <c r="E184" s="24">
        <v>49.591000000000001</v>
      </c>
      <c r="F184" s="24">
        <v>0</v>
      </c>
      <c r="G184" s="24">
        <v>0</v>
      </c>
      <c r="H184" s="24">
        <v>0</v>
      </c>
      <c r="I184" s="24">
        <v>0</v>
      </c>
      <c r="J184" s="24">
        <v>0</v>
      </c>
      <c r="K184" s="24">
        <f t="shared" si="37"/>
        <v>49.591000000000001</v>
      </c>
      <c r="L184" s="50"/>
      <c r="M184" s="50"/>
      <c r="N184" s="43"/>
      <c r="O184" s="41" t="s">
        <v>215</v>
      </c>
    </row>
    <row r="185" spans="1:15">
      <c r="A185" s="53"/>
      <c r="B185" s="51"/>
      <c r="C185" s="13" t="s">
        <v>244</v>
      </c>
      <c r="D185" s="52"/>
      <c r="E185" s="24">
        <v>291.69</v>
      </c>
      <c r="F185" s="24">
        <v>0</v>
      </c>
      <c r="G185" s="24">
        <v>0</v>
      </c>
      <c r="H185" s="24">
        <v>0</v>
      </c>
      <c r="I185" s="24">
        <v>0</v>
      </c>
      <c r="J185" s="24">
        <v>0</v>
      </c>
      <c r="K185" s="24">
        <f t="shared" si="37"/>
        <v>291.69</v>
      </c>
      <c r="L185" s="50"/>
      <c r="M185" s="50"/>
      <c r="N185" s="43"/>
      <c r="O185" s="41" t="s">
        <v>215</v>
      </c>
    </row>
    <row r="186" spans="1:15">
      <c r="A186" s="53"/>
      <c r="B186" s="51"/>
      <c r="C186" s="13" t="s">
        <v>245</v>
      </c>
      <c r="D186" s="52"/>
      <c r="E186" s="24">
        <v>0</v>
      </c>
      <c r="F186" s="24">
        <v>0</v>
      </c>
      <c r="G186" s="24">
        <v>0</v>
      </c>
      <c r="H186" s="24">
        <v>0</v>
      </c>
      <c r="I186" s="24">
        <v>0</v>
      </c>
      <c r="J186" s="24">
        <v>0</v>
      </c>
      <c r="K186" s="24">
        <f t="shared" si="37"/>
        <v>0</v>
      </c>
      <c r="L186" s="50"/>
      <c r="M186" s="50"/>
      <c r="N186" s="43"/>
      <c r="O186" s="41" t="s">
        <v>215</v>
      </c>
    </row>
    <row r="187" spans="1:15">
      <c r="A187" s="53" t="s">
        <v>1</v>
      </c>
      <c r="B187" s="61" t="s">
        <v>41</v>
      </c>
      <c r="C187" s="13" t="s">
        <v>200</v>
      </c>
      <c r="D187" s="58" t="s">
        <v>226</v>
      </c>
      <c r="E187" s="24">
        <f t="shared" ref="E187:J187" si="46">E188+E189+E190+E191+E192+E193+E194</f>
        <v>3865.6000000000004</v>
      </c>
      <c r="F187" s="24">
        <f t="shared" si="46"/>
        <v>93.93</v>
      </c>
      <c r="G187" s="24">
        <f t="shared" si="46"/>
        <v>0</v>
      </c>
      <c r="H187" s="24">
        <f t="shared" si="46"/>
        <v>0</v>
      </c>
      <c r="I187" s="24">
        <f t="shared" si="46"/>
        <v>0</v>
      </c>
      <c r="J187" s="24">
        <f t="shared" si="46"/>
        <v>0</v>
      </c>
      <c r="K187" s="24">
        <f t="shared" si="37"/>
        <v>3959.53</v>
      </c>
      <c r="L187" s="50" t="s">
        <v>215</v>
      </c>
      <c r="M187" s="50" t="s">
        <v>227</v>
      </c>
      <c r="N187" s="43"/>
      <c r="O187" s="41" t="s">
        <v>215</v>
      </c>
    </row>
    <row r="188" spans="1:15">
      <c r="A188" s="53"/>
      <c r="B188" s="62"/>
      <c r="C188" s="13" t="s">
        <v>242</v>
      </c>
      <c r="D188" s="59"/>
      <c r="E188" s="24">
        <v>3685.07</v>
      </c>
      <c r="F188" s="24">
        <v>0</v>
      </c>
      <c r="G188" s="24">
        <v>0</v>
      </c>
      <c r="H188" s="24">
        <v>0</v>
      </c>
      <c r="I188" s="24">
        <v>0</v>
      </c>
      <c r="J188" s="24">
        <v>0</v>
      </c>
      <c r="K188" s="24">
        <f t="shared" si="37"/>
        <v>3685.07</v>
      </c>
      <c r="L188" s="50"/>
      <c r="M188" s="50"/>
      <c r="N188" s="43"/>
      <c r="O188" s="41" t="s">
        <v>215</v>
      </c>
    </row>
    <row r="189" spans="1:15">
      <c r="A189" s="53"/>
      <c r="B189" s="62"/>
      <c r="C189" s="13" t="s">
        <v>183</v>
      </c>
      <c r="D189" s="59"/>
      <c r="E189" s="24">
        <v>0</v>
      </c>
      <c r="F189" s="24">
        <v>0</v>
      </c>
      <c r="G189" s="24">
        <v>0</v>
      </c>
      <c r="H189" s="24">
        <v>0</v>
      </c>
      <c r="I189" s="24">
        <v>0</v>
      </c>
      <c r="J189" s="24">
        <v>0</v>
      </c>
      <c r="K189" s="24">
        <f t="shared" si="37"/>
        <v>0</v>
      </c>
      <c r="L189" s="50"/>
      <c r="M189" s="50"/>
      <c r="N189" s="43"/>
      <c r="O189" s="41" t="s">
        <v>215</v>
      </c>
    </row>
    <row r="190" spans="1:15">
      <c r="A190" s="53"/>
      <c r="B190" s="62"/>
      <c r="C190" s="13" t="s">
        <v>243</v>
      </c>
      <c r="D190" s="59"/>
      <c r="E190" s="24">
        <v>180.53</v>
      </c>
      <c r="F190" s="24">
        <v>0</v>
      </c>
      <c r="G190" s="24">
        <v>0</v>
      </c>
      <c r="H190" s="24">
        <v>0</v>
      </c>
      <c r="I190" s="24">
        <v>0</v>
      </c>
      <c r="J190" s="24">
        <v>0</v>
      </c>
      <c r="K190" s="24">
        <f t="shared" si="37"/>
        <v>180.53</v>
      </c>
      <c r="L190" s="50"/>
      <c r="M190" s="50"/>
      <c r="N190" s="43"/>
      <c r="O190" s="41" t="s">
        <v>215</v>
      </c>
    </row>
    <row r="191" spans="1:15">
      <c r="A191" s="53"/>
      <c r="B191" s="62"/>
      <c r="C191" s="13" t="s">
        <v>184</v>
      </c>
      <c r="D191" s="59"/>
      <c r="E191" s="24">
        <v>0</v>
      </c>
      <c r="F191" s="24">
        <v>0</v>
      </c>
      <c r="G191" s="24">
        <v>0</v>
      </c>
      <c r="H191" s="24">
        <v>0</v>
      </c>
      <c r="I191" s="24">
        <v>0</v>
      </c>
      <c r="J191" s="24">
        <v>0</v>
      </c>
      <c r="K191" s="24">
        <f t="shared" si="37"/>
        <v>0</v>
      </c>
      <c r="L191" s="50"/>
      <c r="M191" s="50"/>
      <c r="N191" s="43"/>
      <c r="O191" s="41" t="s">
        <v>215</v>
      </c>
    </row>
    <row r="192" spans="1:15">
      <c r="A192" s="53"/>
      <c r="B192" s="62"/>
      <c r="C192" s="13" t="s">
        <v>244</v>
      </c>
      <c r="D192" s="59"/>
      <c r="E192" s="24">
        <v>0</v>
      </c>
      <c r="F192" s="24">
        <v>0</v>
      </c>
      <c r="G192" s="24">
        <v>0</v>
      </c>
      <c r="H192" s="24">
        <v>0</v>
      </c>
      <c r="I192" s="24">
        <v>0</v>
      </c>
      <c r="J192" s="24">
        <v>0</v>
      </c>
      <c r="K192" s="24">
        <f t="shared" si="37"/>
        <v>0</v>
      </c>
      <c r="L192" s="50"/>
      <c r="M192" s="50"/>
      <c r="N192" s="43"/>
      <c r="O192" s="41" t="s">
        <v>215</v>
      </c>
    </row>
    <row r="193" spans="1:15">
      <c r="A193" s="53"/>
      <c r="B193" s="62"/>
      <c r="C193" s="13" t="s">
        <v>185</v>
      </c>
      <c r="D193" s="59"/>
      <c r="E193" s="24">
        <v>0</v>
      </c>
      <c r="F193" s="24">
        <v>93.93</v>
      </c>
      <c r="G193" s="24">
        <v>0</v>
      </c>
      <c r="H193" s="24">
        <v>0</v>
      </c>
      <c r="I193" s="24">
        <v>0</v>
      </c>
      <c r="J193" s="24">
        <v>0</v>
      </c>
      <c r="K193" s="24">
        <f t="shared" si="37"/>
        <v>93.93</v>
      </c>
      <c r="L193" s="50"/>
      <c r="M193" s="50"/>
      <c r="N193" s="43"/>
      <c r="O193" s="41" t="s">
        <v>215</v>
      </c>
    </row>
    <row r="194" spans="1:15">
      <c r="A194" s="53"/>
      <c r="B194" s="63"/>
      <c r="C194" s="13" t="s">
        <v>245</v>
      </c>
      <c r="D194" s="60"/>
      <c r="E194" s="24">
        <v>0</v>
      </c>
      <c r="F194" s="24">
        <v>0</v>
      </c>
      <c r="G194" s="24">
        <v>0</v>
      </c>
      <c r="H194" s="24">
        <v>0</v>
      </c>
      <c r="I194" s="24">
        <v>0</v>
      </c>
      <c r="J194" s="24">
        <v>0</v>
      </c>
      <c r="K194" s="24">
        <f t="shared" si="37"/>
        <v>0</v>
      </c>
      <c r="L194" s="50"/>
      <c r="M194" s="50"/>
      <c r="N194" s="43"/>
      <c r="O194" s="41" t="s">
        <v>215</v>
      </c>
    </row>
    <row r="195" spans="1:15">
      <c r="A195" s="53" t="s">
        <v>2</v>
      </c>
      <c r="B195" s="51" t="s">
        <v>321</v>
      </c>
      <c r="C195" s="13" t="s">
        <v>200</v>
      </c>
      <c r="D195" s="52" t="s">
        <v>226</v>
      </c>
      <c r="E195" s="24">
        <f t="shared" ref="E195:J195" si="47">E196+E197+E198+E199</f>
        <v>0</v>
      </c>
      <c r="F195" s="24">
        <f t="shared" si="47"/>
        <v>0</v>
      </c>
      <c r="G195" s="24">
        <f t="shared" si="47"/>
        <v>0</v>
      </c>
      <c r="H195" s="24">
        <f t="shared" si="47"/>
        <v>0</v>
      </c>
      <c r="I195" s="24">
        <f t="shared" si="47"/>
        <v>1167000</v>
      </c>
      <c r="J195" s="24">
        <f t="shared" si="47"/>
        <v>0</v>
      </c>
      <c r="K195" s="24">
        <f t="shared" si="37"/>
        <v>1167000</v>
      </c>
      <c r="L195" s="50" t="s">
        <v>215</v>
      </c>
      <c r="M195" s="50" t="s">
        <v>227</v>
      </c>
      <c r="N195" s="43"/>
      <c r="O195" s="41" t="s">
        <v>215</v>
      </c>
    </row>
    <row r="196" spans="1:15">
      <c r="A196" s="53"/>
      <c r="B196" s="51"/>
      <c r="C196" s="13" t="s">
        <v>242</v>
      </c>
      <c r="D196" s="52"/>
      <c r="E196" s="24">
        <v>0</v>
      </c>
      <c r="F196" s="24">
        <v>0</v>
      </c>
      <c r="G196" s="24">
        <v>0</v>
      </c>
      <c r="H196" s="24">
        <v>0</v>
      </c>
      <c r="I196" s="24">
        <v>0</v>
      </c>
      <c r="J196" s="24">
        <v>0</v>
      </c>
      <c r="K196" s="24">
        <f t="shared" si="37"/>
        <v>0</v>
      </c>
      <c r="L196" s="50"/>
      <c r="M196" s="50"/>
      <c r="N196" s="43"/>
      <c r="O196" s="41" t="s">
        <v>215</v>
      </c>
    </row>
    <row r="197" spans="1:15">
      <c r="A197" s="53"/>
      <c r="B197" s="51"/>
      <c r="C197" s="13" t="s">
        <v>243</v>
      </c>
      <c r="D197" s="52"/>
      <c r="E197" s="24">
        <v>0</v>
      </c>
      <c r="F197" s="24">
        <v>0</v>
      </c>
      <c r="G197" s="24">
        <v>0</v>
      </c>
      <c r="H197" s="24">
        <v>0</v>
      </c>
      <c r="I197" s="24">
        <v>0</v>
      </c>
      <c r="J197" s="24">
        <v>0</v>
      </c>
      <c r="K197" s="24">
        <f t="shared" si="37"/>
        <v>0</v>
      </c>
      <c r="L197" s="50"/>
      <c r="M197" s="50"/>
      <c r="N197" s="43"/>
      <c r="O197" s="41" t="s">
        <v>215</v>
      </c>
    </row>
    <row r="198" spans="1:15">
      <c r="A198" s="53"/>
      <c r="B198" s="51"/>
      <c r="C198" s="13" t="s">
        <v>244</v>
      </c>
      <c r="D198" s="52"/>
      <c r="E198" s="24">
        <v>0</v>
      </c>
      <c r="F198" s="24">
        <v>0</v>
      </c>
      <c r="G198" s="24">
        <v>0</v>
      </c>
      <c r="H198" s="24">
        <v>0</v>
      </c>
      <c r="I198" s="24">
        <v>1167000</v>
      </c>
      <c r="J198" s="24">
        <v>0</v>
      </c>
      <c r="K198" s="24">
        <f t="shared" si="37"/>
        <v>1167000</v>
      </c>
      <c r="L198" s="50"/>
      <c r="M198" s="50"/>
      <c r="N198" s="43"/>
      <c r="O198" s="41" t="s">
        <v>215</v>
      </c>
    </row>
    <row r="199" spans="1:15">
      <c r="A199" s="53"/>
      <c r="B199" s="51"/>
      <c r="C199" s="13" t="s">
        <v>245</v>
      </c>
      <c r="D199" s="52"/>
      <c r="E199" s="24">
        <v>0</v>
      </c>
      <c r="F199" s="24">
        <v>0</v>
      </c>
      <c r="G199" s="24">
        <v>0</v>
      </c>
      <c r="H199" s="24">
        <v>0</v>
      </c>
      <c r="I199" s="24">
        <v>0</v>
      </c>
      <c r="J199" s="24">
        <v>0</v>
      </c>
      <c r="K199" s="24">
        <f t="shared" si="37"/>
        <v>0</v>
      </c>
      <c r="L199" s="50"/>
      <c r="M199" s="50"/>
      <c r="N199" s="43"/>
      <c r="O199" s="41" t="s">
        <v>215</v>
      </c>
    </row>
    <row r="200" spans="1:15">
      <c r="A200" s="53" t="s">
        <v>3</v>
      </c>
      <c r="B200" s="51" t="s">
        <v>325</v>
      </c>
      <c r="C200" s="13" t="s">
        <v>200</v>
      </c>
      <c r="D200" s="52" t="s">
        <v>226</v>
      </c>
      <c r="E200" s="24">
        <f t="shared" ref="E200:J200" si="48">E201+E202+E203+E204</f>
        <v>0</v>
      </c>
      <c r="F200" s="24">
        <f t="shared" si="48"/>
        <v>0</v>
      </c>
      <c r="G200" s="24">
        <f t="shared" si="48"/>
        <v>0</v>
      </c>
      <c r="H200" s="24">
        <f t="shared" si="48"/>
        <v>0</v>
      </c>
      <c r="I200" s="24">
        <f t="shared" si="48"/>
        <v>483</v>
      </c>
      <c r="J200" s="24">
        <f t="shared" si="48"/>
        <v>0</v>
      </c>
      <c r="K200" s="24">
        <f t="shared" si="37"/>
        <v>483</v>
      </c>
      <c r="L200" s="50" t="s">
        <v>215</v>
      </c>
      <c r="M200" s="50" t="s">
        <v>227</v>
      </c>
      <c r="N200" s="43"/>
      <c r="O200" s="41" t="s">
        <v>215</v>
      </c>
    </row>
    <row r="201" spans="1:15">
      <c r="A201" s="53"/>
      <c r="B201" s="51"/>
      <c r="C201" s="13" t="s">
        <v>242</v>
      </c>
      <c r="D201" s="52"/>
      <c r="E201" s="24">
        <v>0</v>
      </c>
      <c r="F201" s="24">
        <v>0</v>
      </c>
      <c r="G201" s="24">
        <v>0</v>
      </c>
      <c r="H201" s="24">
        <v>0</v>
      </c>
      <c r="I201" s="24">
        <v>0</v>
      </c>
      <c r="J201" s="24">
        <v>0</v>
      </c>
      <c r="K201" s="24">
        <f t="shared" ref="K201:K264" si="49">SUM(E201:J201)</f>
        <v>0</v>
      </c>
      <c r="L201" s="50"/>
      <c r="M201" s="50"/>
      <c r="N201" s="43"/>
      <c r="O201" s="41" t="s">
        <v>215</v>
      </c>
    </row>
    <row r="202" spans="1:15">
      <c r="A202" s="53"/>
      <c r="B202" s="51"/>
      <c r="C202" s="13" t="s">
        <v>243</v>
      </c>
      <c r="D202" s="52"/>
      <c r="E202" s="24">
        <v>0</v>
      </c>
      <c r="F202" s="24">
        <v>0</v>
      </c>
      <c r="G202" s="24">
        <v>0</v>
      </c>
      <c r="H202" s="24">
        <v>0</v>
      </c>
      <c r="I202" s="24">
        <v>0</v>
      </c>
      <c r="J202" s="24">
        <v>0</v>
      </c>
      <c r="K202" s="24">
        <f t="shared" si="49"/>
        <v>0</v>
      </c>
      <c r="L202" s="50"/>
      <c r="M202" s="50"/>
      <c r="N202" s="43"/>
      <c r="O202" s="41" t="s">
        <v>215</v>
      </c>
    </row>
    <row r="203" spans="1:15">
      <c r="A203" s="53"/>
      <c r="B203" s="51"/>
      <c r="C203" s="13" t="s">
        <v>244</v>
      </c>
      <c r="D203" s="52"/>
      <c r="E203" s="24">
        <v>0</v>
      </c>
      <c r="F203" s="24">
        <v>0</v>
      </c>
      <c r="G203" s="24">
        <v>0</v>
      </c>
      <c r="H203" s="24">
        <v>0</v>
      </c>
      <c r="I203" s="24">
        <v>483</v>
      </c>
      <c r="J203" s="24">
        <v>0</v>
      </c>
      <c r="K203" s="24">
        <f t="shared" si="49"/>
        <v>483</v>
      </c>
      <c r="L203" s="50"/>
      <c r="M203" s="50"/>
      <c r="N203" s="43"/>
      <c r="O203" s="41" t="s">
        <v>215</v>
      </c>
    </row>
    <row r="204" spans="1:15">
      <c r="A204" s="53"/>
      <c r="B204" s="51"/>
      <c r="C204" s="13" t="s">
        <v>245</v>
      </c>
      <c r="D204" s="52"/>
      <c r="E204" s="24">
        <v>0</v>
      </c>
      <c r="F204" s="24">
        <v>0</v>
      </c>
      <c r="G204" s="24">
        <v>0</v>
      </c>
      <c r="H204" s="24">
        <v>0</v>
      </c>
      <c r="I204" s="24">
        <v>0</v>
      </c>
      <c r="J204" s="24">
        <v>0</v>
      </c>
      <c r="K204" s="24">
        <f t="shared" si="49"/>
        <v>0</v>
      </c>
      <c r="L204" s="50"/>
      <c r="M204" s="50"/>
      <c r="N204" s="43"/>
      <c r="O204" s="41" t="s">
        <v>215</v>
      </c>
    </row>
    <row r="205" spans="1:15">
      <c r="A205" s="53" t="s">
        <v>26</v>
      </c>
      <c r="B205" s="51" t="s">
        <v>322</v>
      </c>
      <c r="C205" s="13" t="s">
        <v>200</v>
      </c>
      <c r="D205" s="52" t="s">
        <v>226</v>
      </c>
      <c r="E205" s="24">
        <f t="shared" ref="E205:J205" si="50">E206+E207+E208+E209</f>
        <v>0</v>
      </c>
      <c r="F205" s="24">
        <f t="shared" si="50"/>
        <v>0</v>
      </c>
      <c r="G205" s="24">
        <f t="shared" si="50"/>
        <v>0</v>
      </c>
      <c r="H205" s="24">
        <f t="shared" si="50"/>
        <v>0</v>
      </c>
      <c r="I205" s="24">
        <f t="shared" si="50"/>
        <v>0</v>
      </c>
      <c r="J205" s="24">
        <f t="shared" si="50"/>
        <v>6900</v>
      </c>
      <c r="K205" s="24">
        <f t="shared" si="49"/>
        <v>6900</v>
      </c>
      <c r="L205" s="50" t="s">
        <v>215</v>
      </c>
      <c r="M205" s="50" t="s">
        <v>227</v>
      </c>
      <c r="N205" s="43"/>
      <c r="O205" s="41" t="s">
        <v>215</v>
      </c>
    </row>
    <row r="206" spans="1:15">
      <c r="A206" s="53"/>
      <c r="B206" s="51"/>
      <c r="C206" s="13" t="s">
        <v>242</v>
      </c>
      <c r="D206" s="52"/>
      <c r="E206" s="24">
        <v>0</v>
      </c>
      <c r="F206" s="24">
        <v>0</v>
      </c>
      <c r="G206" s="24">
        <v>0</v>
      </c>
      <c r="H206" s="24">
        <v>0</v>
      </c>
      <c r="I206" s="24">
        <v>0</v>
      </c>
      <c r="J206" s="24">
        <v>0</v>
      </c>
      <c r="K206" s="24">
        <f t="shared" si="49"/>
        <v>0</v>
      </c>
      <c r="L206" s="50"/>
      <c r="M206" s="50"/>
      <c r="N206" s="43"/>
      <c r="O206" s="41" t="s">
        <v>215</v>
      </c>
    </row>
    <row r="207" spans="1:15">
      <c r="A207" s="53"/>
      <c r="B207" s="51"/>
      <c r="C207" s="13" t="s">
        <v>243</v>
      </c>
      <c r="D207" s="52"/>
      <c r="E207" s="24">
        <v>0</v>
      </c>
      <c r="F207" s="24">
        <v>0</v>
      </c>
      <c r="G207" s="24">
        <v>0</v>
      </c>
      <c r="H207" s="24">
        <v>0</v>
      </c>
      <c r="I207" s="24">
        <v>0</v>
      </c>
      <c r="J207" s="24">
        <v>0</v>
      </c>
      <c r="K207" s="24">
        <f t="shared" si="49"/>
        <v>0</v>
      </c>
      <c r="L207" s="50"/>
      <c r="M207" s="50"/>
      <c r="N207" s="43"/>
      <c r="O207" s="41" t="s">
        <v>215</v>
      </c>
    </row>
    <row r="208" spans="1:15">
      <c r="A208" s="53"/>
      <c r="B208" s="51"/>
      <c r="C208" s="13" t="s">
        <v>244</v>
      </c>
      <c r="D208" s="52"/>
      <c r="E208" s="24">
        <v>0</v>
      </c>
      <c r="F208" s="24">
        <v>0</v>
      </c>
      <c r="G208" s="24">
        <v>0</v>
      </c>
      <c r="H208" s="24">
        <v>0</v>
      </c>
      <c r="I208" s="24">
        <v>0</v>
      </c>
      <c r="J208" s="24">
        <v>6900</v>
      </c>
      <c r="K208" s="24">
        <f t="shared" si="49"/>
        <v>6900</v>
      </c>
      <c r="L208" s="50"/>
      <c r="M208" s="50"/>
      <c r="N208" s="43"/>
      <c r="O208" s="41" t="s">
        <v>215</v>
      </c>
    </row>
    <row r="209" spans="1:15">
      <c r="A209" s="53"/>
      <c r="B209" s="51"/>
      <c r="C209" s="13" t="s">
        <v>245</v>
      </c>
      <c r="D209" s="52"/>
      <c r="E209" s="24">
        <v>0</v>
      </c>
      <c r="F209" s="24">
        <v>0</v>
      </c>
      <c r="G209" s="24">
        <v>0</v>
      </c>
      <c r="H209" s="24">
        <v>0</v>
      </c>
      <c r="I209" s="24">
        <v>0</v>
      </c>
      <c r="J209" s="24">
        <v>0</v>
      </c>
      <c r="K209" s="24">
        <f t="shared" si="49"/>
        <v>0</v>
      </c>
      <c r="L209" s="50"/>
      <c r="M209" s="50"/>
      <c r="N209" s="43"/>
      <c r="O209" s="41" t="s">
        <v>215</v>
      </c>
    </row>
    <row r="210" spans="1:15">
      <c r="A210" s="53" t="s">
        <v>27</v>
      </c>
      <c r="B210" s="51" t="s">
        <v>326</v>
      </c>
      <c r="C210" s="13" t="s">
        <v>200</v>
      </c>
      <c r="D210" s="52" t="s">
        <v>226</v>
      </c>
      <c r="E210" s="24">
        <f t="shared" ref="E210:J210" si="51">E211+E212+E213+E214</f>
        <v>0</v>
      </c>
      <c r="F210" s="24">
        <f t="shared" si="51"/>
        <v>0</v>
      </c>
      <c r="G210" s="24">
        <f t="shared" si="51"/>
        <v>0</v>
      </c>
      <c r="H210" s="24">
        <f t="shared" si="51"/>
        <v>0</v>
      </c>
      <c r="I210" s="24">
        <f t="shared" si="51"/>
        <v>4262.93</v>
      </c>
      <c r="J210" s="24">
        <f t="shared" si="51"/>
        <v>0</v>
      </c>
      <c r="K210" s="24">
        <f t="shared" si="49"/>
        <v>4262.93</v>
      </c>
      <c r="L210" s="50" t="s">
        <v>215</v>
      </c>
      <c r="M210" s="50" t="s">
        <v>227</v>
      </c>
      <c r="N210" s="43"/>
      <c r="O210" s="41" t="s">
        <v>215</v>
      </c>
    </row>
    <row r="211" spans="1:15">
      <c r="A211" s="53"/>
      <c r="B211" s="51"/>
      <c r="C211" s="13" t="s">
        <v>242</v>
      </c>
      <c r="D211" s="52"/>
      <c r="E211" s="24">
        <v>0</v>
      </c>
      <c r="F211" s="24">
        <v>0</v>
      </c>
      <c r="G211" s="24">
        <v>0</v>
      </c>
      <c r="H211" s="24">
        <v>0</v>
      </c>
      <c r="I211" s="24">
        <v>0</v>
      </c>
      <c r="J211" s="24">
        <v>0</v>
      </c>
      <c r="K211" s="24">
        <f t="shared" si="49"/>
        <v>0</v>
      </c>
      <c r="L211" s="50"/>
      <c r="M211" s="50"/>
      <c r="N211" s="43"/>
      <c r="O211" s="41" t="s">
        <v>215</v>
      </c>
    </row>
    <row r="212" spans="1:15">
      <c r="A212" s="53"/>
      <c r="B212" s="51"/>
      <c r="C212" s="13" t="s">
        <v>243</v>
      </c>
      <c r="D212" s="52"/>
      <c r="E212" s="24">
        <v>0</v>
      </c>
      <c r="F212" s="24">
        <v>0</v>
      </c>
      <c r="G212" s="24">
        <v>0</v>
      </c>
      <c r="H212" s="24">
        <v>0</v>
      </c>
      <c r="I212" s="24">
        <v>0</v>
      </c>
      <c r="J212" s="24">
        <v>0</v>
      </c>
      <c r="K212" s="24">
        <f t="shared" si="49"/>
        <v>0</v>
      </c>
      <c r="L212" s="50"/>
      <c r="M212" s="50"/>
      <c r="N212" s="43"/>
      <c r="O212" s="41" t="s">
        <v>215</v>
      </c>
    </row>
    <row r="213" spans="1:15">
      <c r="A213" s="53"/>
      <c r="B213" s="51"/>
      <c r="C213" s="13" t="s">
        <v>244</v>
      </c>
      <c r="D213" s="52"/>
      <c r="E213" s="24">
        <v>0</v>
      </c>
      <c r="F213" s="24">
        <v>0</v>
      </c>
      <c r="G213" s="24">
        <v>0</v>
      </c>
      <c r="H213" s="24">
        <v>0</v>
      </c>
      <c r="I213" s="24">
        <v>4262.93</v>
      </c>
      <c r="J213" s="24">
        <v>0</v>
      </c>
      <c r="K213" s="24">
        <f t="shared" si="49"/>
        <v>4262.93</v>
      </c>
      <c r="L213" s="50"/>
      <c r="M213" s="50"/>
      <c r="N213" s="43"/>
      <c r="O213" s="41" t="s">
        <v>215</v>
      </c>
    </row>
    <row r="214" spans="1:15">
      <c r="A214" s="53"/>
      <c r="B214" s="51"/>
      <c r="C214" s="13" t="s">
        <v>245</v>
      </c>
      <c r="D214" s="52"/>
      <c r="E214" s="24">
        <v>0</v>
      </c>
      <c r="F214" s="24">
        <v>0</v>
      </c>
      <c r="G214" s="24">
        <v>0</v>
      </c>
      <c r="H214" s="24">
        <v>0</v>
      </c>
      <c r="I214" s="24">
        <v>0</v>
      </c>
      <c r="J214" s="24">
        <v>0</v>
      </c>
      <c r="K214" s="24">
        <f t="shared" si="49"/>
        <v>0</v>
      </c>
      <c r="L214" s="50"/>
      <c r="M214" s="50"/>
      <c r="N214" s="43"/>
      <c r="O214" s="41" t="s">
        <v>215</v>
      </c>
    </row>
    <row r="215" spans="1:15">
      <c r="A215" s="53" t="s">
        <v>28</v>
      </c>
      <c r="B215" s="51" t="s">
        <v>169</v>
      </c>
      <c r="C215" s="13" t="s">
        <v>200</v>
      </c>
      <c r="D215" s="52" t="s">
        <v>226</v>
      </c>
      <c r="E215" s="24">
        <f t="shared" ref="E215:J215" si="52">E216+E217+E218+E219</f>
        <v>0</v>
      </c>
      <c r="F215" s="24">
        <f t="shared" si="52"/>
        <v>0</v>
      </c>
      <c r="G215" s="24">
        <f t="shared" si="52"/>
        <v>0</v>
      </c>
      <c r="H215" s="24">
        <f t="shared" si="52"/>
        <v>0</v>
      </c>
      <c r="I215" s="24">
        <f t="shared" si="52"/>
        <v>0</v>
      </c>
      <c r="J215" s="24">
        <f t="shared" si="52"/>
        <v>60899.075000000004</v>
      </c>
      <c r="K215" s="24">
        <f t="shared" si="49"/>
        <v>60899.075000000004</v>
      </c>
      <c r="L215" s="50" t="s">
        <v>215</v>
      </c>
      <c r="M215" s="50" t="s">
        <v>227</v>
      </c>
      <c r="N215" s="43"/>
      <c r="O215" s="41" t="s">
        <v>215</v>
      </c>
    </row>
    <row r="216" spans="1:15">
      <c r="A216" s="53"/>
      <c r="B216" s="51"/>
      <c r="C216" s="13" t="s">
        <v>242</v>
      </c>
      <c r="D216" s="52"/>
      <c r="E216" s="24">
        <v>0</v>
      </c>
      <c r="F216" s="24">
        <v>0</v>
      </c>
      <c r="G216" s="24">
        <v>0</v>
      </c>
      <c r="H216" s="24">
        <v>0</v>
      </c>
      <c r="I216" s="24">
        <v>0</v>
      </c>
      <c r="J216" s="24">
        <v>57854.12</v>
      </c>
      <c r="K216" s="24">
        <f t="shared" si="49"/>
        <v>57854.12</v>
      </c>
      <c r="L216" s="50"/>
      <c r="M216" s="50"/>
      <c r="N216" s="43"/>
      <c r="O216" s="41" t="s">
        <v>215</v>
      </c>
    </row>
    <row r="217" spans="1:15">
      <c r="A217" s="53"/>
      <c r="B217" s="51"/>
      <c r="C217" s="13" t="s">
        <v>243</v>
      </c>
      <c r="D217" s="52"/>
      <c r="E217" s="24">
        <v>0</v>
      </c>
      <c r="F217" s="24">
        <v>0</v>
      </c>
      <c r="G217" s="24">
        <v>0</v>
      </c>
      <c r="H217" s="24">
        <v>0</v>
      </c>
      <c r="I217" s="24">
        <v>0</v>
      </c>
      <c r="J217" s="24">
        <v>1522.48</v>
      </c>
      <c r="K217" s="24">
        <f t="shared" si="49"/>
        <v>1522.48</v>
      </c>
      <c r="L217" s="50"/>
      <c r="M217" s="50"/>
      <c r="N217" s="43"/>
      <c r="O217" s="41" t="s">
        <v>215</v>
      </c>
    </row>
    <row r="218" spans="1:15">
      <c r="A218" s="53"/>
      <c r="B218" s="51"/>
      <c r="C218" s="13" t="s">
        <v>244</v>
      </c>
      <c r="D218" s="52"/>
      <c r="E218" s="24">
        <v>0</v>
      </c>
      <c r="F218" s="24">
        <v>0</v>
      </c>
      <c r="G218" s="24">
        <v>0</v>
      </c>
      <c r="H218" s="24">
        <v>0</v>
      </c>
      <c r="I218" s="24">
        <v>0</v>
      </c>
      <c r="J218" s="24">
        <v>1522.4749999999999</v>
      </c>
      <c r="K218" s="24">
        <f t="shared" si="49"/>
        <v>1522.4749999999999</v>
      </c>
      <c r="L218" s="50"/>
      <c r="M218" s="50"/>
      <c r="N218" s="43"/>
      <c r="O218" s="41" t="s">
        <v>215</v>
      </c>
    </row>
    <row r="219" spans="1:15">
      <c r="A219" s="53"/>
      <c r="B219" s="51"/>
      <c r="C219" s="13" t="s">
        <v>245</v>
      </c>
      <c r="D219" s="52"/>
      <c r="E219" s="24">
        <v>0</v>
      </c>
      <c r="F219" s="24">
        <v>0</v>
      </c>
      <c r="G219" s="24">
        <v>0</v>
      </c>
      <c r="H219" s="24">
        <v>0</v>
      </c>
      <c r="I219" s="24">
        <v>0</v>
      </c>
      <c r="J219" s="24">
        <v>0</v>
      </c>
      <c r="K219" s="24">
        <f t="shared" si="49"/>
        <v>0</v>
      </c>
      <c r="L219" s="50"/>
      <c r="M219" s="50"/>
      <c r="N219" s="43"/>
      <c r="O219" s="41" t="s">
        <v>215</v>
      </c>
    </row>
    <row r="220" spans="1:15">
      <c r="A220" s="53" t="s">
        <v>29</v>
      </c>
      <c r="B220" s="51" t="s">
        <v>334</v>
      </c>
      <c r="C220" s="13" t="s">
        <v>200</v>
      </c>
      <c r="D220" s="52" t="s">
        <v>226</v>
      </c>
      <c r="E220" s="24">
        <f t="shared" ref="E220:J220" si="53">E221+E222+E223+E224</f>
        <v>0</v>
      </c>
      <c r="F220" s="24">
        <f t="shared" si="53"/>
        <v>0</v>
      </c>
      <c r="G220" s="24">
        <f t="shared" si="53"/>
        <v>0</v>
      </c>
      <c r="H220" s="24">
        <f t="shared" si="53"/>
        <v>0</v>
      </c>
      <c r="I220" s="24">
        <f t="shared" si="53"/>
        <v>7116.93</v>
      </c>
      <c r="J220" s="24">
        <f t="shared" si="53"/>
        <v>0</v>
      </c>
      <c r="K220" s="24">
        <f t="shared" si="49"/>
        <v>7116.93</v>
      </c>
      <c r="L220" s="50" t="s">
        <v>215</v>
      </c>
      <c r="M220" s="50" t="s">
        <v>227</v>
      </c>
      <c r="N220" s="43"/>
      <c r="O220" s="41" t="s">
        <v>215</v>
      </c>
    </row>
    <row r="221" spans="1:15">
      <c r="A221" s="53"/>
      <c r="B221" s="51"/>
      <c r="C221" s="13" t="s">
        <v>242</v>
      </c>
      <c r="D221" s="52"/>
      <c r="E221" s="24">
        <v>0</v>
      </c>
      <c r="F221" s="24">
        <v>0</v>
      </c>
      <c r="G221" s="24">
        <v>0</v>
      </c>
      <c r="H221" s="24">
        <v>0</v>
      </c>
      <c r="I221" s="24">
        <v>0</v>
      </c>
      <c r="J221" s="24">
        <v>0</v>
      </c>
      <c r="K221" s="24">
        <f t="shared" si="49"/>
        <v>0</v>
      </c>
      <c r="L221" s="50"/>
      <c r="M221" s="50"/>
      <c r="N221" s="43"/>
      <c r="O221" s="41" t="s">
        <v>215</v>
      </c>
    </row>
    <row r="222" spans="1:15">
      <c r="A222" s="53"/>
      <c r="B222" s="51"/>
      <c r="C222" s="13" t="s">
        <v>243</v>
      </c>
      <c r="D222" s="52"/>
      <c r="E222" s="24">
        <v>0</v>
      </c>
      <c r="F222" s="24">
        <v>0</v>
      </c>
      <c r="G222" s="24">
        <v>0</v>
      </c>
      <c r="H222" s="24">
        <v>0</v>
      </c>
      <c r="I222" s="24">
        <v>0</v>
      </c>
      <c r="J222" s="24">
        <v>0</v>
      </c>
      <c r="K222" s="24">
        <f t="shared" si="49"/>
        <v>0</v>
      </c>
      <c r="L222" s="50"/>
      <c r="M222" s="50"/>
      <c r="N222" s="43"/>
      <c r="O222" s="41" t="s">
        <v>215</v>
      </c>
    </row>
    <row r="223" spans="1:15">
      <c r="A223" s="53"/>
      <c r="B223" s="51"/>
      <c r="C223" s="13" t="s">
        <v>244</v>
      </c>
      <c r="D223" s="52"/>
      <c r="E223" s="24">
        <v>0</v>
      </c>
      <c r="F223" s="24">
        <v>0</v>
      </c>
      <c r="G223" s="24">
        <v>0</v>
      </c>
      <c r="H223" s="24">
        <v>0</v>
      </c>
      <c r="I223" s="24">
        <v>7116.93</v>
      </c>
      <c r="J223" s="24">
        <v>0</v>
      </c>
      <c r="K223" s="24">
        <f t="shared" si="49"/>
        <v>7116.93</v>
      </c>
      <c r="L223" s="50"/>
      <c r="M223" s="50"/>
      <c r="N223" s="43"/>
      <c r="O223" s="41" t="s">
        <v>215</v>
      </c>
    </row>
    <row r="224" spans="1:15">
      <c r="A224" s="53"/>
      <c r="B224" s="51"/>
      <c r="C224" s="13" t="s">
        <v>245</v>
      </c>
      <c r="D224" s="52"/>
      <c r="E224" s="24">
        <v>0</v>
      </c>
      <c r="F224" s="24">
        <v>0</v>
      </c>
      <c r="G224" s="24">
        <v>0</v>
      </c>
      <c r="H224" s="24">
        <v>0</v>
      </c>
      <c r="I224" s="24">
        <v>0</v>
      </c>
      <c r="J224" s="24">
        <v>0</v>
      </c>
      <c r="K224" s="24">
        <f t="shared" si="49"/>
        <v>0</v>
      </c>
      <c r="L224" s="50"/>
      <c r="M224" s="50"/>
      <c r="N224" s="43"/>
      <c r="O224" s="41" t="s">
        <v>215</v>
      </c>
    </row>
    <row r="225" spans="1:15">
      <c r="A225" s="53" t="s">
        <v>30</v>
      </c>
      <c r="B225" s="51" t="s">
        <v>171</v>
      </c>
      <c r="C225" s="13" t="s">
        <v>200</v>
      </c>
      <c r="D225" s="52" t="s">
        <v>226</v>
      </c>
      <c r="E225" s="24">
        <f t="shared" ref="E225:J225" si="54">E226+E227+E228+E229</f>
        <v>0</v>
      </c>
      <c r="F225" s="24">
        <f t="shared" si="54"/>
        <v>0</v>
      </c>
      <c r="G225" s="24">
        <f t="shared" si="54"/>
        <v>0</v>
      </c>
      <c r="H225" s="24">
        <f t="shared" si="54"/>
        <v>0</v>
      </c>
      <c r="I225" s="24">
        <f t="shared" si="54"/>
        <v>0</v>
      </c>
      <c r="J225" s="24">
        <f t="shared" si="54"/>
        <v>101670.44</v>
      </c>
      <c r="K225" s="24">
        <f t="shared" si="49"/>
        <v>101670.44</v>
      </c>
      <c r="L225" s="50" t="s">
        <v>215</v>
      </c>
      <c r="M225" s="50" t="s">
        <v>227</v>
      </c>
      <c r="N225" s="43"/>
      <c r="O225" s="41" t="s">
        <v>215</v>
      </c>
    </row>
    <row r="226" spans="1:15">
      <c r="A226" s="53"/>
      <c r="B226" s="51"/>
      <c r="C226" s="13" t="s">
        <v>242</v>
      </c>
      <c r="D226" s="52"/>
      <c r="E226" s="24">
        <v>0</v>
      </c>
      <c r="F226" s="24">
        <v>0</v>
      </c>
      <c r="G226" s="24">
        <v>0</v>
      </c>
      <c r="H226" s="24">
        <v>0</v>
      </c>
      <c r="I226" s="24">
        <v>0</v>
      </c>
      <c r="J226" s="20">
        <v>96586.92</v>
      </c>
      <c r="K226" s="24">
        <f t="shared" si="49"/>
        <v>96586.92</v>
      </c>
      <c r="L226" s="50"/>
      <c r="M226" s="50"/>
      <c r="N226" s="43"/>
      <c r="O226" s="41" t="s">
        <v>215</v>
      </c>
    </row>
    <row r="227" spans="1:15">
      <c r="A227" s="53"/>
      <c r="B227" s="51"/>
      <c r="C227" s="13" t="s">
        <v>243</v>
      </c>
      <c r="D227" s="52"/>
      <c r="E227" s="24">
        <v>0</v>
      </c>
      <c r="F227" s="24">
        <v>0</v>
      </c>
      <c r="G227" s="24">
        <v>0</v>
      </c>
      <c r="H227" s="24">
        <v>0</v>
      </c>
      <c r="I227" s="24">
        <v>0</v>
      </c>
      <c r="J227" s="20">
        <v>5083.5200000000004</v>
      </c>
      <c r="K227" s="24">
        <f t="shared" si="49"/>
        <v>5083.5200000000004</v>
      </c>
      <c r="L227" s="50"/>
      <c r="M227" s="50"/>
      <c r="N227" s="43"/>
      <c r="O227" s="41" t="s">
        <v>215</v>
      </c>
    </row>
    <row r="228" spans="1:15">
      <c r="A228" s="53"/>
      <c r="B228" s="51"/>
      <c r="C228" s="13" t="s">
        <v>244</v>
      </c>
      <c r="D228" s="52"/>
      <c r="E228" s="24">
        <v>0</v>
      </c>
      <c r="F228" s="24">
        <v>0</v>
      </c>
      <c r="G228" s="24">
        <v>0</v>
      </c>
      <c r="H228" s="24">
        <v>0</v>
      </c>
      <c r="I228" s="24">
        <v>0</v>
      </c>
      <c r="J228" s="24">
        <v>0</v>
      </c>
      <c r="K228" s="24">
        <f t="shared" si="49"/>
        <v>0</v>
      </c>
      <c r="L228" s="50"/>
      <c r="M228" s="50"/>
      <c r="N228" s="43"/>
      <c r="O228" s="41" t="s">
        <v>215</v>
      </c>
    </row>
    <row r="229" spans="1:15">
      <c r="A229" s="53"/>
      <c r="B229" s="51"/>
      <c r="C229" s="13" t="s">
        <v>245</v>
      </c>
      <c r="D229" s="52"/>
      <c r="E229" s="24">
        <v>0</v>
      </c>
      <c r="F229" s="24">
        <v>0</v>
      </c>
      <c r="G229" s="24">
        <v>0</v>
      </c>
      <c r="H229" s="24">
        <v>0</v>
      </c>
      <c r="I229" s="24">
        <v>0</v>
      </c>
      <c r="J229" s="24">
        <v>0</v>
      </c>
      <c r="K229" s="24">
        <f t="shared" si="49"/>
        <v>0</v>
      </c>
      <c r="L229" s="50"/>
      <c r="M229" s="50"/>
      <c r="N229" s="43"/>
      <c r="O229" s="41" t="s">
        <v>215</v>
      </c>
    </row>
    <row r="230" spans="1:15">
      <c r="A230" s="53" t="s">
        <v>31</v>
      </c>
      <c r="B230" s="51" t="s">
        <v>170</v>
      </c>
      <c r="C230" s="13" t="s">
        <v>200</v>
      </c>
      <c r="D230" s="52" t="s">
        <v>226</v>
      </c>
      <c r="E230" s="24">
        <f t="shared" ref="E230:J230" si="55">E231+E232+E233+E234</f>
        <v>0</v>
      </c>
      <c r="F230" s="24">
        <f t="shared" si="55"/>
        <v>0</v>
      </c>
      <c r="G230" s="24">
        <f t="shared" si="55"/>
        <v>0</v>
      </c>
      <c r="H230" s="24">
        <f t="shared" si="55"/>
        <v>0</v>
      </c>
      <c r="I230" s="24">
        <f t="shared" si="55"/>
        <v>7821.5</v>
      </c>
      <c r="J230" s="24">
        <f t="shared" si="55"/>
        <v>0</v>
      </c>
      <c r="K230" s="24">
        <f t="shared" si="49"/>
        <v>7821.5</v>
      </c>
      <c r="L230" s="50" t="s">
        <v>215</v>
      </c>
      <c r="M230" s="50" t="s">
        <v>227</v>
      </c>
      <c r="N230" s="43"/>
      <c r="O230" s="41" t="s">
        <v>215</v>
      </c>
    </row>
    <row r="231" spans="1:15">
      <c r="A231" s="53"/>
      <c r="B231" s="51"/>
      <c r="C231" s="13" t="s">
        <v>242</v>
      </c>
      <c r="D231" s="52"/>
      <c r="E231" s="24">
        <v>0</v>
      </c>
      <c r="F231" s="24">
        <v>0</v>
      </c>
      <c r="G231" s="24">
        <v>0</v>
      </c>
      <c r="H231" s="24">
        <v>0</v>
      </c>
      <c r="I231" s="24">
        <v>0</v>
      </c>
      <c r="J231" s="24">
        <v>0</v>
      </c>
      <c r="K231" s="24">
        <f t="shared" si="49"/>
        <v>0</v>
      </c>
      <c r="L231" s="50"/>
      <c r="M231" s="50"/>
      <c r="N231" s="43"/>
      <c r="O231" s="41" t="s">
        <v>215</v>
      </c>
    </row>
    <row r="232" spans="1:15">
      <c r="A232" s="53"/>
      <c r="B232" s="51"/>
      <c r="C232" s="13" t="s">
        <v>243</v>
      </c>
      <c r="D232" s="52"/>
      <c r="E232" s="24">
        <v>0</v>
      </c>
      <c r="F232" s="24">
        <v>0</v>
      </c>
      <c r="G232" s="24">
        <v>0</v>
      </c>
      <c r="H232" s="24">
        <v>0</v>
      </c>
      <c r="I232" s="24">
        <v>0</v>
      </c>
      <c r="J232" s="24">
        <v>0</v>
      </c>
      <c r="K232" s="24">
        <f t="shared" si="49"/>
        <v>0</v>
      </c>
      <c r="L232" s="50"/>
      <c r="M232" s="50"/>
      <c r="N232" s="43"/>
      <c r="O232" s="41" t="s">
        <v>215</v>
      </c>
    </row>
    <row r="233" spans="1:15">
      <c r="A233" s="53"/>
      <c r="B233" s="51"/>
      <c r="C233" s="13" t="s">
        <v>244</v>
      </c>
      <c r="D233" s="52"/>
      <c r="E233" s="24">
        <v>0</v>
      </c>
      <c r="F233" s="24">
        <v>0</v>
      </c>
      <c r="G233" s="24">
        <v>0</v>
      </c>
      <c r="H233" s="24">
        <v>0</v>
      </c>
      <c r="I233" s="24">
        <v>7821.5</v>
      </c>
      <c r="J233" s="24">
        <v>0</v>
      </c>
      <c r="K233" s="24">
        <f t="shared" si="49"/>
        <v>7821.5</v>
      </c>
      <c r="L233" s="50"/>
      <c r="M233" s="50"/>
      <c r="N233" s="43"/>
      <c r="O233" s="41" t="s">
        <v>215</v>
      </c>
    </row>
    <row r="234" spans="1:15">
      <c r="A234" s="53"/>
      <c r="B234" s="51"/>
      <c r="C234" s="13" t="s">
        <v>245</v>
      </c>
      <c r="D234" s="52"/>
      <c r="E234" s="24">
        <v>0</v>
      </c>
      <c r="F234" s="24">
        <v>0</v>
      </c>
      <c r="G234" s="24">
        <v>0</v>
      </c>
      <c r="H234" s="24">
        <v>0</v>
      </c>
      <c r="I234" s="24">
        <v>0</v>
      </c>
      <c r="J234" s="24">
        <v>0</v>
      </c>
      <c r="K234" s="24">
        <f t="shared" si="49"/>
        <v>0</v>
      </c>
      <c r="L234" s="50"/>
      <c r="M234" s="50"/>
      <c r="N234" s="43"/>
      <c r="O234" s="41" t="s">
        <v>215</v>
      </c>
    </row>
    <row r="235" spans="1:15">
      <c r="A235" s="53" t="s">
        <v>32</v>
      </c>
      <c r="B235" s="51" t="s">
        <v>333</v>
      </c>
      <c r="C235" s="13" t="s">
        <v>200</v>
      </c>
      <c r="D235" s="52" t="s">
        <v>226</v>
      </c>
      <c r="E235" s="24">
        <f t="shared" ref="E235:J235" si="56">E236+E237+E238+E239</f>
        <v>0</v>
      </c>
      <c r="F235" s="24">
        <f t="shared" si="56"/>
        <v>0</v>
      </c>
      <c r="G235" s="24">
        <f t="shared" si="56"/>
        <v>0</v>
      </c>
      <c r="H235" s="24">
        <f t="shared" si="56"/>
        <v>0</v>
      </c>
      <c r="I235" s="24">
        <f t="shared" si="56"/>
        <v>0</v>
      </c>
      <c r="J235" s="24">
        <f t="shared" si="56"/>
        <v>114528.1</v>
      </c>
      <c r="K235" s="24">
        <f t="shared" si="49"/>
        <v>114528.1</v>
      </c>
      <c r="L235" s="50" t="s">
        <v>215</v>
      </c>
      <c r="M235" s="50" t="s">
        <v>227</v>
      </c>
      <c r="N235" s="43"/>
      <c r="O235" s="41" t="s">
        <v>215</v>
      </c>
    </row>
    <row r="236" spans="1:15">
      <c r="A236" s="53"/>
      <c r="B236" s="51"/>
      <c r="C236" s="13" t="s">
        <v>242</v>
      </c>
      <c r="D236" s="52"/>
      <c r="E236" s="24">
        <v>0</v>
      </c>
      <c r="F236" s="24">
        <v>0</v>
      </c>
      <c r="G236" s="24">
        <v>0</v>
      </c>
      <c r="H236" s="24">
        <v>0</v>
      </c>
      <c r="I236" s="24">
        <v>0</v>
      </c>
      <c r="J236" s="20">
        <v>106147.99</v>
      </c>
      <c r="K236" s="24">
        <f t="shared" si="49"/>
        <v>106147.99</v>
      </c>
      <c r="L236" s="50"/>
      <c r="M236" s="50"/>
      <c r="N236" s="43"/>
      <c r="O236" s="41" t="s">
        <v>215</v>
      </c>
    </row>
    <row r="237" spans="1:15">
      <c r="A237" s="53"/>
      <c r="B237" s="51"/>
      <c r="C237" s="13" t="s">
        <v>243</v>
      </c>
      <c r="D237" s="52"/>
      <c r="E237" s="24">
        <v>0</v>
      </c>
      <c r="F237" s="24">
        <v>0</v>
      </c>
      <c r="G237" s="24">
        <v>0</v>
      </c>
      <c r="H237" s="24">
        <v>0</v>
      </c>
      <c r="I237" s="24">
        <v>0</v>
      </c>
      <c r="J237" s="20">
        <v>5586.74</v>
      </c>
      <c r="K237" s="24">
        <f t="shared" si="49"/>
        <v>5586.74</v>
      </c>
      <c r="L237" s="50"/>
      <c r="M237" s="50"/>
      <c r="N237" s="43"/>
      <c r="O237" s="41" t="s">
        <v>215</v>
      </c>
    </row>
    <row r="238" spans="1:15">
      <c r="A238" s="53"/>
      <c r="B238" s="51"/>
      <c r="C238" s="13" t="s">
        <v>244</v>
      </c>
      <c r="D238" s="52"/>
      <c r="E238" s="24">
        <v>0</v>
      </c>
      <c r="F238" s="24">
        <v>0</v>
      </c>
      <c r="G238" s="24">
        <v>0</v>
      </c>
      <c r="H238" s="24">
        <v>0</v>
      </c>
      <c r="I238" s="24">
        <v>0</v>
      </c>
      <c r="J238" s="24">
        <v>2793.37</v>
      </c>
      <c r="K238" s="24">
        <f t="shared" si="49"/>
        <v>2793.37</v>
      </c>
      <c r="L238" s="50"/>
      <c r="M238" s="50"/>
      <c r="N238" s="43"/>
      <c r="O238" s="41" t="s">
        <v>215</v>
      </c>
    </row>
    <row r="239" spans="1:15">
      <c r="A239" s="53"/>
      <c r="B239" s="51"/>
      <c r="C239" s="13" t="s">
        <v>245</v>
      </c>
      <c r="D239" s="52"/>
      <c r="E239" s="24">
        <v>0</v>
      </c>
      <c r="F239" s="24">
        <v>0</v>
      </c>
      <c r="G239" s="24">
        <v>0</v>
      </c>
      <c r="H239" s="24">
        <v>0</v>
      </c>
      <c r="I239" s="24">
        <v>0</v>
      </c>
      <c r="J239" s="24">
        <v>0</v>
      </c>
      <c r="K239" s="24">
        <f t="shared" si="49"/>
        <v>0</v>
      </c>
      <c r="L239" s="50"/>
      <c r="M239" s="50"/>
      <c r="N239" s="43"/>
      <c r="O239" s="41" t="s">
        <v>215</v>
      </c>
    </row>
    <row r="240" spans="1:15">
      <c r="A240" s="53" t="s">
        <v>33</v>
      </c>
      <c r="B240" s="51" t="s">
        <v>112</v>
      </c>
      <c r="C240" s="13" t="s">
        <v>200</v>
      </c>
      <c r="D240" s="52" t="s">
        <v>226</v>
      </c>
      <c r="E240" s="24">
        <f t="shared" ref="E240:J240" si="57">E241+E242+E243+E244</f>
        <v>0</v>
      </c>
      <c r="F240" s="24">
        <f t="shared" si="57"/>
        <v>0</v>
      </c>
      <c r="G240" s="24">
        <f t="shared" si="57"/>
        <v>0</v>
      </c>
      <c r="H240" s="24">
        <f t="shared" si="57"/>
        <v>0</v>
      </c>
      <c r="I240" s="24">
        <f t="shared" si="57"/>
        <v>17451</v>
      </c>
      <c r="J240" s="24">
        <f t="shared" si="57"/>
        <v>0</v>
      </c>
      <c r="K240" s="24">
        <f t="shared" si="49"/>
        <v>17451</v>
      </c>
      <c r="L240" s="50" t="s">
        <v>215</v>
      </c>
      <c r="M240" s="50" t="s">
        <v>227</v>
      </c>
      <c r="N240" s="43"/>
      <c r="O240" s="41" t="s">
        <v>215</v>
      </c>
    </row>
    <row r="241" spans="1:15">
      <c r="A241" s="53"/>
      <c r="B241" s="51"/>
      <c r="C241" s="13" t="s">
        <v>242</v>
      </c>
      <c r="D241" s="52"/>
      <c r="E241" s="24">
        <v>0</v>
      </c>
      <c r="F241" s="24">
        <v>0</v>
      </c>
      <c r="G241" s="24">
        <v>0</v>
      </c>
      <c r="H241" s="24">
        <v>0</v>
      </c>
      <c r="I241" s="24">
        <v>0</v>
      </c>
      <c r="J241" s="24">
        <v>0</v>
      </c>
      <c r="K241" s="24">
        <f t="shared" si="49"/>
        <v>0</v>
      </c>
      <c r="L241" s="50"/>
      <c r="M241" s="50"/>
      <c r="N241" s="43"/>
      <c r="O241" s="41" t="s">
        <v>215</v>
      </c>
    </row>
    <row r="242" spans="1:15">
      <c r="A242" s="53"/>
      <c r="B242" s="51"/>
      <c r="C242" s="13" t="s">
        <v>243</v>
      </c>
      <c r="D242" s="52"/>
      <c r="E242" s="24">
        <v>0</v>
      </c>
      <c r="F242" s="24">
        <v>0</v>
      </c>
      <c r="G242" s="24">
        <v>0</v>
      </c>
      <c r="H242" s="24">
        <v>0</v>
      </c>
      <c r="I242" s="24">
        <v>0</v>
      </c>
      <c r="J242" s="24">
        <v>0</v>
      </c>
      <c r="K242" s="24">
        <f t="shared" si="49"/>
        <v>0</v>
      </c>
      <c r="L242" s="50"/>
      <c r="M242" s="50"/>
      <c r="N242" s="43"/>
      <c r="O242" s="41" t="s">
        <v>215</v>
      </c>
    </row>
    <row r="243" spans="1:15">
      <c r="A243" s="53"/>
      <c r="B243" s="51"/>
      <c r="C243" s="13" t="s">
        <v>244</v>
      </c>
      <c r="D243" s="52"/>
      <c r="E243" s="24">
        <v>0</v>
      </c>
      <c r="F243" s="24">
        <v>0</v>
      </c>
      <c r="G243" s="24">
        <v>0</v>
      </c>
      <c r="H243" s="24">
        <v>0</v>
      </c>
      <c r="I243" s="24">
        <v>17451</v>
      </c>
      <c r="J243" s="24">
        <v>0</v>
      </c>
      <c r="K243" s="24">
        <f t="shared" si="49"/>
        <v>17451</v>
      </c>
      <c r="L243" s="50"/>
      <c r="M243" s="50"/>
      <c r="N243" s="43"/>
      <c r="O243" s="41" t="s">
        <v>215</v>
      </c>
    </row>
    <row r="244" spans="1:15">
      <c r="A244" s="53"/>
      <c r="B244" s="51"/>
      <c r="C244" s="13" t="s">
        <v>245</v>
      </c>
      <c r="D244" s="52"/>
      <c r="E244" s="24">
        <v>0</v>
      </c>
      <c r="F244" s="24">
        <v>0</v>
      </c>
      <c r="G244" s="24">
        <v>0</v>
      </c>
      <c r="H244" s="24">
        <v>0</v>
      </c>
      <c r="I244" s="24">
        <v>0</v>
      </c>
      <c r="J244" s="24">
        <v>0</v>
      </c>
      <c r="K244" s="24">
        <f t="shared" si="49"/>
        <v>0</v>
      </c>
      <c r="L244" s="50"/>
      <c r="M244" s="50"/>
      <c r="N244" s="43"/>
      <c r="O244" s="41" t="s">
        <v>215</v>
      </c>
    </row>
    <row r="245" spans="1:15">
      <c r="A245" s="53" t="s">
        <v>34</v>
      </c>
      <c r="B245" s="51" t="s">
        <v>113</v>
      </c>
      <c r="C245" s="13" t="s">
        <v>200</v>
      </c>
      <c r="D245" s="52" t="s">
        <v>226</v>
      </c>
      <c r="E245" s="24">
        <f t="shared" ref="E245:J245" si="58">E246+E247+E248+E249</f>
        <v>0</v>
      </c>
      <c r="F245" s="24">
        <f t="shared" si="58"/>
        <v>0</v>
      </c>
      <c r="G245" s="24">
        <f t="shared" si="58"/>
        <v>0</v>
      </c>
      <c r="H245" s="24">
        <f t="shared" si="58"/>
        <v>0</v>
      </c>
      <c r="I245" s="24">
        <f t="shared" si="58"/>
        <v>0</v>
      </c>
      <c r="J245" s="24">
        <f t="shared" si="58"/>
        <v>243068.16</v>
      </c>
      <c r="K245" s="24">
        <f t="shared" si="49"/>
        <v>243068.16</v>
      </c>
      <c r="L245" s="50" t="s">
        <v>215</v>
      </c>
      <c r="M245" s="50" t="s">
        <v>227</v>
      </c>
      <c r="N245" s="43"/>
      <c r="O245" s="41" t="s">
        <v>215</v>
      </c>
    </row>
    <row r="246" spans="1:15">
      <c r="A246" s="53"/>
      <c r="B246" s="51"/>
      <c r="C246" s="13" t="s">
        <v>242</v>
      </c>
      <c r="D246" s="52"/>
      <c r="E246" s="24">
        <v>0</v>
      </c>
      <c r="F246" s="24">
        <v>0</v>
      </c>
      <c r="G246" s="24">
        <v>0</v>
      </c>
      <c r="H246" s="24">
        <v>0</v>
      </c>
      <c r="I246" s="24">
        <v>0</v>
      </c>
      <c r="J246" s="20">
        <v>236835.91</v>
      </c>
      <c r="K246" s="24">
        <f t="shared" si="49"/>
        <v>236835.91</v>
      </c>
      <c r="L246" s="50"/>
      <c r="M246" s="50"/>
      <c r="N246" s="43"/>
      <c r="O246" s="41" t="s">
        <v>215</v>
      </c>
    </row>
    <row r="247" spans="1:15">
      <c r="A247" s="53"/>
      <c r="B247" s="51"/>
      <c r="C247" s="13" t="s">
        <v>243</v>
      </c>
      <c r="D247" s="52"/>
      <c r="E247" s="24">
        <v>0</v>
      </c>
      <c r="F247" s="24">
        <v>0</v>
      </c>
      <c r="G247" s="24">
        <v>0</v>
      </c>
      <c r="H247" s="24">
        <v>0</v>
      </c>
      <c r="I247" s="24">
        <v>0</v>
      </c>
      <c r="J247" s="20">
        <v>6232.25</v>
      </c>
      <c r="K247" s="24">
        <f t="shared" si="49"/>
        <v>6232.25</v>
      </c>
      <c r="L247" s="50"/>
      <c r="M247" s="50"/>
      <c r="N247" s="43"/>
      <c r="O247" s="41" t="s">
        <v>215</v>
      </c>
    </row>
    <row r="248" spans="1:15">
      <c r="A248" s="53"/>
      <c r="B248" s="51"/>
      <c r="C248" s="13" t="s">
        <v>244</v>
      </c>
      <c r="D248" s="52"/>
      <c r="E248" s="24">
        <v>0</v>
      </c>
      <c r="F248" s="24">
        <v>0</v>
      </c>
      <c r="G248" s="24">
        <v>0</v>
      </c>
      <c r="H248" s="24">
        <v>0</v>
      </c>
      <c r="I248" s="24">
        <v>0</v>
      </c>
      <c r="J248" s="24">
        <v>0</v>
      </c>
      <c r="K248" s="24">
        <f t="shared" si="49"/>
        <v>0</v>
      </c>
      <c r="L248" s="50"/>
      <c r="M248" s="50"/>
      <c r="N248" s="43"/>
      <c r="O248" s="41" t="s">
        <v>215</v>
      </c>
    </row>
    <row r="249" spans="1:15">
      <c r="A249" s="53"/>
      <c r="B249" s="51"/>
      <c r="C249" s="13" t="s">
        <v>245</v>
      </c>
      <c r="D249" s="52"/>
      <c r="E249" s="24">
        <v>0</v>
      </c>
      <c r="F249" s="24">
        <v>0</v>
      </c>
      <c r="G249" s="24">
        <v>0</v>
      </c>
      <c r="H249" s="24">
        <v>0</v>
      </c>
      <c r="I249" s="24">
        <v>0</v>
      </c>
      <c r="J249" s="24">
        <v>0</v>
      </c>
      <c r="K249" s="24">
        <f t="shared" si="49"/>
        <v>0</v>
      </c>
      <c r="L249" s="50"/>
      <c r="M249" s="50"/>
      <c r="N249" s="43"/>
      <c r="O249" s="41" t="s">
        <v>215</v>
      </c>
    </row>
    <row r="250" spans="1:15">
      <c r="A250" s="53" t="s">
        <v>35</v>
      </c>
      <c r="B250" s="51" t="s">
        <v>327</v>
      </c>
      <c r="C250" s="13" t="s">
        <v>200</v>
      </c>
      <c r="D250" s="52" t="s">
        <v>226</v>
      </c>
      <c r="E250" s="24">
        <f t="shared" ref="E250:J250" si="59">E251+E252+E253+E254</f>
        <v>0</v>
      </c>
      <c r="F250" s="24">
        <f t="shared" si="59"/>
        <v>0</v>
      </c>
      <c r="G250" s="24">
        <f t="shared" si="59"/>
        <v>0</v>
      </c>
      <c r="H250" s="24">
        <f t="shared" si="59"/>
        <v>0</v>
      </c>
      <c r="I250" s="24">
        <f t="shared" si="59"/>
        <v>13753.415999999999</v>
      </c>
      <c r="J250" s="24">
        <f t="shared" si="59"/>
        <v>0</v>
      </c>
      <c r="K250" s="24">
        <f t="shared" si="49"/>
        <v>13753.415999999999</v>
      </c>
      <c r="L250" s="50" t="s">
        <v>215</v>
      </c>
      <c r="M250" s="50" t="s">
        <v>227</v>
      </c>
      <c r="N250" s="43"/>
      <c r="O250" s="41" t="s">
        <v>215</v>
      </c>
    </row>
    <row r="251" spans="1:15">
      <c r="A251" s="53"/>
      <c r="B251" s="51"/>
      <c r="C251" s="13" t="s">
        <v>242</v>
      </c>
      <c r="D251" s="52"/>
      <c r="E251" s="24">
        <v>0</v>
      </c>
      <c r="F251" s="24">
        <v>0</v>
      </c>
      <c r="G251" s="24">
        <v>0</v>
      </c>
      <c r="H251" s="24">
        <v>0</v>
      </c>
      <c r="I251" s="24">
        <v>0</v>
      </c>
      <c r="J251" s="24">
        <v>0</v>
      </c>
      <c r="K251" s="24">
        <f t="shared" si="49"/>
        <v>0</v>
      </c>
      <c r="L251" s="50"/>
      <c r="M251" s="50"/>
      <c r="N251" s="43"/>
      <c r="O251" s="41" t="s">
        <v>215</v>
      </c>
    </row>
    <row r="252" spans="1:15">
      <c r="A252" s="53"/>
      <c r="B252" s="51"/>
      <c r="C252" s="13" t="s">
        <v>243</v>
      </c>
      <c r="D252" s="52"/>
      <c r="E252" s="24">
        <v>0</v>
      </c>
      <c r="F252" s="24">
        <v>0</v>
      </c>
      <c r="G252" s="24">
        <v>0</v>
      </c>
      <c r="H252" s="24">
        <v>0</v>
      </c>
      <c r="I252" s="24">
        <v>0</v>
      </c>
      <c r="J252" s="24">
        <v>0</v>
      </c>
      <c r="K252" s="24">
        <f t="shared" si="49"/>
        <v>0</v>
      </c>
      <c r="L252" s="50"/>
      <c r="M252" s="50"/>
      <c r="N252" s="43"/>
      <c r="O252" s="41" t="s">
        <v>215</v>
      </c>
    </row>
    <row r="253" spans="1:15">
      <c r="A253" s="53"/>
      <c r="B253" s="51"/>
      <c r="C253" s="13" t="s">
        <v>244</v>
      </c>
      <c r="D253" s="52"/>
      <c r="E253" s="24">
        <v>0</v>
      </c>
      <c r="F253" s="24">
        <v>0</v>
      </c>
      <c r="G253" s="24">
        <v>0</v>
      </c>
      <c r="H253" s="24">
        <v>0</v>
      </c>
      <c r="I253" s="24">
        <v>13753.415999999999</v>
      </c>
      <c r="J253" s="24">
        <v>0</v>
      </c>
      <c r="K253" s="24">
        <f t="shared" si="49"/>
        <v>13753.415999999999</v>
      </c>
      <c r="L253" s="50"/>
      <c r="M253" s="50"/>
      <c r="N253" s="43"/>
      <c r="O253" s="41" t="s">
        <v>215</v>
      </c>
    </row>
    <row r="254" spans="1:15">
      <c r="A254" s="53"/>
      <c r="B254" s="51"/>
      <c r="C254" s="13" t="s">
        <v>245</v>
      </c>
      <c r="D254" s="52"/>
      <c r="E254" s="24">
        <v>0</v>
      </c>
      <c r="F254" s="24">
        <v>0</v>
      </c>
      <c r="G254" s="24">
        <v>0</v>
      </c>
      <c r="H254" s="24">
        <v>0</v>
      </c>
      <c r="I254" s="24">
        <v>0</v>
      </c>
      <c r="J254" s="24">
        <v>0</v>
      </c>
      <c r="K254" s="24">
        <f t="shared" si="49"/>
        <v>0</v>
      </c>
      <c r="L254" s="50"/>
      <c r="M254" s="50"/>
      <c r="N254" s="43"/>
      <c r="O254" s="41" t="s">
        <v>215</v>
      </c>
    </row>
    <row r="255" spans="1:15">
      <c r="A255" s="53" t="s">
        <v>36</v>
      </c>
      <c r="B255" s="51" t="s">
        <v>369</v>
      </c>
      <c r="C255" s="13" t="s">
        <v>200</v>
      </c>
      <c r="D255" s="52" t="s">
        <v>226</v>
      </c>
      <c r="E255" s="24">
        <f t="shared" ref="E255:J255" si="60">E256+E257+E258+E259</f>
        <v>0</v>
      </c>
      <c r="F255" s="24">
        <f t="shared" si="60"/>
        <v>0</v>
      </c>
      <c r="G255" s="24">
        <f t="shared" si="60"/>
        <v>0</v>
      </c>
      <c r="H255" s="24">
        <f t="shared" si="60"/>
        <v>0</v>
      </c>
      <c r="I255" s="24">
        <f t="shared" si="60"/>
        <v>0</v>
      </c>
      <c r="J255" s="24">
        <f t="shared" si="60"/>
        <v>196477.38</v>
      </c>
      <c r="K255" s="24">
        <f t="shared" si="49"/>
        <v>196477.38</v>
      </c>
      <c r="L255" s="50" t="s">
        <v>215</v>
      </c>
      <c r="M255" s="50" t="s">
        <v>227</v>
      </c>
      <c r="N255" s="43"/>
      <c r="O255" s="41" t="s">
        <v>215</v>
      </c>
    </row>
    <row r="256" spans="1:15">
      <c r="A256" s="53"/>
      <c r="B256" s="51"/>
      <c r="C256" s="13" t="s">
        <v>242</v>
      </c>
      <c r="D256" s="52"/>
      <c r="E256" s="24">
        <v>0</v>
      </c>
      <c r="F256" s="24">
        <v>0</v>
      </c>
      <c r="G256" s="24">
        <v>0</v>
      </c>
      <c r="H256" s="24">
        <v>0</v>
      </c>
      <c r="I256" s="24">
        <v>0</v>
      </c>
      <c r="J256" s="24">
        <v>186653.51</v>
      </c>
      <c r="K256" s="24">
        <f t="shared" si="49"/>
        <v>186653.51</v>
      </c>
      <c r="L256" s="50"/>
      <c r="M256" s="50"/>
      <c r="N256" s="43"/>
      <c r="O256" s="41" t="s">
        <v>215</v>
      </c>
    </row>
    <row r="257" spans="1:15">
      <c r="A257" s="53"/>
      <c r="B257" s="51"/>
      <c r="C257" s="13" t="s">
        <v>243</v>
      </c>
      <c r="D257" s="52"/>
      <c r="E257" s="24">
        <v>0</v>
      </c>
      <c r="F257" s="24">
        <v>0</v>
      </c>
      <c r="G257" s="24">
        <v>0</v>
      </c>
      <c r="H257" s="24">
        <v>0</v>
      </c>
      <c r="I257" s="24">
        <v>0</v>
      </c>
      <c r="J257" s="24">
        <v>4911.9350000000004</v>
      </c>
      <c r="K257" s="24">
        <f t="shared" si="49"/>
        <v>4911.9350000000004</v>
      </c>
      <c r="L257" s="50"/>
      <c r="M257" s="50"/>
      <c r="N257" s="43"/>
      <c r="O257" s="41" t="s">
        <v>215</v>
      </c>
    </row>
    <row r="258" spans="1:15">
      <c r="A258" s="53"/>
      <c r="B258" s="51"/>
      <c r="C258" s="13" t="s">
        <v>244</v>
      </c>
      <c r="D258" s="52"/>
      <c r="E258" s="24">
        <v>0</v>
      </c>
      <c r="F258" s="24">
        <v>0</v>
      </c>
      <c r="G258" s="24">
        <v>0</v>
      </c>
      <c r="H258" s="24">
        <v>0</v>
      </c>
      <c r="I258" s="24">
        <v>0</v>
      </c>
      <c r="J258" s="24">
        <v>4911.9350000000004</v>
      </c>
      <c r="K258" s="24">
        <f t="shared" si="49"/>
        <v>4911.9350000000004</v>
      </c>
      <c r="L258" s="50"/>
      <c r="M258" s="50"/>
      <c r="N258" s="43"/>
      <c r="O258" s="41" t="s">
        <v>215</v>
      </c>
    </row>
    <row r="259" spans="1:15">
      <c r="A259" s="53"/>
      <c r="B259" s="51"/>
      <c r="C259" s="13" t="s">
        <v>245</v>
      </c>
      <c r="D259" s="52"/>
      <c r="E259" s="24">
        <v>0</v>
      </c>
      <c r="F259" s="24">
        <v>0</v>
      </c>
      <c r="G259" s="24">
        <v>0</v>
      </c>
      <c r="H259" s="24">
        <v>0</v>
      </c>
      <c r="I259" s="24">
        <v>0</v>
      </c>
      <c r="J259" s="24">
        <v>0</v>
      </c>
      <c r="K259" s="24">
        <f t="shared" si="49"/>
        <v>0</v>
      </c>
      <c r="L259" s="50"/>
      <c r="M259" s="50"/>
      <c r="N259" s="43"/>
      <c r="O259" s="41" t="s">
        <v>215</v>
      </c>
    </row>
    <row r="260" spans="1:15">
      <c r="A260" s="53" t="s">
        <v>37</v>
      </c>
      <c r="B260" s="51" t="s">
        <v>339</v>
      </c>
      <c r="C260" s="13" t="s">
        <v>200</v>
      </c>
      <c r="D260" s="52" t="s">
        <v>226</v>
      </c>
      <c r="E260" s="24">
        <f t="shared" ref="E260:J260" si="61">E261+E262+E263+E264</f>
        <v>0</v>
      </c>
      <c r="F260" s="24">
        <f t="shared" si="61"/>
        <v>0</v>
      </c>
      <c r="G260" s="24">
        <f t="shared" si="61"/>
        <v>0</v>
      </c>
      <c r="H260" s="24">
        <f t="shared" si="61"/>
        <v>0</v>
      </c>
      <c r="I260" s="24">
        <f t="shared" si="61"/>
        <v>9162.07</v>
      </c>
      <c r="J260" s="24">
        <f t="shared" si="61"/>
        <v>0</v>
      </c>
      <c r="K260" s="24">
        <f t="shared" si="49"/>
        <v>9162.07</v>
      </c>
      <c r="L260" s="50" t="s">
        <v>215</v>
      </c>
      <c r="M260" s="50" t="s">
        <v>227</v>
      </c>
      <c r="N260" s="43"/>
      <c r="O260" s="41" t="s">
        <v>215</v>
      </c>
    </row>
    <row r="261" spans="1:15">
      <c r="A261" s="53"/>
      <c r="B261" s="51"/>
      <c r="C261" s="13" t="s">
        <v>242</v>
      </c>
      <c r="D261" s="52"/>
      <c r="E261" s="24">
        <v>0</v>
      </c>
      <c r="F261" s="24">
        <v>0</v>
      </c>
      <c r="G261" s="24">
        <v>0</v>
      </c>
      <c r="H261" s="24">
        <v>0</v>
      </c>
      <c r="I261" s="24">
        <v>0</v>
      </c>
      <c r="J261" s="24">
        <v>0</v>
      </c>
      <c r="K261" s="24">
        <f t="shared" si="49"/>
        <v>0</v>
      </c>
      <c r="L261" s="50"/>
      <c r="M261" s="50"/>
      <c r="N261" s="43"/>
      <c r="O261" s="41" t="s">
        <v>215</v>
      </c>
    </row>
    <row r="262" spans="1:15">
      <c r="A262" s="53"/>
      <c r="B262" s="51"/>
      <c r="C262" s="13" t="s">
        <v>243</v>
      </c>
      <c r="D262" s="52"/>
      <c r="E262" s="24">
        <v>0</v>
      </c>
      <c r="F262" s="24">
        <v>0</v>
      </c>
      <c r="G262" s="24">
        <v>0</v>
      </c>
      <c r="H262" s="24">
        <v>0</v>
      </c>
      <c r="I262" s="24">
        <v>0</v>
      </c>
      <c r="J262" s="24">
        <v>0</v>
      </c>
      <c r="K262" s="24">
        <f t="shared" si="49"/>
        <v>0</v>
      </c>
      <c r="L262" s="50"/>
      <c r="M262" s="50"/>
      <c r="N262" s="43"/>
      <c r="O262" s="41" t="s">
        <v>215</v>
      </c>
    </row>
    <row r="263" spans="1:15">
      <c r="A263" s="53"/>
      <c r="B263" s="51"/>
      <c r="C263" s="13" t="s">
        <v>244</v>
      </c>
      <c r="D263" s="52"/>
      <c r="E263" s="24">
        <v>0</v>
      </c>
      <c r="F263" s="24">
        <v>0</v>
      </c>
      <c r="G263" s="24">
        <v>0</v>
      </c>
      <c r="H263" s="24">
        <v>0</v>
      </c>
      <c r="I263" s="24">
        <v>9162.07</v>
      </c>
      <c r="J263" s="24">
        <v>0</v>
      </c>
      <c r="K263" s="24">
        <f t="shared" si="49"/>
        <v>9162.07</v>
      </c>
      <c r="L263" s="50"/>
      <c r="M263" s="50"/>
      <c r="N263" s="43"/>
      <c r="O263" s="41" t="s">
        <v>215</v>
      </c>
    </row>
    <row r="264" spans="1:15">
      <c r="A264" s="53"/>
      <c r="B264" s="51"/>
      <c r="C264" s="13" t="s">
        <v>245</v>
      </c>
      <c r="D264" s="52"/>
      <c r="E264" s="24">
        <v>0</v>
      </c>
      <c r="F264" s="24">
        <v>0</v>
      </c>
      <c r="G264" s="24">
        <v>0</v>
      </c>
      <c r="H264" s="24">
        <v>0</v>
      </c>
      <c r="I264" s="24">
        <v>0</v>
      </c>
      <c r="J264" s="24">
        <v>0</v>
      </c>
      <c r="K264" s="24">
        <f t="shared" si="49"/>
        <v>0</v>
      </c>
      <c r="L264" s="50"/>
      <c r="M264" s="50"/>
      <c r="N264" s="43"/>
      <c r="O264" s="41" t="s">
        <v>215</v>
      </c>
    </row>
    <row r="265" spans="1:15">
      <c r="A265" s="53" t="s">
        <v>38</v>
      </c>
      <c r="B265" s="51" t="s">
        <v>365</v>
      </c>
      <c r="C265" s="13" t="s">
        <v>200</v>
      </c>
      <c r="D265" s="52" t="s">
        <v>226</v>
      </c>
      <c r="E265" s="24">
        <f t="shared" ref="E265:J265" si="62">E266+E267+E268+E269</f>
        <v>0</v>
      </c>
      <c r="F265" s="24">
        <f t="shared" si="62"/>
        <v>0</v>
      </c>
      <c r="G265" s="24">
        <f t="shared" si="62"/>
        <v>0</v>
      </c>
      <c r="H265" s="24">
        <f t="shared" si="62"/>
        <v>0</v>
      </c>
      <c r="I265" s="24">
        <f t="shared" si="62"/>
        <v>0</v>
      </c>
      <c r="J265" s="24">
        <f t="shared" si="62"/>
        <v>130886.75</v>
      </c>
      <c r="K265" s="24">
        <f t="shared" ref="K265:K328" si="63">SUM(E265:J265)</f>
        <v>130886.75</v>
      </c>
      <c r="L265" s="50" t="s">
        <v>215</v>
      </c>
      <c r="M265" s="50" t="s">
        <v>227</v>
      </c>
      <c r="N265" s="43"/>
      <c r="O265" s="41" t="s">
        <v>215</v>
      </c>
    </row>
    <row r="266" spans="1:15">
      <c r="A266" s="53"/>
      <c r="B266" s="51"/>
      <c r="C266" s="13" t="s">
        <v>242</v>
      </c>
      <c r="D266" s="52"/>
      <c r="E266" s="24">
        <v>0</v>
      </c>
      <c r="F266" s="24">
        <v>0</v>
      </c>
      <c r="G266" s="24">
        <v>0</v>
      </c>
      <c r="H266" s="24">
        <v>0</v>
      </c>
      <c r="I266" s="24">
        <v>0</v>
      </c>
      <c r="J266" s="24">
        <v>124342.41</v>
      </c>
      <c r="K266" s="24">
        <f t="shared" si="63"/>
        <v>124342.41</v>
      </c>
      <c r="L266" s="50"/>
      <c r="M266" s="50"/>
      <c r="N266" s="43"/>
      <c r="O266" s="41" t="s">
        <v>215</v>
      </c>
    </row>
    <row r="267" spans="1:15">
      <c r="A267" s="53"/>
      <c r="B267" s="51"/>
      <c r="C267" s="13" t="s">
        <v>243</v>
      </c>
      <c r="D267" s="52"/>
      <c r="E267" s="24">
        <v>0</v>
      </c>
      <c r="F267" s="24">
        <v>0</v>
      </c>
      <c r="G267" s="24">
        <v>0</v>
      </c>
      <c r="H267" s="24">
        <v>0</v>
      </c>
      <c r="I267" s="24">
        <v>0</v>
      </c>
      <c r="J267" s="24">
        <v>3272.17</v>
      </c>
      <c r="K267" s="24">
        <f t="shared" si="63"/>
        <v>3272.17</v>
      </c>
      <c r="L267" s="50"/>
      <c r="M267" s="50"/>
      <c r="N267" s="43"/>
      <c r="O267" s="41" t="s">
        <v>215</v>
      </c>
    </row>
    <row r="268" spans="1:15">
      <c r="A268" s="53"/>
      <c r="B268" s="51"/>
      <c r="C268" s="13" t="s">
        <v>244</v>
      </c>
      <c r="D268" s="52"/>
      <c r="E268" s="24">
        <v>0</v>
      </c>
      <c r="F268" s="24">
        <v>0</v>
      </c>
      <c r="G268" s="24">
        <v>0</v>
      </c>
      <c r="H268" s="24">
        <v>0</v>
      </c>
      <c r="I268" s="24">
        <v>0</v>
      </c>
      <c r="J268" s="24">
        <v>3272.17</v>
      </c>
      <c r="K268" s="24">
        <f t="shared" si="63"/>
        <v>3272.17</v>
      </c>
      <c r="L268" s="50"/>
      <c r="M268" s="50"/>
      <c r="N268" s="43"/>
      <c r="O268" s="41" t="s">
        <v>215</v>
      </c>
    </row>
    <row r="269" spans="1:15">
      <c r="A269" s="53"/>
      <c r="B269" s="51"/>
      <c r="C269" s="13" t="s">
        <v>245</v>
      </c>
      <c r="D269" s="52"/>
      <c r="E269" s="24">
        <v>0</v>
      </c>
      <c r="F269" s="24">
        <v>0</v>
      </c>
      <c r="G269" s="24">
        <v>0</v>
      </c>
      <c r="H269" s="24">
        <v>0</v>
      </c>
      <c r="I269" s="24">
        <v>0</v>
      </c>
      <c r="J269" s="24">
        <v>0</v>
      </c>
      <c r="K269" s="24">
        <f t="shared" si="63"/>
        <v>0</v>
      </c>
      <c r="L269" s="50"/>
      <c r="M269" s="50"/>
      <c r="N269" s="43"/>
      <c r="O269" s="41" t="s">
        <v>215</v>
      </c>
    </row>
    <row r="270" spans="1:15">
      <c r="A270" s="53" t="s">
        <v>39</v>
      </c>
      <c r="B270" s="51" t="s">
        <v>114</v>
      </c>
      <c r="C270" s="13" t="s">
        <v>200</v>
      </c>
      <c r="D270" s="52" t="s">
        <v>226</v>
      </c>
      <c r="E270" s="24">
        <f t="shared" ref="E270:J270" si="64">E271+E272+E273+E274</f>
        <v>0</v>
      </c>
      <c r="F270" s="24">
        <f t="shared" si="64"/>
        <v>0</v>
      </c>
      <c r="G270" s="24">
        <f t="shared" si="64"/>
        <v>0</v>
      </c>
      <c r="H270" s="24">
        <f t="shared" si="64"/>
        <v>0</v>
      </c>
      <c r="I270" s="24">
        <f t="shared" si="64"/>
        <v>8209.9699999999993</v>
      </c>
      <c r="J270" s="24">
        <f t="shared" si="64"/>
        <v>0</v>
      </c>
      <c r="K270" s="24">
        <f t="shared" si="63"/>
        <v>8209.9699999999993</v>
      </c>
      <c r="L270" s="50" t="s">
        <v>215</v>
      </c>
      <c r="M270" s="50" t="s">
        <v>227</v>
      </c>
      <c r="N270" s="43"/>
      <c r="O270" s="41" t="s">
        <v>215</v>
      </c>
    </row>
    <row r="271" spans="1:15">
      <c r="A271" s="53"/>
      <c r="B271" s="51"/>
      <c r="C271" s="13" t="s">
        <v>242</v>
      </c>
      <c r="D271" s="52"/>
      <c r="E271" s="24">
        <v>0</v>
      </c>
      <c r="F271" s="24">
        <v>0</v>
      </c>
      <c r="G271" s="24">
        <v>0</v>
      </c>
      <c r="H271" s="24">
        <v>0</v>
      </c>
      <c r="I271" s="24">
        <v>0</v>
      </c>
      <c r="J271" s="24">
        <v>0</v>
      </c>
      <c r="K271" s="24">
        <f t="shared" si="63"/>
        <v>0</v>
      </c>
      <c r="L271" s="50"/>
      <c r="M271" s="50"/>
      <c r="N271" s="43"/>
      <c r="O271" s="41" t="s">
        <v>215</v>
      </c>
    </row>
    <row r="272" spans="1:15">
      <c r="A272" s="53"/>
      <c r="B272" s="51"/>
      <c r="C272" s="13" t="s">
        <v>243</v>
      </c>
      <c r="D272" s="52"/>
      <c r="E272" s="24">
        <v>0</v>
      </c>
      <c r="F272" s="24">
        <v>0</v>
      </c>
      <c r="G272" s="24">
        <v>0</v>
      </c>
      <c r="H272" s="24">
        <v>0</v>
      </c>
      <c r="I272" s="24">
        <v>0</v>
      </c>
      <c r="J272" s="24">
        <v>0</v>
      </c>
      <c r="K272" s="24">
        <f t="shared" si="63"/>
        <v>0</v>
      </c>
      <c r="L272" s="50"/>
      <c r="M272" s="50"/>
      <c r="N272" s="43"/>
      <c r="O272" s="41" t="s">
        <v>215</v>
      </c>
    </row>
    <row r="273" spans="1:15">
      <c r="A273" s="53"/>
      <c r="B273" s="51"/>
      <c r="C273" s="13" t="s">
        <v>244</v>
      </c>
      <c r="D273" s="52"/>
      <c r="E273" s="24">
        <v>0</v>
      </c>
      <c r="F273" s="24">
        <v>0</v>
      </c>
      <c r="G273" s="24">
        <v>0</v>
      </c>
      <c r="H273" s="24">
        <v>0</v>
      </c>
      <c r="I273" s="24">
        <v>8209.9699999999993</v>
      </c>
      <c r="J273" s="24">
        <v>0</v>
      </c>
      <c r="K273" s="24">
        <f t="shared" si="63"/>
        <v>8209.9699999999993</v>
      </c>
      <c r="L273" s="50"/>
      <c r="M273" s="50"/>
      <c r="N273" s="43"/>
      <c r="O273" s="41" t="s">
        <v>215</v>
      </c>
    </row>
    <row r="274" spans="1:15">
      <c r="A274" s="53"/>
      <c r="B274" s="51"/>
      <c r="C274" s="13" t="s">
        <v>245</v>
      </c>
      <c r="D274" s="52"/>
      <c r="E274" s="24">
        <v>0</v>
      </c>
      <c r="F274" s="24">
        <v>0</v>
      </c>
      <c r="G274" s="24">
        <v>0</v>
      </c>
      <c r="H274" s="24">
        <v>0</v>
      </c>
      <c r="I274" s="24">
        <v>0</v>
      </c>
      <c r="J274" s="24">
        <v>0</v>
      </c>
      <c r="K274" s="24">
        <f t="shared" si="63"/>
        <v>0</v>
      </c>
      <c r="L274" s="50"/>
      <c r="M274" s="50"/>
      <c r="N274" s="43"/>
      <c r="O274" s="41" t="s">
        <v>215</v>
      </c>
    </row>
    <row r="275" spans="1:15">
      <c r="A275" s="53" t="s">
        <v>40</v>
      </c>
      <c r="B275" s="51" t="s">
        <v>366</v>
      </c>
      <c r="C275" s="13" t="s">
        <v>200</v>
      </c>
      <c r="D275" s="52" t="s">
        <v>226</v>
      </c>
      <c r="E275" s="24">
        <f t="shared" ref="E275:J275" si="65">E276+E277+E278+E279</f>
        <v>0</v>
      </c>
      <c r="F275" s="24">
        <f t="shared" si="65"/>
        <v>0</v>
      </c>
      <c r="G275" s="24">
        <f t="shared" si="65"/>
        <v>0</v>
      </c>
      <c r="H275" s="24">
        <f t="shared" si="65"/>
        <v>0</v>
      </c>
      <c r="I275" s="24">
        <f t="shared" si="65"/>
        <v>0</v>
      </c>
      <c r="J275" s="24">
        <f t="shared" si="65"/>
        <v>117285.37</v>
      </c>
      <c r="K275" s="24">
        <f t="shared" si="63"/>
        <v>117285.37</v>
      </c>
      <c r="L275" s="50" t="s">
        <v>215</v>
      </c>
      <c r="M275" s="50" t="s">
        <v>227</v>
      </c>
      <c r="N275" s="43"/>
      <c r="O275" s="41" t="s">
        <v>215</v>
      </c>
    </row>
    <row r="276" spans="1:15">
      <c r="A276" s="53"/>
      <c r="B276" s="51"/>
      <c r="C276" s="13" t="s">
        <v>242</v>
      </c>
      <c r="D276" s="52"/>
      <c r="E276" s="24">
        <v>0</v>
      </c>
      <c r="F276" s="24">
        <v>0</v>
      </c>
      <c r="G276" s="24">
        <v>0</v>
      </c>
      <c r="H276" s="24">
        <v>0</v>
      </c>
      <c r="I276" s="24">
        <v>0</v>
      </c>
      <c r="J276" s="24">
        <v>111421.1</v>
      </c>
      <c r="K276" s="24">
        <f t="shared" si="63"/>
        <v>111421.1</v>
      </c>
      <c r="L276" s="50"/>
      <c r="M276" s="50"/>
      <c r="N276" s="43"/>
      <c r="O276" s="41" t="s">
        <v>215</v>
      </c>
    </row>
    <row r="277" spans="1:15">
      <c r="A277" s="53"/>
      <c r="B277" s="51"/>
      <c r="C277" s="13" t="s">
        <v>243</v>
      </c>
      <c r="D277" s="52"/>
      <c r="E277" s="24">
        <v>0</v>
      </c>
      <c r="F277" s="24">
        <v>0</v>
      </c>
      <c r="G277" s="24">
        <v>0</v>
      </c>
      <c r="H277" s="24">
        <v>0</v>
      </c>
      <c r="I277" s="24">
        <v>0</v>
      </c>
      <c r="J277" s="24">
        <v>2932.1350000000002</v>
      </c>
      <c r="K277" s="24">
        <f t="shared" si="63"/>
        <v>2932.1350000000002</v>
      </c>
      <c r="L277" s="50"/>
      <c r="M277" s="50"/>
      <c r="N277" s="43"/>
      <c r="O277" s="41" t="s">
        <v>215</v>
      </c>
    </row>
    <row r="278" spans="1:15">
      <c r="A278" s="53"/>
      <c r="B278" s="51"/>
      <c r="C278" s="13" t="s">
        <v>244</v>
      </c>
      <c r="D278" s="52"/>
      <c r="E278" s="24">
        <v>0</v>
      </c>
      <c r="F278" s="24">
        <v>0</v>
      </c>
      <c r="G278" s="24">
        <v>0</v>
      </c>
      <c r="H278" s="24">
        <v>0</v>
      </c>
      <c r="I278" s="24">
        <v>0</v>
      </c>
      <c r="J278" s="24">
        <v>2932.1350000000002</v>
      </c>
      <c r="K278" s="24">
        <f t="shared" si="63"/>
        <v>2932.1350000000002</v>
      </c>
      <c r="L278" s="50"/>
      <c r="M278" s="50"/>
      <c r="N278" s="43"/>
      <c r="O278" s="41" t="s">
        <v>215</v>
      </c>
    </row>
    <row r="279" spans="1:15">
      <c r="A279" s="53"/>
      <c r="B279" s="51"/>
      <c r="C279" s="13" t="s">
        <v>245</v>
      </c>
      <c r="D279" s="52"/>
      <c r="E279" s="24">
        <v>0</v>
      </c>
      <c r="F279" s="24">
        <v>0</v>
      </c>
      <c r="G279" s="24">
        <v>0</v>
      </c>
      <c r="H279" s="24">
        <v>0</v>
      </c>
      <c r="I279" s="24">
        <v>0</v>
      </c>
      <c r="J279" s="24">
        <v>0</v>
      </c>
      <c r="K279" s="24">
        <f t="shared" si="63"/>
        <v>0</v>
      </c>
      <c r="L279" s="50"/>
      <c r="M279" s="50"/>
      <c r="N279" s="43"/>
      <c r="O279" s="41" t="s">
        <v>215</v>
      </c>
    </row>
    <row r="280" spans="1:15">
      <c r="A280" s="53" t="s">
        <v>42</v>
      </c>
      <c r="B280" s="51" t="s">
        <v>115</v>
      </c>
      <c r="C280" s="13" t="s">
        <v>200</v>
      </c>
      <c r="D280" s="52" t="s">
        <v>226</v>
      </c>
      <c r="E280" s="24">
        <f t="shared" ref="E280:J280" si="66">E281+E282+E283+E284</f>
        <v>0</v>
      </c>
      <c r="F280" s="24">
        <f t="shared" si="66"/>
        <v>0</v>
      </c>
      <c r="G280" s="24">
        <f t="shared" si="66"/>
        <v>0</v>
      </c>
      <c r="H280" s="24">
        <f t="shared" si="66"/>
        <v>0</v>
      </c>
      <c r="I280" s="24">
        <f t="shared" si="66"/>
        <v>8858.69</v>
      </c>
      <c r="J280" s="24">
        <f t="shared" si="66"/>
        <v>0</v>
      </c>
      <c r="K280" s="24">
        <f t="shared" si="63"/>
        <v>8858.69</v>
      </c>
      <c r="L280" s="50" t="s">
        <v>215</v>
      </c>
      <c r="M280" s="50" t="s">
        <v>227</v>
      </c>
      <c r="N280" s="43"/>
      <c r="O280" s="41" t="s">
        <v>215</v>
      </c>
    </row>
    <row r="281" spans="1:15">
      <c r="A281" s="53"/>
      <c r="B281" s="51"/>
      <c r="C281" s="13" t="s">
        <v>242</v>
      </c>
      <c r="D281" s="52"/>
      <c r="E281" s="24">
        <v>0</v>
      </c>
      <c r="F281" s="24">
        <v>0</v>
      </c>
      <c r="G281" s="24">
        <v>0</v>
      </c>
      <c r="H281" s="24">
        <v>0</v>
      </c>
      <c r="I281" s="24">
        <v>0</v>
      </c>
      <c r="J281" s="24">
        <v>0</v>
      </c>
      <c r="K281" s="24">
        <f t="shared" si="63"/>
        <v>0</v>
      </c>
      <c r="L281" s="50"/>
      <c r="M281" s="50"/>
      <c r="N281" s="43"/>
      <c r="O281" s="41" t="s">
        <v>215</v>
      </c>
    </row>
    <row r="282" spans="1:15">
      <c r="A282" s="53"/>
      <c r="B282" s="51"/>
      <c r="C282" s="13" t="s">
        <v>243</v>
      </c>
      <c r="D282" s="52"/>
      <c r="E282" s="24">
        <v>0</v>
      </c>
      <c r="F282" s="24">
        <v>0</v>
      </c>
      <c r="G282" s="24">
        <v>0</v>
      </c>
      <c r="H282" s="24">
        <v>0</v>
      </c>
      <c r="I282" s="24">
        <v>0</v>
      </c>
      <c r="J282" s="24">
        <v>0</v>
      </c>
      <c r="K282" s="24">
        <f t="shared" si="63"/>
        <v>0</v>
      </c>
      <c r="L282" s="50"/>
      <c r="M282" s="50"/>
      <c r="N282" s="43"/>
      <c r="O282" s="41" t="s">
        <v>215</v>
      </c>
    </row>
    <row r="283" spans="1:15">
      <c r="A283" s="53"/>
      <c r="B283" s="51"/>
      <c r="C283" s="13" t="s">
        <v>244</v>
      </c>
      <c r="D283" s="52"/>
      <c r="E283" s="24">
        <v>0</v>
      </c>
      <c r="F283" s="24">
        <v>0</v>
      </c>
      <c r="G283" s="24">
        <v>0</v>
      </c>
      <c r="H283" s="24">
        <v>0</v>
      </c>
      <c r="I283" s="24">
        <v>8858.69</v>
      </c>
      <c r="J283" s="24">
        <v>0</v>
      </c>
      <c r="K283" s="24">
        <f t="shared" si="63"/>
        <v>8858.69</v>
      </c>
      <c r="L283" s="50"/>
      <c r="M283" s="50"/>
      <c r="N283" s="43"/>
      <c r="O283" s="41" t="s">
        <v>215</v>
      </c>
    </row>
    <row r="284" spans="1:15">
      <c r="A284" s="53"/>
      <c r="B284" s="51"/>
      <c r="C284" s="13" t="s">
        <v>245</v>
      </c>
      <c r="D284" s="52"/>
      <c r="E284" s="24">
        <v>0</v>
      </c>
      <c r="F284" s="24">
        <v>0</v>
      </c>
      <c r="G284" s="24">
        <v>0</v>
      </c>
      <c r="H284" s="24">
        <v>0</v>
      </c>
      <c r="I284" s="24">
        <v>0</v>
      </c>
      <c r="J284" s="24">
        <v>0</v>
      </c>
      <c r="K284" s="24">
        <f t="shared" si="63"/>
        <v>0</v>
      </c>
      <c r="L284" s="50"/>
      <c r="M284" s="50"/>
      <c r="N284" s="43"/>
      <c r="O284" s="41" t="s">
        <v>215</v>
      </c>
    </row>
    <row r="285" spans="1:15">
      <c r="A285" s="53" t="s">
        <v>158</v>
      </c>
      <c r="B285" s="51" t="s">
        <v>174</v>
      </c>
      <c r="C285" s="13" t="s">
        <v>200</v>
      </c>
      <c r="D285" s="52" t="s">
        <v>226</v>
      </c>
      <c r="E285" s="24">
        <f t="shared" ref="E285:J285" si="67">E286+E287+E288+E289</f>
        <v>0</v>
      </c>
      <c r="F285" s="24">
        <f t="shared" si="67"/>
        <v>0</v>
      </c>
      <c r="G285" s="24">
        <f t="shared" si="67"/>
        <v>0</v>
      </c>
      <c r="H285" s="24">
        <f t="shared" si="67"/>
        <v>0</v>
      </c>
      <c r="I285" s="24">
        <f t="shared" si="67"/>
        <v>0</v>
      </c>
      <c r="J285" s="24">
        <f t="shared" si="67"/>
        <v>126552.78000000001</v>
      </c>
      <c r="K285" s="24">
        <f t="shared" si="63"/>
        <v>126552.78000000001</v>
      </c>
      <c r="L285" s="50" t="s">
        <v>215</v>
      </c>
      <c r="M285" s="50" t="s">
        <v>227</v>
      </c>
      <c r="N285" s="43"/>
      <c r="O285" s="41" t="s">
        <v>215</v>
      </c>
    </row>
    <row r="286" spans="1:15">
      <c r="A286" s="53"/>
      <c r="B286" s="51"/>
      <c r="C286" s="13" t="s">
        <v>242</v>
      </c>
      <c r="D286" s="52"/>
      <c r="E286" s="24">
        <v>0</v>
      </c>
      <c r="F286" s="24">
        <v>0</v>
      </c>
      <c r="G286" s="24">
        <v>0</v>
      </c>
      <c r="H286" s="24">
        <v>0</v>
      </c>
      <c r="I286" s="24">
        <v>0</v>
      </c>
      <c r="J286" s="24">
        <v>120225.14</v>
      </c>
      <c r="K286" s="24">
        <f t="shared" si="63"/>
        <v>120225.14</v>
      </c>
      <c r="L286" s="50"/>
      <c r="M286" s="50"/>
      <c r="N286" s="43"/>
      <c r="O286" s="41" t="s">
        <v>215</v>
      </c>
    </row>
    <row r="287" spans="1:15">
      <c r="A287" s="53"/>
      <c r="B287" s="51"/>
      <c r="C287" s="13" t="s">
        <v>243</v>
      </c>
      <c r="D287" s="52"/>
      <c r="E287" s="24">
        <v>0</v>
      </c>
      <c r="F287" s="24">
        <v>0</v>
      </c>
      <c r="G287" s="24">
        <v>0</v>
      </c>
      <c r="H287" s="24">
        <v>0</v>
      </c>
      <c r="I287" s="24">
        <v>0</v>
      </c>
      <c r="J287" s="24">
        <v>3163.82</v>
      </c>
      <c r="K287" s="24">
        <f t="shared" si="63"/>
        <v>3163.82</v>
      </c>
      <c r="L287" s="50"/>
      <c r="M287" s="50"/>
      <c r="N287" s="43"/>
      <c r="O287" s="41" t="s">
        <v>215</v>
      </c>
    </row>
    <row r="288" spans="1:15">
      <c r="A288" s="53"/>
      <c r="B288" s="51"/>
      <c r="C288" s="13" t="s">
        <v>244</v>
      </c>
      <c r="D288" s="52"/>
      <c r="E288" s="24">
        <v>0</v>
      </c>
      <c r="F288" s="24">
        <v>0</v>
      </c>
      <c r="G288" s="24">
        <v>0</v>
      </c>
      <c r="H288" s="24">
        <v>0</v>
      </c>
      <c r="I288" s="24">
        <v>0</v>
      </c>
      <c r="J288" s="24">
        <v>3163.82</v>
      </c>
      <c r="K288" s="24">
        <f t="shared" si="63"/>
        <v>3163.82</v>
      </c>
      <c r="L288" s="50"/>
      <c r="M288" s="50"/>
      <c r="N288" s="43"/>
      <c r="O288" s="41" t="s">
        <v>215</v>
      </c>
    </row>
    <row r="289" spans="1:15">
      <c r="A289" s="53"/>
      <c r="B289" s="51"/>
      <c r="C289" s="13" t="s">
        <v>245</v>
      </c>
      <c r="D289" s="52"/>
      <c r="E289" s="24">
        <v>0</v>
      </c>
      <c r="F289" s="24">
        <v>0</v>
      </c>
      <c r="G289" s="24">
        <v>0</v>
      </c>
      <c r="H289" s="24">
        <v>0</v>
      </c>
      <c r="I289" s="24">
        <v>0</v>
      </c>
      <c r="J289" s="24">
        <v>0</v>
      </c>
      <c r="K289" s="24">
        <f t="shared" si="63"/>
        <v>0</v>
      </c>
      <c r="L289" s="50"/>
      <c r="M289" s="50"/>
      <c r="N289" s="43"/>
      <c r="O289" s="41" t="s">
        <v>215</v>
      </c>
    </row>
    <row r="290" spans="1:15" ht="15.6" customHeight="1">
      <c r="A290" s="53" t="s">
        <v>62</v>
      </c>
      <c r="B290" s="51" t="s">
        <v>161</v>
      </c>
      <c r="C290" s="13" t="s">
        <v>200</v>
      </c>
      <c r="D290" s="52" t="s">
        <v>411</v>
      </c>
      <c r="E290" s="24">
        <f t="shared" ref="E290:J290" si="68">E291+E292+E293+E294</f>
        <v>70147.221000000005</v>
      </c>
      <c r="F290" s="24">
        <f t="shared" si="68"/>
        <v>0</v>
      </c>
      <c r="G290" s="24">
        <f t="shared" si="68"/>
        <v>0</v>
      </c>
      <c r="H290" s="24">
        <f t="shared" si="68"/>
        <v>0</v>
      </c>
      <c r="I290" s="24">
        <f t="shared" si="68"/>
        <v>0</v>
      </c>
      <c r="J290" s="24">
        <f t="shared" si="68"/>
        <v>0</v>
      </c>
      <c r="K290" s="24">
        <f t="shared" si="63"/>
        <v>70147.221000000005</v>
      </c>
      <c r="L290" s="50" t="s">
        <v>216</v>
      </c>
      <c r="M290" s="50" t="s">
        <v>304</v>
      </c>
      <c r="N290" s="43"/>
      <c r="O290" s="41" t="s">
        <v>216</v>
      </c>
    </row>
    <row r="291" spans="1:15">
      <c r="A291" s="53"/>
      <c r="B291" s="51"/>
      <c r="C291" s="13" t="s">
        <v>242</v>
      </c>
      <c r="D291" s="52"/>
      <c r="E291" s="24">
        <v>0</v>
      </c>
      <c r="F291" s="24">
        <v>0</v>
      </c>
      <c r="G291" s="24">
        <v>0</v>
      </c>
      <c r="H291" s="24">
        <v>0</v>
      </c>
      <c r="I291" s="24">
        <v>0</v>
      </c>
      <c r="J291" s="24">
        <v>0</v>
      </c>
      <c r="K291" s="24">
        <f t="shared" si="63"/>
        <v>0</v>
      </c>
      <c r="L291" s="50"/>
      <c r="M291" s="50"/>
      <c r="N291" s="43"/>
      <c r="O291" s="41" t="s">
        <v>216</v>
      </c>
    </row>
    <row r="292" spans="1:15">
      <c r="A292" s="53"/>
      <c r="B292" s="51"/>
      <c r="C292" s="13" t="s">
        <v>243</v>
      </c>
      <c r="D292" s="52"/>
      <c r="E292" s="24">
        <v>0</v>
      </c>
      <c r="F292" s="24">
        <v>0</v>
      </c>
      <c r="G292" s="24">
        <v>0</v>
      </c>
      <c r="H292" s="24">
        <v>0</v>
      </c>
      <c r="I292" s="24">
        <v>0</v>
      </c>
      <c r="J292" s="24">
        <v>0</v>
      </c>
      <c r="K292" s="24">
        <f t="shared" si="63"/>
        <v>0</v>
      </c>
      <c r="L292" s="50"/>
      <c r="M292" s="50"/>
      <c r="N292" s="43"/>
      <c r="O292" s="41" t="s">
        <v>216</v>
      </c>
    </row>
    <row r="293" spans="1:15">
      <c r="A293" s="53"/>
      <c r="B293" s="51"/>
      <c r="C293" s="13" t="s">
        <v>244</v>
      </c>
      <c r="D293" s="52"/>
      <c r="E293" s="24">
        <v>70147.221000000005</v>
      </c>
      <c r="F293" s="24">
        <v>0</v>
      </c>
      <c r="G293" s="24">
        <v>0</v>
      </c>
      <c r="H293" s="24">
        <v>0</v>
      </c>
      <c r="I293" s="24">
        <v>0</v>
      </c>
      <c r="J293" s="24">
        <v>0</v>
      </c>
      <c r="K293" s="24">
        <f t="shared" si="63"/>
        <v>70147.221000000005</v>
      </c>
      <c r="L293" s="50"/>
      <c r="M293" s="50"/>
      <c r="N293" s="43"/>
      <c r="O293" s="41" t="s">
        <v>216</v>
      </c>
    </row>
    <row r="294" spans="1:15">
      <c r="A294" s="53"/>
      <c r="B294" s="51"/>
      <c r="C294" s="13" t="s">
        <v>245</v>
      </c>
      <c r="D294" s="52"/>
      <c r="E294" s="24">
        <v>0</v>
      </c>
      <c r="F294" s="24">
        <v>0</v>
      </c>
      <c r="G294" s="24">
        <v>0</v>
      </c>
      <c r="H294" s="24">
        <v>0</v>
      </c>
      <c r="I294" s="24">
        <v>0</v>
      </c>
      <c r="J294" s="24">
        <v>0</v>
      </c>
      <c r="K294" s="24">
        <f t="shared" si="63"/>
        <v>0</v>
      </c>
      <c r="L294" s="50"/>
      <c r="M294" s="50"/>
      <c r="N294" s="43"/>
      <c r="O294" s="41" t="s">
        <v>216</v>
      </c>
    </row>
    <row r="295" spans="1:15" ht="15.6" customHeight="1">
      <c r="A295" s="11" t="s">
        <v>330</v>
      </c>
      <c r="B295" s="11"/>
      <c r="C295" s="11"/>
      <c r="D295" s="11"/>
      <c r="E295" s="11"/>
      <c r="F295" s="11"/>
      <c r="G295" s="11"/>
      <c r="H295" s="11"/>
      <c r="I295" s="11"/>
      <c r="J295" s="11"/>
      <c r="K295" s="24"/>
      <c r="L295" s="11"/>
      <c r="M295" s="11"/>
      <c r="N295" s="22"/>
    </row>
    <row r="296" spans="1:15">
      <c r="A296" s="53" t="s">
        <v>4</v>
      </c>
      <c r="B296" s="51" t="s">
        <v>151</v>
      </c>
      <c r="C296" s="13" t="s">
        <v>200</v>
      </c>
      <c r="D296" s="52" t="s">
        <v>226</v>
      </c>
      <c r="E296" s="24">
        <f t="shared" ref="E296:J296" si="69">E297+E298+E299+E300</f>
        <v>1154.9000000000001</v>
      </c>
      <c r="F296" s="24">
        <f t="shared" si="69"/>
        <v>0</v>
      </c>
      <c r="G296" s="24">
        <f t="shared" si="69"/>
        <v>0</v>
      </c>
      <c r="H296" s="24">
        <f t="shared" si="69"/>
        <v>0</v>
      </c>
      <c r="I296" s="24">
        <f t="shared" si="69"/>
        <v>0</v>
      </c>
      <c r="J296" s="24">
        <f t="shared" si="69"/>
        <v>0</v>
      </c>
      <c r="K296" s="24">
        <f t="shared" si="63"/>
        <v>1154.9000000000001</v>
      </c>
      <c r="L296" s="50" t="s">
        <v>215</v>
      </c>
      <c r="M296" s="50" t="s">
        <v>227</v>
      </c>
      <c r="N296" s="43"/>
      <c r="O296" s="41" t="s">
        <v>215</v>
      </c>
    </row>
    <row r="297" spans="1:15">
      <c r="A297" s="53"/>
      <c r="B297" s="51"/>
      <c r="C297" s="13" t="s">
        <v>242</v>
      </c>
      <c r="D297" s="52"/>
      <c r="E297" s="24">
        <v>0</v>
      </c>
      <c r="F297" s="24">
        <v>0</v>
      </c>
      <c r="G297" s="24">
        <v>0</v>
      </c>
      <c r="H297" s="24">
        <v>0</v>
      </c>
      <c r="I297" s="24">
        <v>0</v>
      </c>
      <c r="J297" s="24">
        <v>0</v>
      </c>
      <c r="K297" s="24">
        <f t="shared" si="63"/>
        <v>0</v>
      </c>
      <c r="L297" s="50"/>
      <c r="M297" s="50"/>
      <c r="N297" s="43"/>
      <c r="O297" s="41" t="s">
        <v>215</v>
      </c>
    </row>
    <row r="298" spans="1:15">
      <c r="A298" s="53"/>
      <c r="B298" s="51"/>
      <c r="C298" s="13" t="s">
        <v>243</v>
      </c>
      <c r="D298" s="52"/>
      <c r="E298" s="24">
        <v>0</v>
      </c>
      <c r="F298" s="24">
        <v>0</v>
      </c>
      <c r="G298" s="24">
        <v>0</v>
      </c>
      <c r="H298" s="24">
        <v>0</v>
      </c>
      <c r="I298" s="24">
        <v>0</v>
      </c>
      <c r="J298" s="24">
        <v>0</v>
      </c>
      <c r="K298" s="24">
        <f t="shared" si="63"/>
        <v>0</v>
      </c>
      <c r="L298" s="50"/>
      <c r="M298" s="50"/>
      <c r="N298" s="43"/>
      <c r="O298" s="41" t="s">
        <v>215</v>
      </c>
    </row>
    <row r="299" spans="1:15">
      <c r="A299" s="53"/>
      <c r="B299" s="51"/>
      <c r="C299" s="13" t="s">
        <v>244</v>
      </c>
      <c r="D299" s="52"/>
      <c r="E299" s="24">
        <v>1154.9000000000001</v>
      </c>
      <c r="F299" s="24">
        <v>0</v>
      </c>
      <c r="G299" s="24">
        <v>0</v>
      </c>
      <c r="H299" s="24">
        <v>0</v>
      </c>
      <c r="I299" s="24">
        <v>0</v>
      </c>
      <c r="J299" s="24">
        <v>0</v>
      </c>
      <c r="K299" s="24">
        <f t="shared" si="63"/>
        <v>1154.9000000000001</v>
      </c>
      <c r="L299" s="50"/>
      <c r="M299" s="50"/>
      <c r="N299" s="43"/>
      <c r="O299" s="41" t="s">
        <v>215</v>
      </c>
    </row>
    <row r="300" spans="1:15">
      <c r="A300" s="53"/>
      <c r="B300" s="51"/>
      <c r="C300" s="13" t="s">
        <v>245</v>
      </c>
      <c r="D300" s="52"/>
      <c r="E300" s="24">
        <v>0</v>
      </c>
      <c r="F300" s="24">
        <v>0</v>
      </c>
      <c r="G300" s="24">
        <v>0</v>
      </c>
      <c r="H300" s="24">
        <v>0</v>
      </c>
      <c r="I300" s="24">
        <v>0</v>
      </c>
      <c r="J300" s="24">
        <v>0</v>
      </c>
      <c r="K300" s="24">
        <f t="shared" si="63"/>
        <v>0</v>
      </c>
      <c r="L300" s="50"/>
      <c r="M300" s="50"/>
      <c r="N300" s="43"/>
      <c r="O300" s="41" t="s">
        <v>215</v>
      </c>
    </row>
    <row r="301" spans="1:15">
      <c r="A301" s="53" t="s">
        <v>43</v>
      </c>
      <c r="B301" s="51" t="s">
        <v>175</v>
      </c>
      <c r="C301" s="13" t="s">
        <v>200</v>
      </c>
      <c r="D301" s="52" t="s">
        <v>226</v>
      </c>
      <c r="E301" s="24">
        <f t="shared" ref="E301:J301" si="70">E302+E303+E304+E305</f>
        <v>1726.1</v>
      </c>
      <c r="F301" s="24">
        <f t="shared" si="70"/>
        <v>0</v>
      </c>
      <c r="G301" s="24">
        <f t="shared" si="70"/>
        <v>0</v>
      </c>
      <c r="H301" s="24">
        <f t="shared" si="70"/>
        <v>0</v>
      </c>
      <c r="I301" s="24">
        <f t="shared" si="70"/>
        <v>0</v>
      </c>
      <c r="J301" s="24">
        <f t="shared" si="70"/>
        <v>0</v>
      </c>
      <c r="K301" s="24">
        <f t="shared" si="63"/>
        <v>1726.1</v>
      </c>
      <c r="L301" s="50" t="s">
        <v>215</v>
      </c>
      <c r="M301" s="50" t="s">
        <v>227</v>
      </c>
      <c r="N301" s="43"/>
      <c r="O301" s="41" t="s">
        <v>215</v>
      </c>
    </row>
    <row r="302" spans="1:15">
      <c r="A302" s="53"/>
      <c r="B302" s="51"/>
      <c r="C302" s="13" t="s">
        <v>242</v>
      </c>
      <c r="D302" s="52"/>
      <c r="E302" s="24">
        <v>0</v>
      </c>
      <c r="F302" s="24">
        <v>0</v>
      </c>
      <c r="G302" s="24">
        <v>0</v>
      </c>
      <c r="H302" s="24">
        <v>0</v>
      </c>
      <c r="I302" s="24">
        <v>0</v>
      </c>
      <c r="J302" s="24">
        <v>0</v>
      </c>
      <c r="K302" s="24">
        <f t="shared" si="63"/>
        <v>0</v>
      </c>
      <c r="L302" s="50"/>
      <c r="M302" s="50"/>
      <c r="N302" s="43"/>
      <c r="O302" s="41" t="s">
        <v>215</v>
      </c>
    </row>
    <row r="303" spans="1:15">
      <c r="A303" s="53"/>
      <c r="B303" s="51"/>
      <c r="C303" s="13" t="s">
        <v>243</v>
      </c>
      <c r="D303" s="52"/>
      <c r="E303" s="24">
        <v>0</v>
      </c>
      <c r="F303" s="24">
        <v>0</v>
      </c>
      <c r="G303" s="24">
        <v>0</v>
      </c>
      <c r="H303" s="24">
        <v>0</v>
      </c>
      <c r="I303" s="24">
        <v>0</v>
      </c>
      <c r="J303" s="24">
        <v>0</v>
      </c>
      <c r="K303" s="24">
        <f t="shared" si="63"/>
        <v>0</v>
      </c>
      <c r="L303" s="50"/>
      <c r="M303" s="50"/>
      <c r="N303" s="43"/>
      <c r="O303" s="41" t="s">
        <v>215</v>
      </c>
    </row>
    <row r="304" spans="1:15">
      <c r="A304" s="53"/>
      <c r="B304" s="51"/>
      <c r="C304" s="13" t="s">
        <v>244</v>
      </c>
      <c r="D304" s="52"/>
      <c r="E304" s="24">
        <v>1726.1</v>
      </c>
      <c r="F304" s="24">
        <v>0</v>
      </c>
      <c r="G304" s="24">
        <v>0</v>
      </c>
      <c r="H304" s="24">
        <v>0</v>
      </c>
      <c r="I304" s="24">
        <v>0</v>
      </c>
      <c r="J304" s="24">
        <v>0</v>
      </c>
      <c r="K304" s="24">
        <f t="shared" si="63"/>
        <v>1726.1</v>
      </c>
      <c r="L304" s="50"/>
      <c r="M304" s="50"/>
      <c r="N304" s="43"/>
      <c r="O304" s="41" t="s">
        <v>215</v>
      </c>
    </row>
    <row r="305" spans="1:15">
      <c r="A305" s="53"/>
      <c r="B305" s="51"/>
      <c r="C305" s="13" t="s">
        <v>245</v>
      </c>
      <c r="D305" s="52"/>
      <c r="E305" s="24">
        <v>0</v>
      </c>
      <c r="F305" s="24">
        <v>0</v>
      </c>
      <c r="G305" s="24">
        <v>0</v>
      </c>
      <c r="H305" s="24">
        <v>0</v>
      </c>
      <c r="I305" s="24">
        <v>0</v>
      </c>
      <c r="J305" s="24">
        <v>0</v>
      </c>
      <c r="K305" s="24">
        <f t="shared" si="63"/>
        <v>0</v>
      </c>
      <c r="L305" s="50"/>
      <c r="M305" s="50"/>
      <c r="N305" s="43"/>
      <c r="O305" s="41" t="s">
        <v>215</v>
      </c>
    </row>
    <row r="306" spans="1:15">
      <c r="A306" s="53" t="s">
        <v>44</v>
      </c>
      <c r="B306" s="51" t="s">
        <v>249</v>
      </c>
      <c r="C306" s="13" t="s">
        <v>200</v>
      </c>
      <c r="D306" s="52" t="s">
        <v>226</v>
      </c>
      <c r="E306" s="24">
        <f t="shared" ref="E306:J306" si="71">E307+E308+E309+E310</f>
        <v>1080</v>
      </c>
      <c r="F306" s="24">
        <f t="shared" si="71"/>
        <v>0</v>
      </c>
      <c r="G306" s="24">
        <f t="shared" si="71"/>
        <v>0</v>
      </c>
      <c r="H306" s="24">
        <f t="shared" si="71"/>
        <v>0</v>
      </c>
      <c r="I306" s="24">
        <f t="shared" si="71"/>
        <v>0</v>
      </c>
      <c r="J306" s="24">
        <f t="shared" si="71"/>
        <v>0</v>
      </c>
      <c r="K306" s="24">
        <f t="shared" si="63"/>
        <v>1080</v>
      </c>
      <c r="L306" s="50" t="s">
        <v>215</v>
      </c>
      <c r="M306" s="50" t="s">
        <v>227</v>
      </c>
      <c r="N306" s="43"/>
      <c r="O306" s="41" t="s">
        <v>215</v>
      </c>
    </row>
    <row r="307" spans="1:15">
      <c r="A307" s="53"/>
      <c r="B307" s="51"/>
      <c r="C307" s="13" t="s">
        <v>242</v>
      </c>
      <c r="D307" s="52"/>
      <c r="E307" s="24">
        <v>0</v>
      </c>
      <c r="F307" s="24">
        <v>0</v>
      </c>
      <c r="G307" s="24">
        <v>0</v>
      </c>
      <c r="H307" s="24">
        <v>0</v>
      </c>
      <c r="I307" s="24">
        <v>0</v>
      </c>
      <c r="J307" s="24">
        <v>0</v>
      </c>
      <c r="K307" s="24">
        <f t="shared" si="63"/>
        <v>0</v>
      </c>
      <c r="L307" s="50"/>
      <c r="M307" s="50"/>
      <c r="N307" s="43"/>
      <c r="O307" s="41" t="s">
        <v>215</v>
      </c>
    </row>
    <row r="308" spans="1:15">
      <c r="A308" s="53"/>
      <c r="B308" s="51"/>
      <c r="C308" s="13" t="s">
        <v>243</v>
      </c>
      <c r="D308" s="52"/>
      <c r="E308" s="24">
        <v>0</v>
      </c>
      <c r="F308" s="24">
        <v>0</v>
      </c>
      <c r="G308" s="24">
        <v>0</v>
      </c>
      <c r="H308" s="24">
        <v>0</v>
      </c>
      <c r="I308" s="24">
        <v>0</v>
      </c>
      <c r="J308" s="24">
        <v>0</v>
      </c>
      <c r="K308" s="24">
        <f t="shared" si="63"/>
        <v>0</v>
      </c>
      <c r="L308" s="50"/>
      <c r="M308" s="50"/>
      <c r="N308" s="43"/>
      <c r="O308" s="41" t="s">
        <v>215</v>
      </c>
    </row>
    <row r="309" spans="1:15">
      <c r="A309" s="53"/>
      <c r="B309" s="51"/>
      <c r="C309" s="13" t="s">
        <v>244</v>
      </c>
      <c r="D309" s="52"/>
      <c r="E309" s="24">
        <v>1080</v>
      </c>
      <c r="F309" s="24">
        <v>0</v>
      </c>
      <c r="G309" s="24">
        <v>0</v>
      </c>
      <c r="H309" s="24">
        <v>0</v>
      </c>
      <c r="I309" s="24">
        <v>0</v>
      </c>
      <c r="J309" s="24">
        <v>0</v>
      </c>
      <c r="K309" s="24">
        <f t="shared" si="63"/>
        <v>1080</v>
      </c>
      <c r="L309" s="50"/>
      <c r="M309" s="50"/>
      <c r="N309" s="43"/>
      <c r="O309" s="41" t="s">
        <v>215</v>
      </c>
    </row>
    <row r="310" spans="1:15">
      <c r="A310" s="53"/>
      <c r="B310" s="51"/>
      <c r="C310" s="13" t="s">
        <v>245</v>
      </c>
      <c r="D310" s="52"/>
      <c r="E310" s="24">
        <v>0</v>
      </c>
      <c r="F310" s="24">
        <v>0</v>
      </c>
      <c r="G310" s="24">
        <v>0</v>
      </c>
      <c r="H310" s="24">
        <v>0</v>
      </c>
      <c r="I310" s="24">
        <v>0</v>
      </c>
      <c r="J310" s="24">
        <v>0</v>
      </c>
      <c r="K310" s="24">
        <f t="shared" si="63"/>
        <v>0</v>
      </c>
      <c r="L310" s="50"/>
      <c r="M310" s="50"/>
      <c r="N310" s="43"/>
      <c r="O310" s="41" t="s">
        <v>215</v>
      </c>
    </row>
    <row r="311" spans="1:15">
      <c r="A311" s="53" t="s">
        <v>45</v>
      </c>
      <c r="B311" s="51" t="s">
        <v>173</v>
      </c>
      <c r="C311" s="13" t="s">
        <v>200</v>
      </c>
      <c r="D311" s="52" t="s">
        <v>226</v>
      </c>
      <c r="E311" s="24">
        <f t="shared" ref="E311:J311" si="72">E312+E313+E314+E315</f>
        <v>494.1</v>
      </c>
      <c r="F311" s="24">
        <f t="shared" si="72"/>
        <v>0</v>
      </c>
      <c r="G311" s="24">
        <f t="shared" si="72"/>
        <v>0</v>
      </c>
      <c r="H311" s="24">
        <f t="shared" si="72"/>
        <v>0</v>
      </c>
      <c r="I311" s="24">
        <f t="shared" si="72"/>
        <v>0</v>
      </c>
      <c r="J311" s="24">
        <f t="shared" si="72"/>
        <v>0</v>
      </c>
      <c r="K311" s="24">
        <f t="shared" si="63"/>
        <v>494.1</v>
      </c>
      <c r="L311" s="50" t="s">
        <v>215</v>
      </c>
      <c r="M311" s="50" t="s">
        <v>227</v>
      </c>
      <c r="N311" s="43"/>
      <c r="O311" s="41" t="s">
        <v>215</v>
      </c>
    </row>
    <row r="312" spans="1:15">
      <c r="A312" s="53"/>
      <c r="B312" s="51"/>
      <c r="C312" s="13" t="s">
        <v>242</v>
      </c>
      <c r="D312" s="52"/>
      <c r="E312" s="24">
        <v>0</v>
      </c>
      <c r="F312" s="24">
        <v>0</v>
      </c>
      <c r="G312" s="24">
        <v>0</v>
      </c>
      <c r="H312" s="24">
        <v>0</v>
      </c>
      <c r="I312" s="24">
        <v>0</v>
      </c>
      <c r="J312" s="24">
        <v>0</v>
      </c>
      <c r="K312" s="24">
        <f t="shared" si="63"/>
        <v>0</v>
      </c>
      <c r="L312" s="50"/>
      <c r="M312" s="50"/>
      <c r="N312" s="43"/>
      <c r="O312" s="41" t="s">
        <v>215</v>
      </c>
    </row>
    <row r="313" spans="1:15">
      <c r="A313" s="53"/>
      <c r="B313" s="51"/>
      <c r="C313" s="13" t="s">
        <v>243</v>
      </c>
      <c r="D313" s="52"/>
      <c r="E313" s="24">
        <v>0</v>
      </c>
      <c r="F313" s="24">
        <v>0</v>
      </c>
      <c r="G313" s="24">
        <v>0</v>
      </c>
      <c r="H313" s="24">
        <v>0</v>
      </c>
      <c r="I313" s="24">
        <v>0</v>
      </c>
      <c r="J313" s="24">
        <v>0</v>
      </c>
      <c r="K313" s="24">
        <f t="shared" si="63"/>
        <v>0</v>
      </c>
      <c r="L313" s="50"/>
      <c r="M313" s="50"/>
      <c r="N313" s="43"/>
      <c r="O313" s="41" t="s">
        <v>215</v>
      </c>
    </row>
    <row r="314" spans="1:15">
      <c r="A314" s="53"/>
      <c r="B314" s="51"/>
      <c r="C314" s="13" t="s">
        <v>244</v>
      </c>
      <c r="D314" s="52"/>
      <c r="E314" s="24">
        <v>494.1</v>
      </c>
      <c r="F314" s="24">
        <v>0</v>
      </c>
      <c r="G314" s="24">
        <v>0</v>
      </c>
      <c r="H314" s="24">
        <v>0</v>
      </c>
      <c r="I314" s="24">
        <v>0</v>
      </c>
      <c r="J314" s="24">
        <v>0</v>
      </c>
      <c r="K314" s="24">
        <f t="shared" si="63"/>
        <v>494.1</v>
      </c>
      <c r="L314" s="50"/>
      <c r="M314" s="50"/>
      <c r="N314" s="43"/>
      <c r="O314" s="41" t="s">
        <v>215</v>
      </c>
    </row>
    <row r="315" spans="1:15">
      <c r="A315" s="53"/>
      <c r="B315" s="51"/>
      <c r="C315" s="13" t="s">
        <v>245</v>
      </c>
      <c r="D315" s="52"/>
      <c r="E315" s="24">
        <v>0</v>
      </c>
      <c r="F315" s="24">
        <v>0</v>
      </c>
      <c r="G315" s="24">
        <v>0</v>
      </c>
      <c r="H315" s="24">
        <v>0</v>
      </c>
      <c r="I315" s="24">
        <v>0</v>
      </c>
      <c r="J315" s="24">
        <v>0</v>
      </c>
      <c r="K315" s="24">
        <f t="shared" si="63"/>
        <v>0</v>
      </c>
      <c r="L315" s="50"/>
      <c r="M315" s="50"/>
      <c r="N315" s="43"/>
      <c r="O315" s="41" t="s">
        <v>215</v>
      </c>
    </row>
    <row r="316" spans="1:15">
      <c r="A316" s="53" t="s">
        <v>46</v>
      </c>
      <c r="B316" s="54" t="s">
        <v>401</v>
      </c>
      <c r="C316" s="13" t="s">
        <v>200</v>
      </c>
      <c r="D316" s="52" t="s">
        <v>226</v>
      </c>
      <c r="E316" s="24">
        <f t="shared" ref="E316:J316" si="73">E317+E318+E319+E320</f>
        <v>1560</v>
      </c>
      <c r="F316" s="24">
        <f t="shared" si="73"/>
        <v>90</v>
      </c>
      <c r="G316" s="24">
        <f t="shared" si="73"/>
        <v>0</v>
      </c>
      <c r="H316" s="24">
        <f t="shared" si="73"/>
        <v>0</v>
      </c>
      <c r="I316" s="24">
        <f t="shared" si="73"/>
        <v>0</v>
      </c>
      <c r="J316" s="24">
        <f t="shared" si="73"/>
        <v>0</v>
      </c>
      <c r="K316" s="24">
        <f t="shared" si="63"/>
        <v>1650</v>
      </c>
      <c r="L316" s="50" t="s">
        <v>215</v>
      </c>
      <c r="M316" s="50" t="s">
        <v>227</v>
      </c>
      <c r="N316" s="43"/>
      <c r="O316" s="41" t="s">
        <v>215</v>
      </c>
    </row>
    <row r="317" spans="1:15">
      <c r="A317" s="53"/>
      <c r="B317" s="54"/>
      <c r="C317" s="13" t="s">
        <v>242</v>
      </c>
      <c r="D317" s="52"/>
      <c r="E317" s="24">
        <v>0</v>
      </c>
      <c r="F317" s="24">
        <v>0</v>
      </c>
      <c r="G317" s="24">
        <v>0</v>
      </c>
      <c r="H317" s="24">
        <v>0</v>
      </c>
      <c r="I317" s="24">
        <v>0</v>
      </c>
      <c r="J317" s="24">
        <v>0</v>
      </c>
      <c r="K317" s="24">
        <f t="shared" si="63"/>
        <v>0</v>
      </c>
      <c r="L317" s="50"/>
      <c r="M317" s="50"/>
      <c r="N317" s="43"/>
      <c r="O317" s="41" t="s">
        <v>215</v>
      </c>
    </row>
    <row r="318" spans="1:15">
      <c r="A318" s="53"/>
      <c r="B318" s="54"/>
      <c r="C318" s="13" t="s">
        <v>243</v>
      </c>
      <c r="D318" s="52"/>
      <c r="E318" s="24">
        <v>0</v>
      </c>
      <c r="F318" s="24">
        <v>0</v>
      </c>
      <c r="G318" s="24">
        <v>0</v>
      </c>
      <c r="H318" s="24">
        <v>0</v>
      </c>
      <c r="I318" s="24">
        <v>0</v>
      </c>
      <c r="J318" s="24">
        <v>0</v>
      </c>
      <c r="K318" s="24">
        <f t="shared" si="63"/>
        <v>0</v>
      </c>
      <c r="L318" s="50"/>
      <c r="M318" s="50"/>
      <c r="N318" s="43"/>
      <c r="O318" s="41" t="s">
        <v>215</v>
      </c>
    </row>
    <row r="319" spans="1:15">
      <c r="A319" s="53"/>
      <c r="B319" s="54"/>
      <c r="C319" s="13" t="s">
        <v>244</v>
      </c>
      <c r="D319" s="52"/>
      <c r="E319" s="24">
        <v>1560</v>
      </c>
      <c r="F319" s="24">
        <v>90</v>
      </c>
      <c r="G319" s="24">
        <v>0</v>
      </c>
      <c r="H319" s="24">
        <v>0</v>
      </c>
      <c r="I319" s="24">
        <v>0</v>
      </c>
      <c r="J319" s="24">
        <v>0</v>
      </c>
      <c r="K319" s="24">
        <f t="shared" si="63"/>
        <v>1650</v>
      </c>
      <c r="L319" s="50"/>
      <c r="M319" s="50"/>
      <c r="N319" s="43"/>
      <c r="O319" s="41" t="s">
        <v>215</v>
      </c>
    </row>
    <row r="320" spans="1:15">
      <c r="A320" s="53"/>
      <c r="B320" s="54"/>
      <c r="C320" s="13" t="s">
        <v>245</v>
      </c>
      <c r="D320" s="52"/>
      <c r="E320" s="24">
        <v>0</v>
      </c>
      <c r="F320" s="24">
        <v>0</v>
      </c>
      <c r="G320" s="24">
        <v>0</v>
      </c>
      <c r="H320" s="24">
        <v>0</v>
      </c>
      <c r="I320" s="24">
        <v>0</v>
      </c>
      <c r="J320" s="24">
        <v>0</v>
      </c>
      <c r="K320" s="24">
        <f t="shared" si="63"/>
        <v>0</v>
      </c>
      <c r="L320" s="50"/>
      <c r="M320" s="50"/>
      <c r="N320" s="43"/>
      <c r="O320" s="41" t="s">
        <v>215</v>
      </c>
    </row>
    <row r="321" spans="1:15" ht="20.399999999999999" customHeight="1">
      <c r="A321" s="53" t="s">
        <v>47</v>
      </c>
      <c r="B321" s="54" t="s">
        <v>317</v>
      </c>
      <c r="C321" s="13" t="s">
        <v>200</v>
      </c>
      <c r="D321" s="52" t="s">
        <v>226</v>
      </c>
      <c r="E321" s="24">
        <f t="shared" ref="E321:J321" si="74">E322+E323+E324+E325</f>
        <v>1660</v>
      </c>
      <c r="F321" s="24">
        <f t="shared" si="74"/>
        <v>0</v>
      </c>
      <c r="G321" s="24">
        <f t="shared" si="74"/>
        <v>0</v>
      </c>
      <c r="H321" s="24">
        <f t="shared" si="74"/>
        <v>0</v>
      </c>
      <c r="I321" s="24">
        <f t="shared" si="74"/>
        <v>0</v>
      </c>
      <c r="J321" s="24">
        <f t="shared" si="74"/>
        <v>0</v>
      </c>
      <c r="K321" s="24">
        <f t="shared" si="63"/>
        <v>1660</v>
      </c>
      <c r="L321" s="50" t="s">
        <v>215</v>
      </c>
      <c r="M321" s="50" t="s">
        <v>227</v>
      </c>
      <c r="N321" s="43"/>
      <c r="O321" s="41" t="s">
        <v>215</v>
      </c>
    </row>
    <row r="322" spans="1:15" ht="20.399999999999999" customHeight="1">
      <c r="A322" s="53"/>
      <c r="B322" s="54"/>
      <c r="C322" s="13" t="s">
        <v>242</v>
      </c>
      <c r="D322" s="52"/>
      <c r="E322" s="24">
        <v>0</v>
      </c>
      <c r="F322" s="24">
        <v>0</v>
      </c>
      <c r="G322" s="24">
        <v>0</v>
      </c>
      <c r="H322" s="24">
        <v>0</v>
      </c>
      <c r="I322" s="24">
        <v>0</v>
      </c>
      <c r="J322" s="24">
        <v>0</v>
      </c>
      <c r="K322" s="24">
        <f t="shared" si="63"/>
        <v>0</v>
      </c>
      <c r="L322" s="50"/>
      <c r="M322" s="50"/>
      <c r="N322" s="43"/>
      <c r="O322" s="41" t="s">
        <v>215</v>
      </c>
    </row>
    <row r="323" spans="1:15" ht="20.399999999999999" customHeight="1">
      <c r="A323" s="53"/>
      <c r="B323" s="54"/>
      <c r="C323" s="13" t="s">
        <v>243</v>
      </c>
      <c r="D323" s="52"/>
      <c r="E323" s="24">
        <v>0</v>
      </c>
      <c r="F323" s="24">
        <v>0</v>
      </c>
      <c r="G323" s="24">
        <v>0</v>
      </c>
      <c r="H323" s="24">
        <v>0</v>
      </c>
      <c r="I323" s="24">
        <v>0</v>
      </c>
      <c r="J323" s="24">
        <v>0</v>
      </c>
      <c r="K323" s="24">
        <f t="shared" si="63"/>
        <v>0</v>
      </c>
      <c r="L323" s="50"/>
      <c r="M323" s="50"/>
      <c r="N323" s="43"/>
      <c r="O323" s="41" t="s">
        <v>215</v>
      </c>
    </row>
    <row r="324" spans="1:15" ht="20.399999999999999" customHeight="1">
      <c r="A324" s="53"/>
      <c r="B324" s="54"/>
      <c r="C324" s="13" t="s">
        <v>244</v>
      </c>
      <c r="D324" s="52"/>
      <c r="E324" s="24">
        <v>1660</v>
      </c>
      <c r="F324" s="24">
        <v>0</v>
      </c>
      <c r="G324" s="24">
        <v>0</v>
      </c>
      <c r="H324" s="24">
        <v>0</v>
      </c>
      <c r="I324" s="24">
        <v>0</v>
      </c>
      <c r="J324" s="24">
        <v>0</v>
      </c>
      <c r="K324" s="24">
        <f t="shared" si="63"/>
        <v>1660</v>
      </c>
      <c r="L324" s="50"/>
      <c r="M324" s="50"/>
      <c r="N324" s="43"/>
      <c r="O324" s="41" t="s">
        <v>215</v>
      </c>
    </row>
    <row r="325" spans="1:15" ht="20.399999999999999" customHeight="1">
      <c r="A325" s="53"/>
      <c r="B325" s="54"/>
      <c r="C325" s="13" t="s">
        <v>245</v>
      </c>
      <c r="D325" s="52"/>
      <c r="E325" s="24">
        <v>0</v>
      </c>
      <c r="F325" s="24">
        <v>0</v>
      </c>
      <c r="G325" s="24">
        <v>0</v>
      </c>
      <c r="H325" s="24">
        <v>0</v>
      </c>
      <c r="I325" s="24">
        <v>0</v>
      </c>
      <c r="J325" s="24">
        <v>0</v>
      </c>
      <c r="K325" s="24">
        <f t="shared" si="63"/>
        <v>0</v>
      </c>
      <c r="L325" s="50"/>
      <c r="M325" s="50"/>
      <c r="N325" s="43"/>
      <c r="O325" s="41" t="s">
        <v>215</v>
      </c>
    </row>
    <row r="326" spans="1:15">
      <c r="A326" s="53" t="s">
        <v>48</v>
      </c>
      <c r="B326" s="51" t="s">
        <v>176</v>
      </c>
      <c r="C326" s="13" t="s">
        <v>200</v>
      </c>
      <c r="D326" s="52" t="s">
        <v>226</v>
      </c>
      <c r="E326" s="24">
        <f t="shared" ref="E326:J326" si="75">E327+E328+E329+E330</f>
        <v>1417.8</v>
      </c>
      <c r="F326" s="24">
        <f t="shared" si="75"/>
        <v>0</v>
      </c>
      <c r="G326" s="24">
        <f t="shared" si="75"/>
        <v>0</v>
      </c>
      <c r="H326" s="24">
        <f t="shared" si="75"/>
        <v>0</v>
      </c>
      <c r="I326" s="24">
        <f t="shared" si="75"/>
        <v>0</v>
      </c>
      <c r="J326" s="24">
        <f t="shared" si="75"/>
        <v>0</v>
      </c>
      <c r="K326" s="24">
        <f t="shared" si="63"/>
        <v>1417.8</v>
      </c>
      <c r="L326" s="50" t="s">
        <v>215</v>
      </c>
      <c r="M326" s="50" t="s">
        <v>227</v>
      </c>
      <c r="N326" s="43"/>
      <c r="O326" s="41" t="s">
        <v>215</v>
      </c>
    </row>
    <row r="327" spans="1:15">
      <c r="A327" s="53"/>
      <c r="B327" s="51"/>
      <c r="C327" s="13" t="s">
        <v>242</v>
      </c>
      <c r="D327" s="52"/>
      <c r="E327" s="24">
        <v>0</v>
      </c>
      <c r="F327" s="24">
        <v>0</v>
      </c>
      <c r="G327" s="24">
        <v>0</v>
      </c>
      <c r="H327" s="24">
        <v>0</v>
      </c>
      <c r="I327" s="24">
        <v>0</v>
      </c>
      <c r="J327" s="24">
        <v>0</v>
      </c>
      <c r="K327" s="24">
        <f t="shared" si="63"/>
        <v>0</v>
      </c>
      <c r="L327" s="50"/>
      <c r="M327" s="50"/>
      <c r="N327" s="43"/>
      <c r="O327" s="41" t="s">
        <v>215</v>
      </c>
    </row>
    <row r="328" spans="1:15">
      <c r="A328" s="53"/>
      <c r="B328" s="51"/>
      <c r="C328" s="13" t="s">
        <v>243</v>
      </c>
      <c r="D328" s="52"/>
      <c r="E328" s="24">
        <v>0</v>
      </c>
      <c r="F328" s="24">
        <v>0</v>
      </c>
      <c r="G328" s="24">
        <v>0</v>
      </c>
      <c r="H328" s="24">
        <v>0</v>
      </c>
      <c r="I328" s="24">
        <v>0</v>
      </c>
      <c r="J328" s="24">
        <v>0</v>
      </c>
      <c r="K328" s="24">
        <f t="shared" si="63"/>
        <v>0</v>
      </c>
      <c r="L328" s="50"/>
      <c r="M328" s="50"/>
      <c r="N328" s="43"/>
      <c r="O328" s="41" t="s">
        <v>215</v>
      </c>
    </row>
    <row r="329" spans="1:15">
      <c r="A329" s="53"/>
      <c r="B329" s="51"/>
      <c r="C329" s="13" t="s">
        <v>244</v>
      </c>
      <c r="D329" s="52"/>
      <c r="E329" s="24">
        <v>1417.8</v>
      </c>
      <c r="F329" s="24">
        <v>0</v>
      </c>
      <c r="G329" s="24">
        <v>0</v>
      </c>
      <c r="H329" s="24">
        <v>0</v>
      </c>
      <c r="I329" s="24">
        <v>0</v>
      </c>
      <c r="J329" s="24">
        <v>0</v>
      </c>
      <c r="K329" s="24">
        <f t="shared" ref="K329:K392" si="76">SUM(E329:J329)</f>
        <v>1417.8</v>
      </c>
      <c r="L329" s="50"/>
      <c r="M329" s="50"/>
      <c r="N329" s="43"/>
      <c r="O329" s="41" t="s">
        <v>215</v>
      </c>
    </row>
    <row r="330" spans="1:15">
      <c r="A330" s="53"/>
      <c r="B330" s="51"/>
      <c r="C330" s="13" t="s">
        <v>245</v>
      </c>
      <c r="D330" s="52"/>
      <c r="E330" s="24">
        <v>0</v>
      </c>
      <c r="F330" s="24">
        <v>0</v>
      </c>
      <c r="G330" s="24">
        <v>0</v>
      </c>
      <c r="H330" s="24">
        <v>0</v>
      </c>
      <c r="I330" s="24">
        <v>0</v>
      </c>
      <c r="J330" s="24">
        <v>0</v>
      </c>
      <c r="K330" s="24">
        <f t="shared" si="76"/>
        <v>0</v>
      </c>
      <c r="L330" s="50"/>
      <c r="M330" s="50"/>
      <c r="N330" s="43"/>
      <c r="O330" s="41" t="s">
        <v>215</v>
      </c>
    </row>
    <row r="331" spans="1:15">
      <c r="A331" s="53" t="s">
        <v>49</v>
      </c>
      <c r="B331" s="51" t="s">
        <v>116</v>
      </c>
      <c r="C331" s="13" t="s">
        <v>200</v>
      </c>
      <c r="D331" s="52" t="s">
        <v>226</v>
      </c>
      <c r="E331" s="24">
        <f t="shared" ref="E331:J331" si="77">E332+E333+E334+E335</f>
        <v>217.7</v>
      </c>
      <c r="F331" s="24">
        <f t="shared" si="77"/>
        <v>0</v>
      </c>
      <c r="G331" s="24">
        <f t="shared" si="77"/>
        <v>0</v>
      </c>
      <c r="H331" s="24">
        <f t="shared" si="77"/>
        <v>0</v>
      </c>
      <c r="I331" s="24">
        <f t="shared" si="77"/>
        <v>0</v>
      </c>
      <c r="J331" s="24">
        <f t="shared" si="77"/>
        <v>0</v>
      </c>
      <c r="K331" s="24">
        <f t="shared" si="76"/>
        <v>217.7</v>
      </c>
      <c r="L331" s="50" t="s">
        <v>215</v>
      </c>
      <c r="M331" s="50" t="s">
        <v>227</v>
      </c>
      <c r="N331" s="43"/>
      <c r="O331" s="41" t="s">
        <v>215</v>
      </c>
    </row>
    <row r="332" spans="1:15">
      <c r="A332" s="53"/>
      <c r="B332" s="51"/>
      <c r="C332" s="13" t="s">
        <v>242</v>
      </c>
      <c r="D332" s="52"/>
      <c r="E332" s="24">
        <v>0</v>
      </c>
      <c r="F332" s="24">
        <v>0</v>
      </c>
      <c r="G332" s="24">
        <v>0</v>
      </c>
      <c r="H332" s="24">
        <v>0</v>
      </c>
      <c r="I332" s="24">
        <v>0</v>
      </c>
      <c r="J332" s="24">
        <v>0</v>
      </c>
      <c r="K332" s="24">
        <f t="shared" si="76"/>
        <v>0</v>
      </c>
      <c r="L332" s="50"/>
      <c r="M332" s="50"/>
      <c r="N332" s="43"/>
      <c r="O332" s="41" t="s">
        <v>215</v>
      </c>
    </row>
    <row r="333" spans="1:15">
      <c r="A333" s="53"/>
      <c r="B333" s="51"/>
      <c r="C333" s="13" t="s">
        <v>243</v>
      </c>
      <c r="D333" s="52"/>
      <c r="E333" s="24">
        <v>0</v>
      </c>
      <c r="F333" s="24">
        <v>0</v>
      </c>
      <c r="G333" s="24">
        <v>0</v>
      </c>
      <c r="H333" s="24">
        <v>0</v>
      </c>
      <c r="I333" s="24">
        <v>0</v>
      </c>
      <c r="J333" s="24">
        <v>0</v>
      </c>
      <c r="K333" s="24">
        <f t="shared" si="76"/>
        <v>0</v>
      </c>
      <c r="L333" s="50"/>
      <c r="M333" s="50"/>
      <c r="N333" s="43"/>
      <c r="O333" s="41" t="s">
        <v>215</v>
      </c>
    </row>
    <row r="334" spans="1:15">
      <c r="A334" s="53"/>
      <c r="B334" s="51"/>
      <c r="C334" s="13" t="s">
        <v>244</v>
      </c>
      <c r="D334" s="52"/>
      <c r="E334" s="24">
        <v>217.7</v>
      </c>
      <c r="F334" s="24">
        <v>0</v>
      </c>
      <c r="G334" s="24">
        <v>0</v>
      </c>
      <c r="H334" s="24">
        <v>0</v>
      </c>
      <c r="I334" s="24">
        <v>0</v>
      </c>
      <c r="J334" s="24">
        <v>0</v>
      </c>
      <c r="K334" s="24">
        <f t="shared" si="76"/>
        <v>217.7</v>
      </c>
      <c r="L334" s="50"/>
      <c r="M334" s="50"/>
      <c r="N334" s="43"/>
      <c r="O334" s="41" t="s">
        <v>215</v>
      </c>
    </row>
    <row r="335" spans="1:15">
      <c r="A335" s="53"/>
      <c r="B335" s="51"/>
      <c r="C335" s="13" t="s">
        <v>245</v>
      </c>
      <c r="D335" s="52"/>
      <c r="E335" s="24">
        <v>0</v>
      </c>
      <c r="F335" s="24">
        <v>0</v>
      </c>
      <c r="G335" s="24">
        <v>0</v>
      </c>
      <c r="H335" s="24">
        <v>0</v>
      </c>
      <c r="I335" s="24">
        <v>0</v>
      </c>
      <c r="J335" s="24">
        <v>0</v>
      </c>
      <c r="K335" s="24">
        <f t="shared" si="76"/>
        <v>0</v>
      </c>
      <c r="L335" s="50"/>
      <c r="M335" s="50"/>
      <c r="N335" s="43"/>
      <c r="O335" s="41" t="s">
        <v>215</v>
      </c>
    </row>
    <row r="336" spans="1:15">
      <c r="A336" s="53" t="s">
        <v>50</v>
      </c>
      <c r="B336" s="51" t="s">
        <v>177</v>
      </c>
      <c r="C336" s="13" t="s">
        <v>200</v>
      </c>
      <c r="D336" s="52" t="s">
        <v>226</v>
      </c>
      <c r="E336" s="24">
        <f t="shared" ref="E336:J336" si="78">E337+E338+E339+E340</f>
        <v>1325.4</v>
      </c>
      <c r="F336" s="24">
        <f t="shared" si="78"/>
        <v>862.62</v>
      </c>
      <c r="G336" s="24">
        <f t="shared" si="78"/>
        <v>0</v>
      </c>
      <c r="H336" s="24">
        <f t="shared" si="78"/>
        <v>0</v>
      </c>
      <c r="I336" s="24">
        <f t="shared" si="78"/>
        <v>0</v>
      </c>
      <c r="J336" s="24">
        <f t="shared" si="78"/>
        <v>0</v>
      </c>
      <c r="K336" s="24">
        <f t="shared" si="76"/>
        <v>2188.02</v>
      </c>
      <c r="L336" s="50" t="s">
        <v>215</v>
      </c>
      <c r="M336" s="50" t="s">
        <v>227</v>
      </c>
      <c r="N336" s="43"/>
      <c r="O336" s="41" t="s">
        <v>215</v>
      </c>
    </row>
    <row r="337" spans="1:15">
      <c r="A337" s="53"/>
      <c r="B337" s="51"/>
      <c r="C337" s="13" t="s">
        <v>242</v>
      </c>
      <c r="D337" s="52"/>
      <c r="E337" s="24">
        <v>0</v>
      </c>
      <c r="F337" s="24">
        <v>0</v>
      </c>
      <c r="G337" s="24">
        <v>0</v>
      </c>
      <c r="H337" s="24">
        <v>0</v>
      </c>
      <c r="I337" s="24">
        <v>0</v>
      </c>
      <c r="J337" s="24">
        <v>0</v>
      </c>
      <c r="K337" s="24">
        <f t="shared" si="76"/>
        <v>0</v>
      </c>
      <c r="L337" s="50"/>
      <c r="M337" s="50"/>
      <c r="N337" s="43"/>
      <c r="O337" s="41" t="s">
        <v>215</v>
      </c>
    </row>
    <row r="338" spans="1:15">
      <c r="A338" s="53"/>
      <c r="B338" s="51"/>
      <c r="C338" s="13" t="s">
        <v>243</v>
      </c>
      <c r="D338" s="52"/>
      <c r="E338" s="24">
        <v>0</v>
      </c>
      <c r="F338" s="24">
        <v>0</v>
      </c>
      <c r="G338" s="24">
        <v>0</v>
      </c>
      <c r="H338" s="24">
        <v>0</v>
      </c>
      <c r="I338" s="24">
        <v>0</v>
      </c>
      <c r="J338" s="24">
        <v>0</v>
      </c>
      <c r="K338" s="24">
        <f t="shared" si="76"/>
        <v>0</v>
      </c>
      <c r="L338" s="50"/>
      <c r="M338" s="50"/>
      <c r="N338" s="43"/>
      <c r="O338" s="41" t="s">
        <v>215</v>
      </c>
    </row>
    <row r="339" spans="1:15">
      <c r="A339" s="53"/>
      <c r="B339" s="51"/>
      <c r="C339" s="13" t="s">
        <v>244</v>
      </c>
      <c r="D339" s="52"/>
      <c r="E339" s="24">
        <v>1325.4</v>
      </c>
      <c r="F339" s="24">
        <v>862.62</v>
      </c>
      <c r="G339" s="24">
        <v>0</v>
      </c>
      <c r="H339" s="24">
        <v>0</v>
      </c>
      <c r="I339" s="24">
        <v>0</v>
      </c>
      <c r="J339" s="24">
        <v>0</v>
      </c>
      <c r="K339" s="24">
        <f t="shared" si="76"/>
        <v>2188.02</v>
      </c>
      <c r="L339" s="50"/>
      <c r="M339" s="50"/>
      <c r="N339" s="43"/>
      <c r="O339" s="41" t="s">
        <v>215</v>
      </c>
    </row>
    <row r="340" spans="1:15">
      <c r="A340" s="53"/>
      <c r="B340" s="51"/>
      <c r="C340" s="13" t="s">
        <v>245</v>
      </c>
      <c r="D340" s="52"/>
      <c r="E340" s="24">
        <v>0</v>
      </c>
      <c r="F340" s="24">
        <v>0</v>
      </c>
      <c r="G340" s="24">
        <v>0</v>
      </c>
      <c r="H340" s="24">
        <v>0</v>
      </c>
      <c r="I340" s="24">
        <v>0</v>
      </c>
      <c r="J340" s="24">
        <v>0</v>
      </c>
      <c r="K340" s="24">
        <f t="shared" si="76"/>
        <v>0</v>
      </c>
      <c r="L340" s="50"/>
      <c r="M340" s="50"/>
      <c r="N340" s="43"/>
      <c r="O340" s="41" t="s">
        <v>215</v>
      </c>
    </row>
    <row r="341" spans="1:15">
      <c r="A341" s="53" t="s">
        <v>51</v>
      </c>
      <c r="B341" s="51" t="s">
        <v>313</v>
      </c>
      <c r="C341" s="13" t="s">
        <v>200</v>
      </c>
      <c r="D341" s="52" t="s">
        <v>226</v>
      </c>
      <c r="E341" s="24">
        <f t="shared" ref="E341:J341" si="79">E342+E343+E344+E345</f>
        <v>98</v>
      </c>
      <c r="F341" s="24">
        <f t="shared" si="79"/>
        <v>0</v>
      </c>
      <c r="G341" s="24">
        <f t="shared" si="79"/>
        <v>0</v>
      </c>
      <c r="H341" s="24">
        <f t="shared" si="79"/>
        <v>0</v>
      </c>
      <c r="I341" s="24">
        <f t="shared" si="79"/>
        <v>0</v>
      </c>
      <c r="J341" s="24">
        <f t="shared" si="79"/>
        <v>0</v>
      </c>
      <c r="K341" s="24">
        <f t="shared" si="76"/>
        <v>98</v>
      </c>
      <c r="L341" s="50" t="s">
        <v>215</v>
      </c>
      <c r="M341" s="50" t="s">
        <v>227</v>
      </c>
      <c r="N341" s="43"/>
      <c r="O341" s="41" t="s">
        <v>215</v>
      </c>
    </row>
    <row r="342" spans="1:15">
      <c r="A342" s="53"/>
      <c r="B342" s="51"/>
      <c r="C342" s="13" t="s">
        <v>242</v>
      </c>
      <c r="D342" s="52"/>
      <c r="E342" s="24">
        <v>0</v>
      </c>
      <c r="F342" s="24">
        <v>0</v>
      </c>
      <c r="G342" s="24">
        <v>0</v>
      </c>
      <c r="H342" s="24">
        <v>0</v>
      </c>
      <c r="I342" s="24">
        <v>0</v>
      </c>
      <c r="J342" s="24">
        <v>0</v>
      </c>
      <c r="K342" s="24">
        <f t="shared" si="76"/>
        <v>0</v>
      </c>
      <c r="L342" s="50"/>
      <c r="M342" s="50"/>
      <c r="N342" s="43"/>
      <c r="O342" s="41" t="s">
        <v>215</v>
      </c>
    </row>
    <row r="343" spans="1:15">
      <c r="A343" s="53"/>
      <c r="B343" s="51"/>
      <c r="C343" s="13" t="s">
        <v>243</v>
      </c>
      <c r="D343" s="52"/>
      <c r="E343" s="24">
        <v>0</v>
      </c>
      <c r="F343" s="24">
        <v>0</v>
      </c>
      <c r="G343" s="24">
        <v>0</v>
      </c>
      <c r="H343" s="24">
        <v>0</v>
      </c>
      <c r="I343" s="24">
        <v>0</v>
      </c>
      <c r="J343" s="24">
        <v>0</v>
      </c>
      <c r="K343" s="24">
        <f t="shared" si="76"/>
        <v>0</v>
      </c>
      <c r="L343" s="50"/>
      <c r="M343" s="50"/>
      <c r="N343" s="43"/>
      <c r="O343" s="41" t="s">
        <v>215</v>
      </c>
    </row>
    <row r="344" spans="1:15">
      <c r="A344" s="53"/>
      <c r="B344" s="51"/>
      <c r="C344" s="13" t="s">
        <v>244</v>
      </c>
      <c r="D344" s="52"/>
      <c r="E344" s="24">
        <v>98</v>
      </c>
      <c r="F344" s="24">
        <v>0</v>
      </c>
      <c r="G344" s="24">
        <v>0</v>
      </c>
      <c r="H344" s="24">
        <v>0</v>
      </c>
      <c r="I344" s="24">
        <v>0</v>
      </c>
      <c r="J344" s="24">
        <v>0</v>
      </c>
      <c r="K344" s="24">
        <f t="shared" si="76"/>
        <v>98</v>
      </c>
      <c r="L344" s="50"/>
      <c r="M344" s="50"/>
      <c r="N344" s="43"/>
      <c r="O344" s="41" t="s">
        <v>215</v>
      </c>
    </row>
    <row r="345" spans="1:15">
      <c r="A345" s="53"/>
      <c r="B345" s="51"/>
      <c r="C345" s="13" t="s">
        <v>245</v>
      </c>
      <c r="D345" s="52"/>
      <c r="E345" s="24">
        <v>0</v>
      </c>
      <c r="F345" s="24">
        <v>0</v>
      </c>
      <c r="G345" s="24">
        <v>0</v>
      </c>
      <c r="H345" s="24">
        <v>0</v>
      </c>
      <c r="I345" s="24">
        <v>0</v>
      </c>
      <c r="J345" s="24">
        <v>0</v>
      </c>
      <c r="K345" s="24">
        <f t="shared" si="76"/>
        <v>0</v>
      </c>
      <c r="L345" s="50"/>
      <c r="M345" s="50"/>
      <c r="N345" s="43"/>
      <c r="O345" s="41" t="s">
        <v>215</v>
      </c>
    </row>
    <row r="346" spans="1:15">
      <c r="A346" s="53" t="s">
        <v>52</v>
      </c>
      <c r="B346" s="51" t="s">
        <v>253</v>
      </c>
      <c r="C346" s="13" t="s">
        <v>200</v>
      </c>
      <c r="D346" s="52" t="s">
        <v>226</v>
      </c>
      <c r="E346" s="24">
        <f t="shared" ref="E346:J346" si="80">E347+E348+E349+E350</f>
        <v>2328</v>
      </c>
      <c r="F346" s="24">
        <f t="shared" si="80"/>
        <v>523.5</v>
      </c>
      <c r="G346" s="24">
        <f t="shared" si="80"/>
        <v>0</v>
      </c>
      <c r="H346" s="24">
        <f t="shared" si="80"/>
        <v>0</v>
      </c>
      <c r="I346" s="24">
        <f t="shared" si="80"/>
        <v>0</v>
      </c>
      <c r="J346" s="24">
        <f t="shared" si="80"/>
        <v>0</v>
      </c>
      <c r="K346" s="24">
        <f t="shared" si="76"/>
        <v>2851.5</v>
      </c>
      <c r="L346" s="50" t="s">
        <v>215</v>
      </c>
      <c r="M346" s="50" t="s">
        <v>227</v>
      </c>
      <c r="N346" s="43"/>
      <c r="O346" s="41" t="s">
        <v>215</v>
      </c>
    </row>
    <row r="347" spans="1:15">
      <c r="A347" s="53"/>
      <c r="B347" s="51"/>
      <c r="C347" s="13" t="s">
        <v>242</v>
      </c>
      <c r="D347" s="52"/>
      <c r="E347" s="24">
        <v>0</v>
      </c>
      <c r="F347" s="24">
        <v>0</v>
      </c>
      <c r="G347" s="24">
        <v>0</v>
      </c>
      <c r="H347" s="24">
        <v>0</v>
      </c>
      <c r="I347" s="24">
        <v>0</v>
      </c>
      <c r="J347" s="24">
        <v>0</v>
      </c>
      <c r="K347" s="24">
        <f t="shared" si="76"/>
        <v>0</v>
      </c>
      <c r="L347" s="50"/>
      <c r="M347" s="50"/>
      <c r="N347" s="43"/>
      <c r="O347" s="41" t="s">
        <v>215</v>
      </c>
    </row>
    <row r="348" spans="1:15">
      <c r="A348" s="53"/>
      <c r="B348" s="51"/>
      <c r="C348" s="13" t="s">
        <v>243</v>
      </c>
      <c r="D348" s="52"/>
      <c r="E348" s="24">
        <v>0</v>
      </c>
      <c r="F348" s="24">
        <v>0</v>
      </c>
      <c r="G348" s="24">
        <v>0</v>
      </c>
      <c r="H348" s="24">
        <v>0</v>
      </c>
      <c r="I348" s="24">
        <v>0</v>
      </c>
      <c r="J348" s="24">
        <v>0</v>
      </c>
      <c r="K348" s="24">
        <f t="shared" si="76"/>
        <v>0</v>
      </c>
      <c r="L348" s="50"/>
      <c r="M348" s="50"/>
      <c r="N348" s="43"/>
      <c r="O348" s="41" t="s">
        <v>215</v>
      </c>
    </row>
    <row r="349" spans="1:15">
      <c r="A349" s="53"/>
      <c r="B349" s="51"/>
      <c r="C349" s="13" t="s">
        <v>244</v>
      </c>
      <c r="D349" s="52"/>
      <c r="E349" s="24">
        <v>2328</v>
      </c>
      <c r="F349" s="24">
        <v>523.5</v>
      </c>
      <c r="G349" s="24">
        <v>0</v>
      </c>
      <c r="H349" s="24">
        <v>0</v>
      </c>
      <c r="I349" s="24">
        <v>0</v>
      </c>
      <c r="J349" s="24">
        <v>0</v>
      </c>
      <c r="K349" s="24">
        <f t="shared" si="76"/>
        <v>2851.5</v>
      </c>
      <c r="L349" s="50"/>
      <c r="M349" s="50"/>
      <c r="N349" s="43"/>
      <c r="O349" s="41" t="s">
        <v>215</v>
      </c>
    </row>
    <row r="350" spans="1:15">
      <c r="A350" s="53"/>
      <c r="B350" s="51"/>
      <c r="C350" s="13" t="s">
        <v>245</v>
      </c>
      <c r="D350" s="52"/>
      <c r="E350" s="24">
        <v>0</v>
      </c>
      <c r="F350" s="24">
        <v>0</v>
      </c>
      <c r="G350" s="24">
        <v>0</v>
      </c>
      <c r="H350" s="24">
        <v>0</v>
      </c>
      <c r="I350" s="24">
        <v>0</v>
      </c>
      <c r="J350" s="24">
        <v>0</v>
      </c>
      <c r="K350" s="24">
        <f t="shared" si="76"/>
        <v>0</v>
      </c>
      <c r="L350" s="50"/>
      <c r="M350" s="50"/>
      <c r="N350" s="43"/>
      <c r="O350" s="41" t="s">
        <v>215</v>
      </c>
    </row>
    <row r="351" spans="1:15">
      <c r="A351" s="53" t="s">
        <v>53</v>
      </c>
      <c r="B351" s="51" t="s">
        <v>255</v>
      </c>
      <c r="C351" s="13" t="s">
        <v>200</v>
      </c>
      <c r="D351" s="52" t="s">
        <v>226</v>
      </c>
      <c r="E351" s="24">
        <f t="shared" ref="E351:J351" si="81">E352+E353+E354+E355</f>
        <v>97.2</v>
      </c>
      <c r="F351" s="24">
        <f t="shared" si="81"/>
        <v>0</v>
      </c>
      <c r="G351" s="24">
        <f t="shared" si="81"/>
        <v>0</v>
      </c>
      <c r="H351" s="24">
        <f t="shared" si="81"/>
        <v>0</v>
      </c>
      <c r="I351" s="24">
        <f t="shared" si="81"/>
        <v>0</v>
      </c>
      <c r="J351" s="24">
        <f t="shared" si="81"/>
        <v>0</v>
      </c>
      <c r="K351" s="24">
        <f t="shared" si="76"/>
        <v>97.2</v>
      </c>
      <c r="L351" s="50" t="s">
        <v>215</v>
      </c>
      <c r="M351" s="50" t="s">
        <v>227</v>
      </c>
      <c r="N351" s="43"/>
      <c r="O351" s="41" t="s">
        <v>215</v>
      </c>
    </row>
    <row r="352" spans="1:15">
      <c r="A352" s="53"/>
      <c r="B352" s="51"/>
      <c r="C352" s="13" t="s">
        <v>242</v>
      </c>
      <c r="D352" s="52"/>
      <c r="E352" s="24">
        <v>0</v>
      </c>
      <c r="F352" s="24">
        <v>0</v>
      </c>
      <c r="G352" s="24">
        <v>0</v>
      </c>
      <c r="H352" s="24">
        <v>0</v>
      </c>
      <c r="I352" s="24">
        <v>0</v>
      </c>
      <c r="J352" s="24">
        <v>0</v>
      </c>
      <c r="K352" s="24">
        <f t="shared" si="76"/>
        <v>0</v>
      </c>
      <c r="L352" s="50"/>
      <c r="M352" s="50"/>
      <c r="N352" s="43"/>
      <c r="O352" s="41" t="s">
        <v>215</v>
      </c>
    </row>
    <row r="353" spans="1:15">
      <c r="A353" s="53"/>
      <c r="B353" s="51"/>
      <c r="C353" s="13" t="s">
        <v>243</v>
      </c>
      <c r="D353" s="52"/>
      <c r="E353" s="24">
        <v>0</v>
      </c>
      <c r="F353" s="24">
        <v>0</v>
      </c>
      <c r="G353" s="24">
        <v>0</v>
      </c>
      <c r="H353" s="24">
        <v>0</v>
      </c>
      <c r="I353" s="24">
        <v>0</v>
      </c>
      <c r="J353" s="24">
        <v>0</v>
      </c>
      <c r="K353" s="24">
        <f t="shared" si="76"/>
        <v>0</v>
      </c>
      <c r="L353" s="50"/>
      <c r="M353" s="50"/>
      <c r="N353" s="43"/>
      <c r="O353" s="41" t="s">
        <v>215</v>
      </c>
    </row>
    <row r="354" spans="1:15">
      <c r="A354" s="53"/>
      <c r="B354" s="51"/>
      <c r="C354" s="13" t="s">
        <v>244</v>
      </c>
      <c r="D354" s="52"/>
      <c r="E354" s="24">
        <v>97.2</v>
      </c>
      <c r="F354" s="24">
        <v>0</v>
      </c>
      <c r="G354" s="24">
        <v>0</v>
      </c>
      <c r="H354" s="24">
        <v>0</v>
      </c>
      <c r="I354" s="24">
        <v>0</v>
      </c>
      <c r="J354" s="24">
        <v>0</v>
      </c>
      <c r="K354" s="24">
        <f t="shared" si="76"/>
        <v>97.2</v>
      </c>
      <c r="L354" s="50"/>
      <c r="M354" s="50"/>
      <c r="N354" s="43"/>
      <c r="O354" s="41" t="s">
        <v>215</v>
      </c>
    </row>
    <row r="355" spans="1:15">
      <c r="A355" s="53"/>
      <c r="B355" s="51"/>
      <c r="C355" s="13" t="s">
        <v>245</v>
      </c>
      <c r="D355" s="52"/>
      <c r="E355" s="24">
        <v>0</v>
      </c>
      <c r="F355" s="24">
        <v>0</v>
      </c>
      <c r="G355" s="24">
        <v>0</v>
      </c>
      <c r="H355" s="24">
        <v>0</v>
      </c>
      <c r="I355" s="24">
        <v>0</v>
      </c>
      <c r="J355" s="24">
        <v>0</v>
      </c>
      <c r="K355" s="24">
        <f t="shared" si="76"/>
        <v>0</v>
      </c>
      <c r="L355" s="50"/>
      <c r="M355" s="50"/>
      <c r="N355" s="43"/>
      <c r="O355" s="41" t="s">
        <v>215</v>
      </c>
    </row>
    <row r="356" spans="1:15">
      <c r="A356" s="53" t="s">
        <v>54</v>
      </c>
      <c r="B356" s="51" t="s">
        <v>367</v>
      </c>
      <c r="C356" s="13" t="s">
        <v>200</v>
      </c>
      <c r="D356" s="52" t="s">
        <v>226</v>
      </c>
      <c r="E356" s="24">
        <f t="shared" ref="E356:J356" si="82">E357+E358+E359+E360</f>
        <v>120.065</v>
      </c>
      <c r="F356" s="24">
        <f t="shared" si="82"/>
        <v>0</v>
      </c>
      <c r="G356" s="24">
        <f t="shared" si="82"/>
        <v>0</v>
      </c>
      <c r="H356" s="24">
        <f t="shared" si="82"/>
        <v>0</v>
      </c>
      <c r="I356" s="24">
        <f t="shared" si="82"/>
        <v>0</v>
      </c>
      <c r="J356" s="24">
        <f t="shared" si="82"/>
        <v>0</v>
      </c>
      <c r="K356" s="24">
        <f t="shared" si="76"/>
        <v>120.065</v>
      </c>
      <c r="L356" s="50" t="s">
        <v>215</v>
      </c>
      <c r="M356" s="50" t="s">
        <v>227</v>
      </c>
      <c r="N356" s="43"/>
      <c r="O356" s="41" t="s">
        <v>215</v>
      </c>
    </row>
    <row r="357" spans="1:15">
      <c r="A357" s="53"/>
      <c r="B357" s="51"/>
      <c r="C357" s="13" t="s">
        <v>242</v>
      </c>
      <c r="D357" s="52"/>
      <c r="E357" s="24">
        <v>0</v>
      </c>
      <c r="F357" s="24">
        <v>0</v>
      </c>
      <c r="G357" s="24">
        <v>0</v>
      </c>
      <c r="H357" s="24">
        <v>0</v>
      </c>
      <c r="I357" s="24">
        <v>0</v>
      </c>
      <c r="J357" s="24">
        <v>0</v>
      </c>
      <c r="K357" s="24">
        <f t="shared" si="76"/>
        <v>0</v>
      </c>
      <c r="L357" s="50"/>
      <c r="M357" s="50"/>
      <c r="N357" s="43"/>
      <c r="O357" s="41" t="s">
        <v>215</v>
      </c>
    </row>
    <row r="358" spans="1:15">
      <c r="A358" s="53"/>
      <c r="B358" s="51"/>
      <c r="C358" s="13" t="s">
        <v>243</v>
      </c>
      <c r="D358" s="52"/>
      <c r="E358" s="24">
        <v>30.065000000000001</v>
      </c>
      <c r="F358" s="24">
        <v>0</v>
      </c>
      <c r="G358" s="24">
        <v>0</v>
      </c>
      <c r="H358" s="24">
        <v>0</v>
      </c>
      <c r="I358" s="24">
        <v>0</v>
      </c>
      <c r="J358" s="24">
        <v>0</v>
      </c>
      <c r="K358" s="24">
        <f t="shared" si="76"/>
        <v>30.065000000000001</v>
      </c>
      <c r="L358" s="50"/>
      <c r="M358" s="50"/>
      <c r="N358" s="43"/>
      <c r="O358" s="41" t="s">
        <v>215</v>
      </c>
    </row>
    <row r="359" spans="1:15">
      <c r="A359" s="53"/>
      <c r="B359" s="51"/>
      <c r="C359" s="13" t="s">
        <v>244</v>
      </c>
      <c r="D359" s="52"/>
      <c r="E359" s="24">
        <v>90</v>
      </c>
      <c r="F359" s="24">
        <v>0</v>
      </c>
      <c r="G359" s="24">
        <v>0</v>
      </c>
      <c r="H359" s="24">
        <v>0</v>
      </c>
      <c r="I359" s="24">
        <v>0</v>
      </c>
      <c r="J359" s="24">
        <v>0</v>
      </c>
      <c r="K359" s="24">
        <f t="shared" si="76"/>
        <v>90</v>
      </c>
      <c r="L359" s="50"/>
      <c r="M359" s="50"/>
      <c r="N359" s="43"/>
      <c r="O359" s="41" t="s">
        <v>215</v>
      </c>
    </row>
    <row r="360" spans="1:15">
      <c r="A360" s="53"/>
      <c r="B360" s="51"/>
      <c r="C360" s="13" t="s">
        <v>245</v>
      </c>
      <c r="D360" s="52"/>
      <c r="E360" s="24">
        <v>0</v>
      </c>
      <c r="F360" s="24">
        <v>0</v>
      </c>
      <c r="G360" s="24">
        <v>0</v>
      </c>
      <c r="H360" s="24">
        <v>0</v>
      </c>
      <c r="I360" s="24">
        <v>0</v>
      </c>
      <c r="J360" s="24">
        <v>0</v>
      </c>
      <c r="K360" s="24">
        <f t="shared" si="76"/>
        <v>0</v>
      </c>
      <c r="L360" s="50"/>
      <c r="M360" s="50"/>
      <c r="N360" s="43"/>
      <c r="O360" s="41" t="s">
        <v>215</v>
      </c>
    </row>
    <row r="361" spans="1:15">
      <c r="A361" s="53" t="s">
        <v>55</v>
      </c>
      <c r="B361" s="61" t="s">
        <v>256</v>
      </c>
      <c r="C361" s="13" t="s">
        <v>200</v>
      </c>
      <c r="D361" s="58" t="s">
        <v>226</v>
      </c>
      <c r="E361" s="24">
        <f t="shared" ref="E361:J361" si="83">E362+E363+E364+E365+E366+E367+E368</f>
        <v>3388.9139999999998</v>
      </c>
      <c r="F361" s="24">
        <f t="shared" si="83"/>
        <v>300.01</v>
      </c>
      <c r="G361" s="24">
        <f t="shared" si="83"/>
        <v>0</v>
      </c>
      <c r="H361" s="24">
        <f t="shared" si="83"/>
        <v>0</v>
      </c>
      <c r="I361" s="24">
        <f t="shared" si="83"/>
        <v>0</v>
      </c>
      <c r="J361" s="24">
        <f t="shared" si="83"/>
        <v>0</v>
      </c>
      <c r="K361" s="24">
        <f t="shared" si="76"/>
        <v>3688.924</v>
      </c>
      <c r="L361" s="50" t="s">
        <v>215</v>
      </c>
      <c r="M361" s="50" t="s">
        <v>227</v>
      </c>
      <c r="N361" s="43"/>
      <c r="O361" s="41" t="s">
        <v>215</v>
      </c>
    </row>
    <row r="362" spans="1:15">
      <c r="A362" s="53"/>
      <c r="B362" s="62"/>
      <c r="C362" s="13" t="s">
        <v>242</v>
      </c>
      <c r="D362" s="59"/>
      <c r="E362" s="24">
        <v>2535.6</v>
      </c>
      <c r="F362" s="24">
        <v>0</v>
      </c>
      <c r="G362" s="24">
        <v>0</v>
      </c>
      <c r="H362" s="24">
        <v>0</v>
      </c>
      <c r="I362" s="24">
        <v>0</v>
      </c>
      <c r="J362" s="24">
        <v>0</v>
      </c>
      <c r="K362" s="24">
        <f t="shared" si="76"/>
        <v>2535.6</v>
      </c>
      <c r="L362" s="50"/>
      <c r="M362" s="50"/>
      <c r="N362" s="43"/>
      <c r="O362" s="41" t="s">
        <v>215</v>
      </c>
    </row>
    <row r="363" spans="1:15">
      <c r="A363" s="53"/>
      <c r="B363" s="62"/>
      <c r="C363" s="13" t="s">
        <v>183</v>
      </c>
      <c r="D363" s="59"/>
      <c r="E363" s="24">
        <v>0</v>
      </c>
      <c r="F363" s="24">
        <v>0</v>
      </c>
      <c r="G363" s="24">
        <v>0</v>
      </c>
      <c r="H363" s="24">
        <v>0</v>
      </c>
      <c r="I363" s="24">
        <v>0</v>
      </c>
      <c r="J363" s="24">
        <v>0</v>
      </c>
      <c r="K363" s="24">
        <f t="shared" si="76"/>
        <v>0</v>
      </c>
      <c r="L363" s="50"/>
      <c r="M363" s="50"/>
      <c r="N363" s="43"/>
      <c r="O363" s="41" t="s">
        <v>215</v>
      </c>
    </row>
    <row r="364" spans="1:15">
      <c r="A364" s="53"/>
      <c r="B364" s="62"/>
      <c r="C364" s="13" t="s">
        <v>243</v>
      </c>
      <c r="D364" s="59"/>
      <c r="E364" s="24">
        <v>28.114000000000001</v>
      </c>
      <c r="F364" s="24">
        <v>0</v>
      </c>
      <c r="G364" s="24">
        <v>0</v>
      </c>
      <c r="H364" s="24">
        <v>0</v>
      </c>
      <c r="I364" s="24">
        <v>0</v>
      </c>
      <c r="J364" s="24">
        <v>0</v>
      </c>
      <c r="K364" s="24">
        <f t="shared" si="76"/>
        <v>28.114000000000001</v>
      </c>
      <c r="L364" s="50"/>
      <c r="M364" s="50"/>
      <c r="N364" s="43"/>
      <c r="O364" s="41" t="s">
        <v>215</v>
      </c>
    </row>
    <row r="365" spans="1:15">
      <c r="A365" s="53"/>
      <c r="B365" s="62"/>
      <c r="C365" s="13" t="s">
        <v>184</v>
      </c>
      <c r="D365" s="59"/>
      <c r="E365" s="24">
        <v>0</v>
      </c>
      <c r="F365" s="24">
        <v>0</v>
      </c>
      <c r="G365" s="24">
        <v>0</v>
      </c>
      <c r="H365" s="24">
        <v>0</v>
      </c>
      <c r="I365" s="24">
        <v>0</v>
      </c>
      <c r="J365" s="24">
        <v>0</v>
      </c>
      <c r="K365" s="24">
        <f t="shared" si="76"/>
        <v>0</v>
      </c>
      <c r="L365" s="50"/>
      <c r="M365" s="50"/>
      <c r="N365" s="43"/>
      <c r="O365" s="41" t="s">
        <v>215</v>
      </c>
    </row>
    <row r="366" spans="1:15">
      <c r="A366" s="53"/>
      <c r="B366" s="62"/>
      <c r="C366" s="13" t="s">
        <v>244</v>
      </c>
      <c r="D366" s="59"/>
      <c r="E366" s="24">
        <v>825.2</v>
      </c>
      <c r="F366" s="24">
        <v>0</v>
      </c>
      <c r="G366" s="24">
        <v>0</v>
      </c>
      <c r="H366" s="24">
        <v>0</v>
      </c>
      <c r="I366" s="24">
        <v>0</v>
      </c>
      <c r="J366" s="24">
        <v>0</v>
      </c>
      <c r="K366" s="24">
        <f t="shared" si="76"/>
        <v>825.2</v>
      </c>
      <c r="L366" s="50"/>
      <c r="M366" s="50"/>
      <c r="N366" s="43"/>
      <c r="O366" s="41" t="s">
        <v>215</v>
      </c>
    </row>
    <row r="367" spans="1:15">
      <c r="A367" s="53"/>
      <c r="B367" s="62"/>
      <c r="C367" s="13" t="s">
        <v>185</v>
      </c>
      <c r="D367" s="59"/>
      <c r="E367" s="24">
        <v>0</v>
      </c>
      <c r="F367" s="24">
        <v>300.01</v>
      </c>
      <c r="G367" s="24">
        <v>0</v>
      </c>
      <c r="H367" s="24">
        <v>0</v>
      </c>
      <c r="I367" s="24">
        <v>0</v>
      </c>
      <c r="J367" s="24">
        <v>0</v>
      </c>
      <c r="K367" s="24">
        <f t="shared" si="76"/>
        <v>300.01</v>
      </c>
      <c r="L367" s="50"/>
      <c r="M367" s="50"/>
      <c r="N367" s="43"/>
      <c r="O367" s="41" t="s">
        <v>215</v>
      </c>
    </row>
    <row r="368" spans="1:15">
      <c r="A368" s="53"/>
      <c r="B368" s="63"/>
      <c r="C368" s="13" t="s">
        <v>245</v>
      </c>
      <c r="D368" s="60"/>
      <c r="E368" s="24">
        <v>0</v>
      </c>
      <c r="F368" s="24">
        <v>0</v>
      </c>
      <c r="G368" s="24">
        <v>0</v>
      </c>
      <c r="H368" s="24">
        <v>0</v>
      </c>
      <c r="I368" s="24">
        <v>0</v>
      </c>
      <c r="J368" s="24">
        <v>0</v>
      </c>
      <c r="K368" s="24">
        <f t="shared" si="76"/>
        <v>0</v>
      </c>
      <c r="L368" s="50"/>
      <c r="M368" s="50"/>
      <c r="N368" s="43"/>
      <c r="O368" s="41" t="s">
        <v>215</v>
      </c>
    </row>
    <row r="369" spans="1:15">
      <c r="A369" s="53" t="s">
        <v>56</v>
      </c>
      <c r="B369" s="51" t="s">
        <v>178</v>
      </c>
      <c r="C369" s="13" t="s">
        <v>200</v>
      </c>
      <c r="D369" s="52" t="s">
        <v>226</v>
      </c>
      <c r="E369" s="24">
        <f t="shared" ref="E369:J369" si="84">E370+E371+E372+E373</f>
        <v>300</v>
      </c>
      <c r="F369" s="24">
        <f t="shared" si="84"/>
        <v>0</v>
      </c>
      <c r="G369" s="24">
        <f t="shared" si="84"/>
        <v>0</v>
      </c>
      <c r="H369" s="24">
        <f t="shared" si="84"/>
        <v>0</v>
      </c>
      <c r="I369" s="24">
        <f t="shared" si="84"/>
        <v>0</v>
      </c>
      <c r="J369" s="24">
        <f t="shared" si="84"/>
        <v>0</v>
      </c>
      <c r="K369" s="24">
        <f t="shared" si="76"/>
        <v>300</v>
      </c>
      <c r="L369" s="50" t="s">
        <v>215</v>
      </c>
      <c r="M369" s="50" t="s">
        <v>227</v>
      </c>
      <c r="N369" s="43"/>
      <c r="O369" s="41" t="s">
        <v>215</v>
      </c>
    </row>
    <row r="370" spans="1:15">
      <c r="A370" s="53"/>
      <c r="B370" s="51"/>
      <c r="C370" s="13" t="s">
        <v>242</v>
      </c>
      <c r="D370" s="52"/>
      <c r="E370" s="24">
        <v>0</v>
      </c>
      <c r="F370" s="24">
        <v>0</v>
      </c>
      <c r="G370" s="24">
        <v>0</v>
      </c>
      <c r="H370" s="24">
        <v>0</v>
      </c>
      <c r="I370" s="24">
        <v>0</v>
      </c>
      <c r="J370" s="24">
        <v>0</v>
      </c>
      <c r="K370" s="24">
        <f t="shared" si="76"/>
        <v>0</v>
      </c>
      <c r="L370" s="50"/>
      <c r="M370" s="50"/>
      <c r="N370" s="43"/>
      <c r="O370" s="41" t="s">
        <v>215</v>
      </c>
    </row>
    <row r="371" spans="1:15">
      <c r="A371" s="53"/>
      <c r="B371" s="51"/>
      <c r="C371" s="13" t="s">
        <v>243</v>
      </c>
      <c r="D371" s="52"/>
      <c r="E371" s="24">
        <v>0</v>
      </c>
      <c r="F371" s="24">
        <v>0</v>
      </c>
      <c r="G371" s="24">
        <v>0</v>
      </c>
      <c r="H371" s="24">
        <v>0</v>
      </c>
      <c r="I371" s="24">
        <v>0</v>
      </c>
      <c r="J371" s="24">
        <v>0</v>
      </c>
      <c r="K371" s="24">
        <f t="shared" si="76"/>
        <v>0</v>
      </c>
      <c r="L371" s="50"/>
      <c r="M371" s="50"/>
      <c r="N371" s="43"/>
      <c r="O371" s="41" t="s">
        <v>215</v>
      </c>
    </row>
    <row r="372" spans="1:15">
      <c r="A372" s="53"/>
      <c r="B372" s="51"/>
      <c r="C372" s="13" t="s">
        <v>244</v>
      </c>
      <c r="D372" s="52"/>
      <c r="E372" s="24">
        <v>300</v>
      </c>
      <c r="F372" s="24">
        <v>0</v>
      </c>
      <c r="G372" s="24">
        <v>0</v>
      </c>
      <c r="H372" s="24">
        <v>0</v>
      </c>
      <c r="I372" s="24">
        <v>0</v>
      </c>
      <c r="J372" s="24">
        <v>0</v>
      </c>
      <c r="K372" s="24">
        <f t="shared" si="76"/>
        <v>300</v>
      </c>
      <c r="L372" s="50"/>
      <c r="M372" s="50"/>
      <c r="N372" s="43"/>
      <c r="O372" s="41" t="s">
        <v>215</v>
      </c>
    </row>
    <row r="373" spans="1:15">
      <c r="A373" s="53"/>
      <c r="B373" s="51"/>
      <c r="C373" s="13" t="s">
        <v>245</v>
      </c>
      <c r="D373" s="52"/>
      <c r="E373" s="24">
        <v>0</v>
      </c>
      <c r="F373" s="24">
        <v>0</v>
      </c>
      <c r="G373" s="24">
        <v>0</v>
      </c>
      <c r="H373" s="24">
        <v>0</v>
      </c>
      <c r="I373" s="24">
        <v>0</v>
      </c>
      <c r="J373" s="24">
        <v>0</v>
      </c>
      <c r="K373" s="24">
        <f t="shared" si="76"/>
        <v>0</v>
      </c>
      <c r="L373" s="50"/>
      <c r="M373" s="50"/>
      <c r="N373" s="43"/>
      <c r="O373" s="41" t="s">
        <v>215</v>
      </c>
    </row>
    <row r="374" spans="1:15">
      <c r="A374" s="53" t="s">
        <v>57</v>
      </c>
      <c r="B374" s="51" t="s">
        <v>258</v>
      </c>
      <c r="C374" s="13" t="s">
        <v>200</v>
      </c>
      <c r="D374" s="52" t="s">
        <v>226</v>
      </c>
      <c r="E374" s="24">
        <f t="shared" ref="E374:J374" si="85">E375+E376+E377+E378</f>
        <v>1190.6100000000001</v>
      </c>
      <c r="F374" s="24">
        <f t="shared" si="85"/>
        <v>0</v>
      </c>
      <c r="G374" s="24">
        <f t="shared" si="85"/>
        <v>0</v>
      </c>
      <c r="H374" s="24">
        <f t="shared" si="85"/>
        <v>0</v>
      </c>
      <c r="I374" s="24">
        <f t="shared" si="85"/>
        <v>0</v>
      </c>
      <c r="J374" s="24">
        <f t="shared" si="85"/>
        <v>0</v>
      </c>
      <c r="K374" s="24">
        <f t="shared" si="76"/>
        <v>1190.6100000000001</v>
      </c>
      <c r="L374" s="50" t="s">
        <v>215</v>
      </c>
      <c r="M374" s="50" t="s">
        <v>227</v>
      </c>
      <c r="N374" s="43"/>
      <c r="O374" s="41" t="s">
        <v>215</v>
      </c>
    </row>
    <row r="375" spans="1:15">
      <c r="A375" s="53"/>
      <c r="B375" s="51"/>
      <c r="C375" s="13" t="s">
        <v>242</v>
      </c>
      <c r="D375" s="52"/>
      <c r="E375" s="24">
        <v>1188.4000000000001</v>
      </c>
      <c r="F375" s="24">
        <v>0</v>
      </c>
      <c r="G375" s="24">
        <v>0</v>
      </c>
      <c r="H375" s="24">
        <v>0</v>
      </c>
      <c r="I375" s="24">
        <v>0</v>
      </c>
      <c r="J375" s="24">
        <v>0</v>
      </c>
      <c r="K375" s="24">
        <f t="shared" si="76"/>
        <v>1188.4000000000001</v>
      </c>
      <c r="L375" s="50"/>
      <c r="M375" s="50"/>
      <c r="N375" s="43"/>
      <c r="O375" s="41" t="s">
        <v>215</v>
      </c>
    </row>
    <row r="376" spans="1:15">
      <c r="A376" s="53"/>
      <c r="B376" s="51"/>
      <c r="C376" s="13" t="s">
        <v>243</v>
      </c>
      <c r="D376" s="52"/>
      <c r="E376" s="24">
        <v>0</v>
      </c>
      <c r="F376" s="24">
        <v>0</v>
      </c>
      <c r="G376" s="24">
        <v>0</v>
      </c>
      <c r="H376" s="24">
        <v>0</v>
      </c>
      <c r="I376" s="24">
        <v>0</v>
      </c>
      <c r="J376" s="24">
        <v>0</v>
      </c>
      <c r="K376" s="24">
        <f t="shared" si="76"/>
        <v>0</v>
      </c>
      <c r="L376" s="50"/>
      <c r="M376" s="50"/>
      <c r="N376" s="43"/>
      <c r="O376" s="41" t="s">
        <v>215</v>
      </c>
    </row>
    <row r="377" spans="1:15">
      <c r="A377" s="53"/>
      <c r="B377" s="51"/>
      <c r="C377" s="13" t="s">
        <v>244</v>
      </c>
      <c r="D377" s="52"/>
      <c r="E377" s="24">
        <v>2.21</v>
      </c>
      <c r="F377" s="24">
        <v>0</v>
      </c>
      <c r="G377" s="24">
        <v>0</v>
      </c>
      <c r="H377" s="24">
        <v>0</v>
      </c>
      <c r="I377" s="24">
        <v>0</v>
      </c>
      <c r="J377" s="24">
        <v>0</v>
      </c>
      <c r="K377" s="24">
        <f t="shared" si="76"/>
        <v>2.21</v>
      </c>
      <c r="L377" s="50"/>
      <c r="M377" s="50"/>
      <c r="N377" s="43"/>
      <c r="O377" s="41" t="s">
        <v>215</v>
      </c>
    </row>
    <row r="378" spans="1:15">
      <c r="A378" s="53"/>
      <c r="B378" s="51"/>
      <c r="C378" s="13" t="s">
        <v>245</v>
      </c>
      <c r="D378" s="52"/>
      <c r="E378" s="24">
        <v>0</v>
      </c>
      <c r="F378" s="24">
        <v>0</v>
      </c>
      <c r="G378" s="24">
        <v>0</v>
      </c>
      <c r="H378" s="24">
        <v>0</v>
      </c>
      <c r="I378" s="24">
        <v>0</v>
      </c>
      <c r="J378" s="24">
        <v>0</v>
      </c>
      <c r="K378" s="24">
        <f t="shared" si="76"/>
        <v>0</v>
      </c>
      <c r="L378" s="50"/>
      <c r="M378" s="50"/>
      <c r="N378" s="43"/>
      <c r="O378" s="41" t="s">
        <v>215</v>
      </c>
    </row>
    <row r="379" spans="1:15">
      <c r="A379" s="53" t="s">
        <v>58</v>
      </c>
      <c r="B379" s="61" t="s">
        <v>368</v>
      </c>
      <c r="C379" s="13" t="s">
        <v>200</v>
      </c>
      <c r="D379" s="58" t="s">
        <v>226</v>
      </c>
      <c r="E379" s="24">
        <f t="shared" ref="E379:J379" si="86">E380+E381+E382+E383+E384+E385+E386</f>
        <v>28372.690000000002</v>
      </c>
      <c r="F379" s="24">
        <f t="shared" si="86"/>
        <v>4739.67</v>
      </c>
      <c r="G379" s="24">
        <f t="shared" si="86"/>
        <v>0</v>
      </c>
      <c r="H379" s="24">
        <f t="shared" si="86"/>
        <v>0</v>
      </c>
      <c r="I379" s="24">
        <f t="shared" si="86"/>
        <v>0</v>
      </c>
      <c r="J379" s="24">
        <f t="shared" si="86"/>
        <v>0</v>
      </c>
      <c r="K379" s="24">
        <f t="shared" si="76"/>
        <v>33112.36</v>
      </c>
      <c r="L379" s="50" t="s">
        <v>215</v>
      </c>
      <c r="M379" s="50" t="s">
        <v>227</v>
      </c>
      <c r="N379" s="43"/>
      <c r="O379" s="41" t="s">
        <v>215</v>
      </c>
    </row>
    <row r="380" spans="1:15">
      <c r="A380" s="53"/>
      <c r="B380" s="62"/>
      <c r="C380" s="13" t="s">
        <v>242</v>
      </c>
      <c r="D380" s="59"/>
      <c r="E380" s="24">
        <v>17200</v>
      </c>
      <c r="F380" s="24">
        <v>0</v>
      </c>
      <c r="G380" s="24">
        <v>0</v>
      </c>
      <c r="H380" s="24">
        <v>0</v>
      </c>
      <c r="I380" s="24">
        <v>0</v>
      </c>
      <c r="J380" s="24">
        <v>0</v>
      </c>
      <c r="K380" s="24">
        <f t="shared" si="76"/>
        <v>17200</v>
      </c>
      <c r="L380" s="50"/>
      <c r="M380" s="50"/>
      <c r="N380" s="43"/>
      <c r="O380" s="41" t="s">
        <v>215</v>
      </c>
    </row>
    <row r="381" spans="1:15">
      <c r="A381" s="53"/>
      <c r="B381" s="62"/>
      <c r="C381" s="13" t="s">
        <v>183</v>
      </c>
      <c r="D381" s="59"/>
      <c r="E381" s="24">
        <v>0</v>
      </c>
      <c r="F381" s="24">
        <v>0</v>
      </c>
      <c r="G381" s="24">
        <v>0</v>
      </c>
      <c r="H381" s="24">
        <v>0</v>
      </c>
      <c r="I381" s="24">
        <v>0</v>
      </c>
      <c r="J381" s="24">
        <v>0</v>
      </c>
      <c r="K381" s="24">
        <f t="shared" si="76"/>
        <v>0</v>
      </c>
      <c r="L381" s="50"/>
      <c r="M381" s="50"/>
      <c r="N381" s="43"/>
      <c r="O381" s="41" t="s">
        <v>215</v>
      </c>
    </row>
    <row r="382" spans="1:15">
      <c r="A382" s="53"/>
      <c r="B382" s="62"/>
      <c r="C382" s="13" t="s">
        <v>243</v>
      </c>
      <c r="D382" s="59"/>
      <c r="E382" s="24">
        <v>885.57</v>
      </c>
      <c r="F382" s="24">
        <v>0</v>
      </c>
      <c r="G382" s="24">
        <v>0</v>
      </c>
      <c r="H382" s="24">
        <v>0</v>
      </c>
      <c r="I382" s="24">
        <v>0</v>
      </c>
      <c r="J382" s="24">
        <v>0</v>
      </c>
      <c r="K382" s="24">
        <f t="shared" si="76"/>
        <v>885.57</v>
      </c>
      <c r="L382" s="50"/>
      <c r="M382" s="50"/>
      <c r="N382" s="43"/>
      <c r="O382" s="41" t="s">
        <v>215</v>
      </c>
    </row>
    <row r="383" spans="1:15">
      <c r="A383" s="53"/>
      <c r="B383" s="62"/>
      <c r="C383" s="13" t="s">
        <v>184</v>
      </c>
      <c r="D383" s="59"/>
      <c r="E383" s="24">
        <v>0</v>
      </c>
      <c r="F383" s="24">
        <v>0</v>
      </c>
      <c r="G383" s="24">
        <v>0</v>
      </c>
      <c r="H383" s="24">
        <v>0</v>
      </c>
      <c r="I383" s="24">
        <v>0</v>
      </c>
      <c r="J383" s="24">
        <v>0</v>
      </c>
      <c r="K383" s="24">
        <f t="shared" si="76"/>
        <v>0</v>
      </c>
      <c r="L383" s="50"/>
      <c r="M383" s="50"/>
      <c r="N383" s="43"/>
      <c r="O383" s="41" t="s">
        <v>215</v>
      </c>
    </row>
    <row r="384" spans="1:15">
      <c r="A384" s="53"/>
      <c r="B384" s="62"/>
      <c r="C384" s="13" t="s">
        <v>244</v>
      </c>
      <c r="D384" s="59"/>
      <c r="E384" s="24">
        <v>10287.120000000001</v>
      </c>
      <c r="F384" s="24">
        <v>0</v>
      </c>
      <c r="G384" s="24">
        <v>0</v>
      </c>
      <c r="H384" s="24">
        <v>0</v>
      </c>
      <c r="I384" s="24">
        <v>0</v>
      </c>
      <c r="J384" s="24">
        <v>0</v>
      </c>
      <c r="K384" s="24">
        <f t="shared" si="76"/>
        <v>10287.120000000001</v>
      </c>
      <c r="L384" s="50"/>
      <c r="M384" s="50"/>
      <c r="N384" s="43"/>
      <c r="O384" s="41" t="s">
        <v>215</v>
      </c>
    </row>
    <row r="385" spans="1:15">
      <c r="A385" s="53"/>
      <c r="B385" s="62"/>
      <c r="C385" s="13" t="s">
        <v>185</v>
      </c>
      <c r="D385" s="59"/>
      <c r="E385" s="24">
        <v>0</v>
      </c>
      <c r="F385" s="24">
        <v>4739.67</v>
      </c>
      <c r="G385" s="24">
        <v>0</v>
      </c>
      <c r="H385" s="24">
        <v>0</v>
      </c>
      <c r="I385" s="24">
        <v>0</v>
      </c>
      <c r="J385" s="24">
        <v>0</v>
      </c>
      <c r="K385" s="24">
        <f t="shared" si="76"/>
        <v>4739.67</v>
      </c>
      <c r="L385" s="50"/>
      <c r="M385" s="50"/>
      <c r="N385" s="43"/>
      <c r="O385" s="41" t="s">
        <v>215</v>
      </c>
    </row>
    <row r="386" spans="1:15">
      <c r="A386" s="53"/>
      <c r="B386" s="63"/>
      <c r="C386" s="13" t="s">
        <v>245</v>
      </c>
      <c r="D386" s="60"/>
      <c r="E386" s="24">
        <v>0</v>
      </c>
      <c r="F386" s="24">
        <v>0</v>
      </c>
      <c r="G386" s="24">
        <v>0</v>
      </c>
      <c r="H386" s="24">
        <v>0</v>
      </c>
      <c r="I386" s="24">
        <v>0</v>
      </c>
      <c r="J386" s="24">
        <v>0</v>
      </c>
      <c r="K386" s="24">
        <f t="shared" si="76"/>
        <v>0</v>
      </c>
      <c r="L386" s="50"/>
      <c r="M386" s="50"/>
      <c r="N386" s="43"/>
      <c r="O386" s="41" t="s">
        <v>215</v>
      </c>
    </row>
    <row r="387" spans="1:15" ht="20.399999999999999" customHeight="1">
      <c r="A387" s="53" t="s">
        <v>59</v>
      </c>
      <c r="B387" s="51" t="s">
        <v>273</v>
      </c>
      <c r="C387" s="13" t="s">
        <v>200</v>
      </c>
      <c r="D387" s="52" t="s">
        <v>226</v>
      </c>
      <c r="E387" s="24">
        <f t="shared" ref="E387:J387" si="87">E388+E389+E390+E391</f>
        <v>61</v>
      </c>
      <c r="F387" s="24">
        <f t="shared" si="87"/>
        <v>0</v>
      </c>
      <c r="G387" s="24">
        <f t="shared" si="87"/>
        <v>0</v>
      </c>
      <c r="H387" s="24">
        <f t="shared" si="87"/>
        <v>0</v>
      </c>
      <c r="I387" s="24">
        <f t="shared" si="87"/>
        <v>0</v>
      </c>
      <c r="J387" s="24">
        <f t="shared" si="87"/>
        <v>0</v>
      </c>
      <c r="K387" s="24">
        <f t="shared" si="76"/>
        <v>61</v>
      </c>
      <c r="L387" s="50" t="s">
        <v>215</v>
      </c>
      <c r="M387" s="50" t="s">
        <v>227</v>
      </c>
      <c r="N387" s="43"/>
      <c r="O387" s="41" t="s">
        <v>215</v>
      </c>
    </row>
    <row r="388" spans="1:15" ht="20.399999999999999" customHeight="1">
      <c r="A388" s="53"/>
      <c r="B388" s="51"/>
      <c r="C388" s="13" t="s">
        <v>242</v>
      </c>
      <c r="D388" s="52"/>
      <c r="E388" s="24">
        <v>0</v>
      </c>
      <c r="F388" s="24">
        <v>0</v>
      </c>
      <c r="G388" s="24">
        <v>0</v>
      </c>
      <c r="H388" s="24">
        <v>0</v>
      </c>
      <c r="I388" s="24">
        <v>0</v>
      </c>
      <c r="J388" s="24">
        <v>0</v>
      </c>
      <c r="K388" s="24">
        <f t="shared" si="76"/>
        <v>0</v>
      </c>
      <c r="L388" s="50"/>
      <c r="M388" s="50"/>
      <c r="N388" s="43"/>
      <c r="O388" s="41" t="s">
        <v>215</v>
      </c>
    </row>
    <row r="389" spans="1:15" ht="20.399999999999999" customHeight="1">
      <c r="A389" s="53"/>
      <c r="B389" s="51"/>
      <c r="C389" s="13" t="s">
        <v>243</v>
      </c>
      <c r="D389" s="52"/>
      <c r="E389" s="24">
        <v>0</v>
      </c>
      <c r="F389" s="24">
        <v>0</v>
      </c>
      <c r="G389" s="24">
        <v>0</v>
      </c>
      <c r="H389" s="24">
        <v>0</v>
      </c>
      <c r="I389" s="24">
        <v>0</v>
      </c>
      <c r="J389" s="24">
        <v>0</v>
      </c>
      <c r="K389" s="24">
        <f t="shared" si="76"/>
        <v>0</v>
      </c>
      <c r="L389" s="50"/>
      <c r="M389" s="50"/>
      <c r="N389" s="43"/>
      <c r="O389" s="41" t="s">
        <v>215</v>
      </c>
    </row>
    <row r="390" spans="1:15" ht="20.399999999999999" customHeight="1">
      <c r="A390" s="53"/>
      <c r="B390" s="51"/>
      <c r="C390" s="13" t="s">
        <v>244</v>
      </c>
      <c r="D390" s="52"/>
      <c r="E390" s="24">
        <v>61</v>
      </c>
      <c r="F390" s="24">
        <v>0</v>
      </c>
      <c r="G390" s="24">
        <v>0</v>
      </c>
      <c r="H390" s="24">
        <v>0</v>
      </c>
      <c r="I390" s="24">
        <v>0</v>
      </c>
      <c r="J390" s="24">
        <v>0</v>
      </c>
      <c r="K390" s="24">
        <f t="shared" si="76"/>
        <v>61</v>
      </c>
      <c r="L390" s="50"/>
      <c r="M390" s="50"/>
      <c r="N390" s="43"/>
      <c r="O390" s="41" t="s">
        <v>215</v>
      </c>
    </row>
    <row r="391" spans="1:15" ht="20.399999999999999" customHeight="1">
      <c r="A391" s="53"/>
      <c r="B391" s="51"/>
      <c r="C391" s="13" t="s">
        <v>245</v>
      </c>
      <c r="D391" s="52"/>
      <c r="E391" s="24">
        <v>0</v>
      </c>
      <c r="F391" s="24">
        <v>0</v>
      </c>
      <c r="G391" s="24">
        <v>0</v>
      </c>
      <c r="H391" s="24">
        <v>0</v>
      </c>
      <c r="I391" s="24">
        <v>0</v>
      </c>
      <c r="J391" s="24">
        <v>0</v>
      </c>
      <c r="K391" s="24">
        <f t="shared" si="76"/>
        <v>0</v>
      </c>
      <c r="L391" s="50"/>
      <c r="M391" s="50"/>
      <c r="N391" s="43"/>
      <c r="O391" s="41" t="s">
        <v>215</v>
      </c>
    </row>
    <row r="392" spans="1:15">
      <c r="A392" s="53" t="s">
        <v>60</v>
      </c>
      <c r="B392" s="55" t="s">
        <v>235</v>
      </c>
      <c r="C392" s="13" t="s">
        <v>200</v>
      </c>
      <c r="D392" s="58" t="s">
        <v>226</v>
      </c>
      <c r="E392" s="24">
        <f t="shared" ref="E392:J392" si="88">E393+E394+E395+E396+E397+E398+E399</f>
        <v>5655.3</v>
      </c>
      <c r="F392" s="24">
        <f t="shared" si="88"/>
        <v>5838.97</v>
      </c>
      <c r="G392" s="24">
        <f t="shared" si="88"/>
        <v>0</v>
      </c>
      <c r="H392" s="24">
        <f t="shared" si="88"/>
        <v>0</v>
      </c>
      <c r="I392" s="24">
        <f t="shared" si="88"/>
        <v>0</v>
      </c>
      <c r="J392" s="24">
        <f t="shared" si="88"/>
        <v>0</v>
      </c>
      <c r="K392" s="24">
        <f t="shared" si="76"/>
        <v>11494.27</v>
      </c>
      <c r="L392" s="50" t="s">
        <v>215</v>
      </c>
      <c r="M392" s="50" t="s">
        <v>227</v>
      </c>
      <c r="N392" s="43"/>
      <c r="O392" s="41" t="s">
        <v>215</v>
      </c>
    </row>
    <row r="393" spans="1:15">
      <c r="A393" s="53"/>
      <c r="B393" s="56"/>
      <c r="C393" s="13" t="s">
        <v>242</v>
      </c>
      <c r="D393" s="59"/>
      <c r="E393" s="24">
        <v>0</v>
      </c>
      <c r="F393" s="24">
        <v>0</v>
      </c>
      <c r="G393" s="24">
        <v>0</v>
      </c>
      <c r="H393" s="24">
        <v>0</v>
      </c>
      <c r="I393" s="24">
        <v>0</v>
      </c>
      <c r="J393" s="24">
        <v>0</v>
      </c>
      <c r="K393" s="24">
        <f t="shared" ref="K393:K456" si="89">SUM(E393:J393)</f>
        <v>0</v>
      </c>
      <c r="L393" s="50"/>
      <c r="M393" s="50"/>
      <c r="N393" s="43"/>
      <c r="O393" s="41" t="s">
        <v>215</v>
      </c>
    </row>
    <row r="394" spans="1:15">
      <c r="A394" s="53"/>
      <c r="B394" s="56"/>
      <c r="C394" s="13" t="s">
        <v>183</v>
      </c>
      <c r="D394" s="59"/>
      <c r="E394" s="24">
        <v>0</v>
      </c>
      <c r="F394" s="24">
        <v>0</v>
      </c>
      <c r="G394" s="24">
        <v>0</v>
      </c>
      <c r="H394" s="24">
        <v>0</v>
      </c>
      <c r="I394" s="24">
        <v>0</v>
      </c>
      <c r="J394" s="24">
        <v>0</v>
      </c>
      <c r="K394" s="24">
        <f t="shared" si="89"/>
        <v>0</v>
      </c>
      <c r="L394" s="50"/>
      <c r="M394" s="50"/>
      <c r="N394" s="43"/>
      <c r="O394" s="41" t="s">
        <v>215</v>
      </c>
    </row>
    <row r="395" spans="1:15">
      <c r="A395" s="53"/>
      <c r="B395" s="56"/>
      <c r="C395" s="13" t="s">
        <v>243</v>
      </c>
      <c r="D395" s="59"/>
      <c r="E395" s="24">
        <v>4750</v>
      </c>
      <c r="F395" s="24">
        <v>4750</v>
      </c>
      <c r="G395" s="24">
        <v>0</v>
      </c>
      <c r="H395" s="24">
        <v>0</v>
      </c>
      <c r="I395" s="24">
        <v>0</v>
      </c>
      <c r="J395" s="24">
        <v>0</v>
      </c>
      <c r="K395" s="24">
        <f t="shared" si="89"/>
        <v>9500</v>
      </c>
      <c r="L395" s="50"/>
      <c r="M395" s="50"/>
      <c r="N395" s="43"/>
      <c r="O395" s="41" t="s">
        <v>215</v>
      </c>
    </row>
    <row r="396" spans="1:15">
      <c r="A396" s="53"/>
      <c r="B396" s="56"/>
      <c r="C396" s="13" t="s">
        <v>184</v>
      </c>
      <c r="D396" s="59"/>
      <c r="E396" s="24">
        <v>0</v>
      </c>
      <c r="F396" s="24">
        <v>160</v>
      </c>
      <c r="G396" s="24">
        <v>0</v>
      </c>
      <c r="H396" s="24">
        <v>0</v>
      </c>
      <c r="I396" s="24">
        <v>0</v>
      </c>
      <c r="J396" s="24">
        <v>0</v>
      </c>
      <c r="K396" s="24">
        <f t="shared" si="89"/>
        <v>160</v>
      </c>
      <c r="L396" s="50"/>
      <c r="M396" s="50"/>
      <c r="N396" s="43"/>
      <c r="O396" s="41" t="s">
        <v>215</v>
      </c>
    </row>
    <row r="397" spans="1:15">
      <c r="A397" s="53"/>
      <c r="B397" s="56"/>
      <c r="C397" s="13" t="s">
        <v>244</v>
      </c>
      <c r="D397" s="59"/>
      <c r="E397" s="24">
        <v>905.3</v>
      </c>
      <c r="F397" s="24">
        <v>433.67</v>
      </c>
      <c r="G397" s="24">
        <v>0</v>
      </c>
      <c r="H397" s="24">
        <v>0</v>
      </c>
      <c r="I397" s="24">
        <v>0</v>
      </c>
      <c r="J397" s="24">
        <v>0</v>
      </c>
      <c r="K397" s="24">
        <f t="shared" si="89"/>
        <v>1338.97</v>
      </c>
      <c r="L397" s="50"/>
      <c r="M397" s="50"/>
      <c r="N397" s="43"/>
      <c r="O397" s="41" t="s">
        <v>215</v>
      </c>
    </row>
    <row r="398" spans="1:15">
      <c r="A398" s="53"/>
      <c r="B398" s="56"/>
      <c r="C398" s="13" t="s">
        <v>185</v>
      </c>
      <c r="D398" s="59"/>
      <c r="E398" s="24">
        <v>0</v>
      </c>
      <c r="F398" s="24">
        <v>495.3</v>
      </c>
      <c r="G398" s="24">
        <v>0</v>
      </c>
      <c r="H398" s="24">
        <v>0</v>
      </c>
      <c r="I398" s="24">
        <v>0</v>
      </c>
      <c r="J398" s="24">
        <v>0</v>
      </c>
      <c r="K398" s="24">
        <f t="shared" si="89"/>
        <v>495.3</v>
      </c>
      <c r="L398" s="50"/>
      <c r="M398" s="50"/>
      <c r="N398" s="43"/>
      <c r="O398" s="41" t="s">
        <v>215</v>
      </c>
    </row>
    <row r="399" spans="1:15">
      <c r="A399" s="53"/>
      <c r="B399" s="57"/>
      <c r="C399" s="13" t="s">
        <v>245</v>
      </c>
      <c r="D399" s="60"/>
      <c r="E399" s="24">
        <v>0</v>
      </c>
      <c r="F399" s="24">
        <v>0</v>
      </c>
      <c r="G399" s="24">
        <v>0</v>
      </c>
      <c r="H399" s="24">
        <v>0</v>
      </c>
      <c r="I399" s="24">
        <v>0</v>
      </c>
      <c r="J399" s="24">
        <v>0</v>
      </c>
      <c r="K399" s="24">
        <f t="shared" si="89"/>
        <v>0</v>
      </c>
      <c r="L399" s="50"/>
      <c r="M399" s="50"/>
      <c r="N399" s="43"/>
      <c r="O399" s="41" t="s">
        <v>215</v>
      </c>
    </row>
    <row r="400" spans="1:15">
      <c r="A400" s="53" t="s">
        <v>61</v>
      </c>
      <c r="B400" s="51" t="s">
        <v>344</v>
      </c>
      <c r="C400" s="13" t="s">
        <v>200</v>
      </c>
      <c r="D400" s="52" t="s">
        <v>226</v>
      </c>
      <c r="E400" s="24">
        <f t="shared" ref="E400:J400" si="90">E401+E402+E403+E404</f>
        <v>47.2</v>
      </c>
      <c r="F400" s="24">
        <f t="shared" si="90"/>
        <v>2333.62</v>
      </c>
      <c r="G400" s="24">
        <f t="shared" si="90"/>
        <v>0</v>
      </c>
      <c r="H400" s="24">
        <f t="shared" si="90"/>
        <v>0</v>
      </c>
      <c r="I400" s="24">
        <f t="shared" si="90"/>
        <v>0</v>
      </c>
      <c r="J400" s="24">
        <f t="shared" si="90"/>
        <v>0</v>
      </c>
      <c r="K400" s="24">
        <f t="shared" si="89"/>
        <v>2380.8199999999997</v>
      </c>
      <c r="L400" s="50" t="s">
        <v>215</v>
      </c>
      <c r="M400" s="50" t="s">
        <v>227</v>
      </c>
      <c r="N400" s="43"/>
      <c r="O400" s="41" t="s">
        <v>215</v>
      </c>
    </row>
    <row r="401" spans="1:15">
      <c r="A401" s="53"/>
      <c r="B401" s="51"/>
      <c r="C401" s="13" t="s">
        <v>242</v>
      </c>
      <c r="D401" s="52"/>
      <c r="E401" s="24">
        <v>0</v>
      </c>
      <c r="F401" s="24">
        <v>0</v>
      </c>
      <c r="G401" s="24">
        <v>0</v>
      </c>
      <c r="H401" s="24">
        <v>0</v>
      </c>
      <c r="I401" s="24">
        <v>0</v>
      </c>
      <c r="J401" s="24">
        <v>0</v>
      </c>
      <c r="K401" s="24">
        <f t="shared" si="89"/>
        <v>0</v>
      </c>
      <c r="L401" s="50"/>
      <c r="M401" s="50"/>
      <c r="N401" s="43"/>
      <c r="O401" s="41" t="s">
        <v>215</v>
      </c>
    </row>
    <row r="402" spans="1:15">
      <c r="A402" s="53"/>
      <c r="B402" s="51"/>
      <c r="C402" s="13" t="s">
        <v>243</v>
      </c>
      <c r="D402" s="52"/>
      <c r="E402" s="24">
        <v>0</v>
      </c>
      <c r="F402" s="24">
        <v>2216.94</v>
      </c>
      <c r="G402" s="24">
        <v>0</v>
      </c>
      <c r="H402" s="24">
        <v>0</v>
      </c>
      <c r="I402" s="24">
        <v>0</v>
      </c>
      <c r="J402" s="24">
        <v>0</v>
      </c>
      <c r="K402" s="24">
        <f t="shared" si="89"/>
        <v>2216.94</v>
      </c>
      <c r="L402" s="50"/>
      <c r="M402" s="50"/>
      <c r="N402" s="43"/>
      <c r="O402" s="41" t="s">
        <v>215</v>
      </c>
    </row>
    <row r="403" spans="1:15">
      <c r="A403" s="53"/>
      <c r="B403" s="51"/>
      <c r="C403" s="13" t="s">
        <v>244</v>
      </c>
      <c r="D403" s="52"/>
      <c r="E403" s="24">
        <v>47.2</v>
      </c>
      <c r="F403" s="24">
        <v>116.68</v>
      </c>
      <c r="G403" s="24">
        <v>0</v>
      </c>
      <c r="H403" s="24">
        <v>0</v>
      </c>
      <c r="I403" s="24">
        <v>0</v>
      </c>
      <c r="J403" s="24">
        <v>0</v>
      </c>
      <c r="K403" s="24">
        <f t="shared" si="89"/>
        <v>163.88</v>
      </c>
      <c r="L403" s="50"/>
      <c r="M403" s="50"/>
      <c r="N403" s="43"/>
      <c r="O403" s="41" t="s">
        <v>215</v>
      </c>
    </row>
    <row r="404" spans="1:15">
      <c r="A404" s="53"/>
      <c r="B404" s="51"/>
      <c r="C404" s="13" t="s">
        <v>245</v>
      </c>
      <c r="D404" s="52"/>
      <c r="E404" s="24">
        <v>0</v>
      </c>
      <c r="F404" s="24">
        <v>0</v>
      </c>
      <c r="G404" s="24">
        <v>0</v>
      </c>
      <c r="H404" s="24">
        <v>0</v>
      </c>
      <c r="I404" s="24">
        <v>0</v>
      </c>
      <c r="J404" s="24">
        <v>0</v>
      </c>
      <c r="K404" s="24">
        <f t="shared" si="89"/>
        <v>0</v>
      </c>
      <c r="L404" s="50"/>
      <c r="M404" s="50"/>
      <c r="N404" s="43"/>
      <c r="O404" s="41" t="s">
        <v>215</v>
      </c>
    </row>
    <row r="405" spans="1:15">
      <c r="A405" s="53" t="s">
        <v>63</v>
      </c>
      <c r="B405" s="51" t="s">
        <v>117</v>
      </c>
      <c r="C405" s="13" t="s">
        <v>200</v>
      </c>
      <c r="D405" s="52" t="s">
        <v>226</v>
      </c>
      <c r="E405" s="24">
        <f t="shared" ref="E405:J405" si="91">E406+E407+E408+E409</f>
        <v>6.6483800000000004</v>
      </c>
      <c r="F405" s="24">
        <f t="shared" si="91"/>
        <v>0</v>
      </c>
      <c r="G405" s="24">
        <f t="shared" si="91"/>
        <v>0</v>
      </c>
      <c r="H405" s="24">
        <f t="shared" si="91"/>
        <v>0</v>
      </c>
      <c r="I405" s="24">
        <f t="shared" si="91"/>
        <v>0</v>
      </c>
      <c r="J405" s="24">
        <f t="shared" si="91"/>
        <v>0</v>
      </c>
      <c r="K405" s="24">
        <f t="shared" si="89"/>
        <v>6.6483800000000004</v>
      </c>
      <c r="L405" s="50" t="s">
        <v>215</v>
      </c>
      <c r="M405" s="50" t="s">
        <v>227</v>
      </c>
      <c r="N405" s="43"/>
      <c r="O405" s="41" t="s">
        <v>215</v>
      </c>
    </row>
    <row r="406" spans="1:15">
      <c r="A406" s="53"/>
      <c r="B406" s="51"/>
      <c r="C406" s="13" t="s">
        <v>242</v>
      </c>
      <c r="D406" s="52"/>
      <c r="E406" s="24">
        <v>0</v>
      </c>
      <c r="F406" s="24">
        <v>0</v>
      </c>
      <c r="G406" s="24">
        <v>0</v>
      </c>
      <c r="H406" s="24">
        <v>0</v>
      </c>
      <c r="I406" s="24">
        <v>0</v>
      </c>
      <c r="J406" s="24">
        <v>0</v>
      </c>
      <c r="K406" s="24">
        <f t="shared" si="89"/>
        <v>0</v>
      </c>
      <c r="L406" s="50"/>
      <c r="M406" s="50"/>
      <c r="N406" s="43"/>
      <c r="O406" s="41" t="s">
        <v>215</v>
      </c>
    </row>
    <row r="407" spans="1:15">
      <c r="A407" s="53"/>
      <c r="B407" s="51"/>
      <c r="C407" s="13" t="s">
        <v>243</v>
      </c>
      <c r="D407" s="52"/>
      <c r="E407" s="24">
        <v>6.6483800000000004</v>
      </c>
      <c r="F407" s="24">
        <v>0</v>
      </c>
      <c r="G407" s="24">
        <v>0</v>
      </c>
      <c r="H407" s="24">
        <v>0</v>
      </c>
      <c r="I407" s="24">
        <v>0</v>
      </c>
      <c r="J407" s="24">
        <v>0</v>
      </c>
      <c r="K407" s="24">
        <f t="shared" si="89"/>
        <v>6.6483800000000004</v>
      </c>
      <c r="L407" s="50"/>
      <c r="M407" s="50"/>
      <c r="N407" s="43"/>
      <c r="O407" s="41" t="s">
        <v>215</v>
      </c>
    </row>
    <row r="408" spans="1:15">
      <c r="A408" s="53"/>
      <c r="B408" s="51"/>
      <c r="C408" s="13" t="s">
        <v>244</v>
      </c>
      <c r="D408" s="52"/>
      <c r="E408" s="24">
        <v>0</v>
      </c>
      <c r="F408" s="24">
        <v>0</v>
      </c>
      <c r="G408" s="24">
        <v>0</v>
      </c>
      <c r="H408" s="24">
        <v>0</v>
      </c>
      <c r="I408" s="24">
        <v>0</v>
      </c>
      <c r="J408" s="24">
        <v>0</v>
      </c>
      <c r="K408" s="24">
        <f t="shared" si="89"/>
        <v>0</v>
      </c>
      <c r="L408" s="50"/>
      <c r="M408" s="50"/>
      <c r="N408" s="43"/>
      <c r="O408" s="41" t="s">
        <v>215</v>
      </c>
    </row>
    <row r="409" spans="1:15">
      <c r="A409" s="53"/>
      <c r="B409" s="51"/>
      <c r="C409" s="13" t="s">
        <v>245</v>
      </c>
      <c r="D409" s="52"/>
      <c r="E409" s="24">
        <v>0</v>
      </c>
      <c r="F409" s="24">
        <v>0</v>
      </c>
      <c r="G409" s="24">
        <v>0</v>
      </c>
      <c r="H409" s="24">
        <v>0</v>
      </c>
      <c r="I409" s="24">
        <v>0</v>
      </c>
      <c r="J409" s="24">
        <v>0</v>
      </c>
      <c r="K409" s="24">
        <f t="shared" si="89"/>
        <v>0</v>
      </c>
      <c r="L409" s="50"/>
      <c r="M409" s="50"/>
      <c r="N409" s="43"/>
      <c r="O409" s="41" t="s">
        <v>215</v>
      </c>
    </row>
    <row r="410" spans="1:15">
      <c r="A410" s="53" t="s">
        <v>67</v>
      </c>
      <c r="B410" s="51" t="s">
        <v>180</v>
      </c>
      <c r="C410" s="13" t="s">
        <v>200</v>
      </c>
      <c r="D410" s="52" t="s">
        <v>226</v>
      </c>
      <c r="E410" s="24">
        <f t="shared" ref="E410:J410" si="92">E411+E412+E413+E414</f>
        <v>5.2570899999999998</v>
      </c>
      <c r="F410" s="24">
        <f t="shared" si="92"/>
        <v>0</v>
      </c>
      <c r="G410" s="24">
        <f t="shared" si="92"/>
        <v>0</v>
      </c>
      <c r="H410" s="24">
        <f t="shared" si="92"/>
        <v>0</v>
      </c>
      <c r="I410" s="24">
        <f t="shared" si="92"/>
        <v>0</v>
      </c>
      <c r="J410" s="24">
        <f t="shared" si="92"/>
        <v>0</v>
      </c>
      <c r="K410" s="24">
        <f t="shared" si="89"/>
        <v>5.2570899999999998</v>
      </c>
      <c r="L410" s="50" t="s">
        <v>215</v>
      </c>
      <c r="M410" s="50" t="s">
        <v>227</v>
      </c>
      <c r="N410" s="43"/>
      <c r="O410" s="41" t="s">
        <v>215</v>
      </c>
    </row>
    <row r="411" spans="1:15">
      <c r="A411" s="53"/>
      <c r="B411" s="51"/>
      <c r="C411" s="13" t="s">
        <v>242</v>
      </c>
      <c r="D411" s="52"/>
      <c r="E411" s="24">
        <v>0</v>
      </c>
      <c r="F411" s="24">
        <v>0</v>
      </c>
      <c r="G411" s="24">
        <v>0</v>
      </c>
      <c r="H411" s="24">
        <v>0</v>
      </c>
      <c r="I411" s="24">
        <v>0</v>
      </c>
      <c r="J411" s="24">
        <v>0</v>
      </c>
      <c r="K411" s="24">
        <f t="shared" si="89"/>
        <v>0</v>
      </c>
      <c r="L411" s="50"/>
      <c r="M411" s="50"/>
      <c r="N411" s="43"/>
      <c r="O411" s="41" t="s">
        <v>215</v>
      </c>
    </row>
    <row r="412" spans="1:15">
      <c r="A412" s="53"/>
      <c r="B412" s="51"/>
      <c r="C412" s="13" t="s">
        <v>243</v>
      </c>
      <c r="D412" s="52"/>
      <c r="E412" s="24">
        <v>5.2570899999999998</v>
      </c>
      <c r="F412" s="24">
        <v>0</v>
      </c>
      <c r="G412" s="24">
        <v>0</v>
      </c>
      <c r="H412" s="24">
        <v>0</v>
      </c>
      <c r="I412" s="24">
        <v>0</v>
      </c>
      <c r="J412" s="24">
        <v>0</v>
      </c>
      <c r="K412" s="24">
        <f t="shared" si="89"/>
        <v>5.2570899999999998</v>
      </c>
      <c r="L412" s="50"/>
      <c r="M412" s="50"/>
      <c r="N412" s="43"/>
      <c r="O412" s="41" t="s">
        <v>215</v>
      </c>
    </row>
    <row r="413" spans="1:15">
      <c r="A413" s="53"/>
      <c r="B413" s="51"/>
      <c r="C413" s="13" t="s">
        <v>244</v>
      </c>
      <c r="D413" s="52"/>
      <c r="E413" s="24">
        <v>0</v>
      </c>
      <c r="F413" s="24">
        <v>0</v>
      </c>
      <c r="G413" s="24">
        <v>0</v>
      </c>
      <c r="H413" s="24">
        <v>0</v>
      </c>
      <c r="I413" s="24">
        <v>0</v>
      </c>
      <c r="J413" s="24">
        <v>0</v>
      </c>
      <c r="K413" s="24">
        <f t="shared" si="89"/>
        <v>0</v>
      </c>
      <c r="L413" s="50"/>
      <c r="M413" s="50"/>
      <c r="N413" s="43"/>
      <c r="O413" s="41" t="s">
        <v>215</v>
      </c>
    </row>
    <row r="414" spans="1:15">
      <c r="A414" s="53"/>
      <c r="B414" s="51"/>
      <c r="C414" s="13" t="s">
        <v>245</v>
      </c>
      <c r="D414" s="52"/>
      <c r="E414" s="24">
        <v>0</v>
      </c>
      <c r="F414" s="24">
        <v>0</v>
      </c>
      <c r="G414" s="24">
        <v>0</v>
      </c>
      <c r="H414" s="24">
        <v>0</v>
      </c>
      <c r="I414" s="24">
        <v>0</v>
      </c>
      <c r="J414" s="24">
        <v>0</v>
      </c>
      <c r="K414" s="24">
        <f t="shared" si="89"/>
        <v>0</v>
      </c>
      <c r="L414" s="50"/>
      <c r="M414" s="50"/>
      <c r="N414" s="43"/>
      <c r="O414" s="41" t="s">
        <v>215</v>
      </c>
    </row>
    <row r="415" spans="1:15">
      <c r="A415" s="53" t="s">
        <v>68</v>
      </c>
      <c r="B415" s="51" t="s">
        <v>65</v>
      </c>
      <c r="C415" s="13" t="s">
        <v>200</v>
      </c>
      <c r="D415" s="52" t="s">
        <v>226</v>
      </c>
      <c r="E415" s="24">
        <f t="shared" ref="E415:J415" si="93">E416+E417+E418+E419</f>
        <v>210</v>
      </c>
      <c r="F415" s="24">
        <f t="shared" si="93"/>
        <v>0</v>
      </c>
      <c r="G415" s="24">
        <f t="shared" si="93"/>
        <v>0</v>
      </c>
      <c r="H415" s="24">
        <f t="shared" si="93"/>
        <v>0</v>
      </c>
      <c r="I415" s="24">
        <f t="shared" si="93"/>
        <v>0</v>
      </c>
      <c r="J415" s="24">
        <f t="shared" si="93"/>
        <v>0</v>
      </c>
      <c r="K415" s="24">
        <f t="shared" si="89"/>
        <v>210</v>
      </c>
      <c r="L415" s="50" t="s">
        <v>215</v>
      </c>
      <c r="M415" s="50" t="s">
        <v>227</v>
      </c>
      <c r="N415" s="43"/>
      <c r="O415" s="41" t="s">
        <v>215</v>
      </c>
    </row>
    <row r="416" spans="1:15">
      <c r="A416" s="53"/>
      <c r="B416" s="51"/>
      <c r="C416" s="13" t="s">
        <v>242</v>
      </c>
      <c r="D416" s="52"/>
      <c r="E416" s="24">
        <v>210</v>
      </c>
      <c r="F416" s="24">
        <v>0</v>
      </c>
      <c r="G416" s="24">
        <v>0</v>
      </c>
      <c r="H416" s="24">
        <v>0</v>
      </c>
      <c r="I416" s="24">
        <v>0</v>
      </c>
      <c r="J416" s="24">
        <v>0</v>
      </c>
      <c r="K416" s="24">
        <f t="shared" si="89"/>
        <v>210</v>
      </c>
      <c r="L416" s="50"/>
      <c r="M416" s="50"/>
      <c r="N416" s="43"/>
      <c r="O416" s="41" t="s">
        <v>215</v>
      </c>
    </row>
    <row r="417" spans="1:15">
      <c r="A417" s="53"/>
      <c r="B417" s="51"/>
      <c r="C417" s="13" t="s">
        <v>243</v>
      </c>
      <c r="D417" s="52"/>
      <c r="E417" s="24">
        <v>0</v>
      </c>
      <c r="F417" s="24">
        <v>0</v>
      </c>
      <c r="G417" s="24">
        <v>0</v>
      </c>
      <c r="H417" s="24">
        <v>0</v>
      </c>
      <c r="I417" s="24">
        <v>0</v>
      </c>
      <c r="J417" s="24">
        <v>0</v>
      </c>
      <c r="K417" s="24">
        <f t="shared" si="89"/>
        <v>0</v>
      </c>
      <c r="L417" s="50"/>
      <c r="M417" s="50"/>
      <c r="N417" s="43"/>
      <c r="O417" s="41" t="s">
        <v>215</v>
      </c>
    </row>
    <row r="418" spans="1:15">
      <c r="A418" s="53"/>
      <c r="B418" s="51"/>
      <c r="C418" s="13" t="s">
        <v>244</v>
      </c>
      <c r="D418" s="52"/>
      <c r="E418" s="24">
        <v>0</v>
      </c>
      <c r="F418" s="24">
        <v>0</v>
      </c>
      <c r="G418" s="24">
        <v>0</v>
      </c>
      <c r="H418" s="24">
        <v>0</v>
      </c>
      <c r="I418" s="24">
        <v>0</v>
      </c>
      <c r="J418" s="24">
        <v>0</v>
      </c>
      <c r="K418" s="24">
        <f t="shared" si="89"/>
        <v>0</v>
      </c>
      <c r="L418" s="50"/>
      <c r="M418" s="50"/>
      <c r="N418" s="43"/>
      <c r="O418" s="41" t="s">
        <v>215</v>
      </c>
    </row>
    <row r="419" spans="1:15">
      <c r="A419" s="53"/>
      <c r="B419" s="51"/>
      <c r="C419" s="13" t="s">
        <v>245</v>
      </c>
      <c r="D419" s="52"/>
      <c r="E419" s="24">
        <v>0</v>
      </c>
      <c r="F419" s="24">
        <v>0</v>
      </c>
      <c r="G419" s="24">
        <v>0</v>
      </c>
      <c r="H419" s="24">
        <v>0</v>
      </c>
      <c r="I419" s="24">
        <v>0</v>
      </c>
      <c r="J419" s="24">
        <v>0</v>
      </c>
      <c r="K419" s="24">
        <f t="shared" si="89"/>
        <v>0</v>
      </c>
      <c r="L419" s="50"/>
      <c r="M419" s="50"/>
      <c r="N419" s="43"/>
      <c r="O419" s="41" t="s">
        <v>215</v>
      </c>
    </row>
    <row r="420" spans="1:15">
      <c r="A420" s="53" t="s">
        <v>69</v>
      </c>
      <c r="B420" s="51" t="s">
        <v>66</v>
      </c>
      <c r="C420" s="13" t="s">
        <v>200</v>
      </c>
      <c r="D420" s="52" t="s">
        <v>226</v>
      </c>
      <c r="E420" s="24">
        <f t="shared" ref="E420:J420" si="94">E421+E422+E423+E424</f>
        <v>902.37900000000002</v>
      </c>
      <c r="F420" s="24">
        <f t="shared" si="94"/>
        <v>0</v>
      </c>
      <c r="G420" s="24">
        <f t="shared" si="94"/>
        <v>0</v>
      </c>
      <c r="H420" s="24">
        <f t="shared" si="94"/>
        <v>0</v>
      </c>
      <c r="I420" s="24">
        <f t="shared" si="94"/>
        <v>0</v>
      </c>
      <c r="J420" s="24">
        <f t="shared" si="94"/>
        <v>0</v>
      </c>
      <c r="K420" s="24">
        <f t="shared" si="89"/>
        <v>902.37900000000002</v>
      </c>
      <c r="L420" s="50" t="s">
        <v>215</v>
      </c>
      <c r="M420" s="50" t="s">
        <v>227</v>
      </c>
      <c r="N420" s="43"/>
      <c r="O420" s="41" t="s">
        <v>215</v>
      </c>
    </row>
    <row r="421" spans="1:15">
      <c r="A421" s="53"/>
      <c r="B421" s="51"/>
      <c r="C421" s="13" t="s">
        <v>242</v>
      </c>
      <c r="D421" s="52"/>
      <c r="E421" s="24">
        <v>902.37900000000002</v>
      </c>
      <c r="F421" s="24">
        <v>0</v>
      </c>
      <c r="G421" s="24">
        <v>0</v>
      </c>
      <c r="H421" s="24">
        <v>0</v>
      </c>
      <c r="I421" s="24">
        <v>0</v>
      </c>
      <c r="J421" s="24">
        <v>0</v>
      </c>
      <c r="K421" s="24">
        <f t="shared" si="89"/>
        <v>902.37900000000002</v>
      </c>
      <c r="L421" s="50"/>
      <c r="M421" s="50"/>
      <c r="N421" s="43"/>
      <c r="O421" s="41" t="s">
        <v>215</v>
      </c>
    </row>
    <row r="422" spans="1:15">
      <c r="A422" s="53"/>
      <c r="B422" s="51"/>
      <c r="C422" s="13" t="s">
        <v>243</v>
      </c>
      <c r="D422" s="52"/>
      <c r="E422" s="24">
        <v>0</v>
      </c>
      <c r="F422" s="24">
        <v>0</v>
      </c>
      <c r="G422" s="24">
        <v>0</v>
      </c>
      <c r="H422" s="24">
        <v>0</v>
      </c>
      <c r="I422" s="24">
        <v>0</v>
      </c>
      <c r="J422" s="24">
        <v>0</v>
      </c>
      <c r="K422" s="24">
        <f t="shared" si="89"/>
        <v>0</v>
      </c>
      <c r="L422" s="50"/>
      <c r="M422" s="50"/>
      <c r="N422" s="43"/>
      <c r="O422" s="41" t="s">
        <v>215</v>
      </c>
    </row>
    <row r="423" spans="1:15">
      <c r="A423" s="53"/>
      <c r="B423" s="51"/>
      <c r="C423" s="13" t="s">
        <v>244</v>
      </c>
      <c r="D423" s="52"/>
      <c r="E423" s="24">
        <v>0</v>
      </c>
      <c r="F423" s="24">
        <v>0</v>
      </c>
      <c r="G423" s="24">
        <v>0</v>
      </c>
      <c r="H423" s="24">
        <v>0</v>
      </c>
      <c r="I423" s="24">
        <v>0</v>
      </c>
      <c r="J423" s="24">
        <v>0</v>
      </c>
      <c r="K423" s="24">
        <f t="shared" si="89"/>
        <v>0</v>
      </c>
      <c r="L423" s="50"/>
      <c r="M423" s="50"/>
      <c r="N423" s="43"/>
      <c r="O423" s="41" t="s">
        <v>215</v>
      </c>
    </row>
    <row r="424" spans="1:15">
      <c r="A424" s="53"/>
      <c r="B424" s="51"/>
      <c r="C424" s="13" t="s">
        <v>245</v>
      </c>
      <c r="D424" s="52"/>
      <c r="E424" s="24">
        <v>0</v>
      </c>
      <c r="F424" s="24">
        <v>0</v>
      </c>
      <c r="G424" s="24">
        <v>0</v>
      </c>
      <c r="H424" s="24">
        <v>0</v>
      </c>
      <c r="I424" s="24">
        <v>0</v>
      </c>
      <c r="J424" s="24">
        <v>0</v>
      </c>
      <c r="K424" s="24">
        <f t="shared" si="89"/>
        <v>0</v>
      </c>
      <c r="L424" s="50"/>
      <c r="M424" s="50"/>
      <c r="N424" s="43"/>
      <c r="O424" s="41" t="s">
        <v>215</v>
      </c>
    </row>
    <row r="425" spans="1:15">
      <c r="A425" s="53" t="s">
        <v>70</v>
      </c>
      <c r="B425" s="51" t="s">
        <v>179</v>
      </c>
      <c r="C425" s="13" t="s">
        <v>200</v>
      </c>
      <c r="D425" s="52" t="s">
        <v>226</v>
      </c>
      <c r="E425" s="24">
        <f t="shared" ref="E425:J425" si="95">E426+E427+E428+E429</f>
        <v>4.2412700000000001</v>
      </c>
      <c r="F425" s="24">
        <f t="shared" si="95"/>
        <v>0</v>
      </c>
      <c r="G425" s="24">
        <f t="shared" si="95"/>
        <v>0</v>
      </c>
      <c r="H425" s="24">
        <f t="shared" si="95"/>
        <v>0</v>
      </c>
      <c r="I425" s="24">
        <f t="shared" si="95"/>
        <v>0</v>
      </c>
      <c r="J425" s="24">
        <f t="shared" si="95"/>
        <v>0</v>
      </c>
      <c r="K425" s="24">
        <f t="shared" si="89"/>
        <v>4.2412700000000001</v>
      </c>
      <c r="L425" s="50" t="s">
        <v>215</v>
      </c>
      <c r="M425" s="50" t="s">
        <v>227</v>
      </c>
      <c r="N425" s="43"/>
      <c r="O425" s="41" t="s">
        <v>215</v>
      </c>
    </row>
    <row r="426" spans="1:15">
      <c r="A426" s="53"/>
      <c r="B426" s="51"/>
      <c r="C426" s="13" t="s">
        <v>242</v>
      </c>
      <c r="D426" s="52"/>
      <c r="E426" s="24">
        <v>0</v>
      </c>
      <c r="F426" s="24">
        <v>0</v>
      </c>
      <c r="G426" s="24">
        <v>0</v>
      </c>
      <c r="H426" s="24">
        <v>0</v>
      </c>
      <c r="I426" s="24">
        <v>0</v>
      </c>
      <c r="J426" s="24">
        <v>0</v>
      </c>
      <c r="K426" s="24">
        <f t="shared" si="89"/>
        <v>0</v>
      </c>
      <c r="L426" s="50"/>
      <c r="M426" s="50"/>
      <c r="N426" s="43"/>
      <c r="O426" s="41" t="s">
        <v>215</v>
      </c>
    </row>
    <row r="427" spans="1:15">
      <c r="A427" s="53"/>
      <c r="B427" s="51"/>
      <c r="C427" s="13" t="s">
        <v>243</v>
      </c>
      <c r="D427" s="52"/>
      <c r="E427" s="24">
        <v>4.2412700000000001</v>
      </c>
      <c r="F427" s="24">
        <v>0</v>
      </c>
      <c r="G427" s="24">
        <v>0</v>
      </c>
      <c r="H427" s="24">
        <v>0</v>
      </c>
      <c r="I427" s="24">
        <v>0</v>
      </c>
      <c r="J427" s="24">
        <v>0</v>
      </c>
      <c r="K427" s="24">
        <f t="shared" si="89"/>
        <v>4.2412700000000001</v>
      </c>
      <c r="L427" s="50"/>
      <c r="M427" s="50"/>
      <c r="N427" s="43"/>
      <c r="O427" s="41" t="s">
        <v>215</v>
      </c>
    </row>
    <row r="428" spans="1:15">
      <c r="A428" s="53"/>
      <c r="B428" s="51"/>
      <c r="C428" s="13" t="s">
        <v>244</v>
      </c>
      <c r="D428" s="52"/>
      <c r="E428" s="24">
        <v>0</v>
      </c>
      <c r="F428" s="24">
        <v>0</v>
      </c>
      <c r="G428" s="24">
        <v>0</v>
      </c>
      <c r="H428" s="24">
        <v>0</v>
      </c>
      <c r="I428" s="24">
        <v>0</v>
      </c>
      <c r="J428" s="24">
        <v>0</v>
      </c>
      <c r="K428" s="24">
        <f t="shared" si="89"/>
        <v>0</v>
      </c>
      <c r="L428" s="50"/>
      <c r="M428" s="50"/>
      <c r="N428" s="43"/>
      <c r="O428" s="41" t="s">
        <v>215</v>
      </c>
    </row>
    <row r="429" spans="1:15">
      <c r="A429" s="53"/>
      <c r="B429" s="51"/>
      <c r="C429" s="13" t="s">
        <v>245</v>
      </c>
      <c r="D429" s="52"/>
      <c r="E429" s="24">
        <v>0</v>
      </c>
      <c r="F429" s="24">
        <v>0</v>
      </c>
      <c r="G429" s="24">
        <v>0</v>
      </c>
      <c r="H429" s="24">
        <v>0</v>
      </c>
      <c r="I429" s="24">
        <v>0</v>
      </c>
      <c r="J429" s="24">
        <v>0</v>
      </c>
      <c r="K429" s="24">
        <f t="shared" si="89"/>
        <v>0</v>
      </c>
      <c r="L429" s="50"/>
      <c r="M429" s="50"/>
      <c r="N429" s="43"/>
      <c r="O429" s="41" t="s">
        <v>215</v>
      </c>
    </row>
    <row r="430" spans="1:15" ht="15.6" customHeight="1">
      <c r="A430" s="53" t="s">
        <v>71</v>
      </c>
      <c r="B430" s="51" t="s">
        <v>301</v>
      </c>
      <c r="C430" s="13" t="s">
        <v>200</v>
      </c>
      <c r="D430" s="52" t="s">
        <v>226</v>
      </c>
      <c r="E430" s="24">
        <f t="shared" ref="E430:J430" si="96">E431+E432+E433+E434</f>
        <v>0</v>
      </c>
      <c r="F430" s="24">
        <f t="shared" si="96"/>
        <v>0</v>
      </c>
      <c r="G430" s="24">
        <f t="shared" si="96"/>
        <v>0</v>
      </c>
      <c r="H430" s="24">
        <f t="shared" si="96"/>
        <v>0</v>
      </c>
      <c r="I430" s="24">
        <f t="shared" si="96"/>
        <v>28409.53</v>
      </c>
      <c r="J430" s="24">
        <f t="shared" si="96"/>
        <v>0</v>
      </c>
      <c r="K430" s="24">
        <f t="shared" si="89"/>
        <v>28409.53</v>
      </c>
      <c r="L430" s="50" t="s">
        <v>215</v>
      </c>
      <c r="M430" s="50" t="s">
        <v>227</v>
      </c>
      <c r="N430" s="43"/>
      <c r="O430" s="41" t="s">
        <v>215</v>
      </c>
    </row>
    <row r="431" spans="1:15">
      <c r="A431" s="53"/>
      <c r="B431" s="51"/>
      <c r="C431" s="13" t="s">
        <v>242</v>
      </c>
      <c r="D431" s="52"/>
      <c r="E431" s="24">
        <v>0</v>
      </c>
      <c r="F431" s="24">
        <v>0</v>
      </c>
      <c r="G431" s="24">
        <v>0</v>
      </c>
      <c r="H431" s="24">
        <v>0</v>
      </c>
      <c r="I431" s="24">
        <v>0</v>
      </c>
      <c r="J431" s="24">
        <v>0</v>
      </c>
      <c r="K431" s="24">
        <f t="shared" si="89"/>
        <v>0</v>
      </c>
      <c r="L431" s="50"/>
      <c r="M431" s="50"/>
      <c r="N431" s="43"/>
      <c r="O431" s="41" t="s">
        <v>215</v>
      </c>
    </row>
    <row r="432" spans="1:15">
      <c r="A432" s="53"/>
      <c r="B432" s="51"/>
      <c r="C432" s="13" t="s">
        <v>243</v>
      </c>
      <c r="D432" s="52"/>
      <c r="E432" s="24">
        <v>0</v>
      </c>
      <c r="F432" s="24">
        <v>0</v>
      </c>
      <c r="G432" s="24">
        <v>0</v>
      </c>
      <c r="H432" s="24">
        <v>0</v>
      </c>
      <c r="I432" s="24">
        <v>19527.62</v>
      </c>
      <c r="J432" s="24">
        <v>0</v>
      </c>
      <c r="K432" s="24">
        <f t="shared" si="89"/>
        <v>19527.62</v>
      </c>
      <c r="L432" s="50"/>
      <c r="M432" s="50"/>
      <c r="N432" s="43"/>
      <c r="O432" s="41" t="s">
        <v>215</v>
      </c>
    </row>
    <row r="433" spans="1:15">
      <c r="A433" s="53"/>
      <c r="B433" s="51"/>
      <c r="C433" s="13" t="s">
        <v>244</v>
      </c>
      <c r="D433" s="52"/>
      <c r="E433" s="24">
        <v>0</v>
      </c>
      <c r="F433" s="24">
        <v>0</v>
      </c>
      <c r="G433" s="24">
        <v>0</v>
      </c>
      <c r="H433" s="24">
        <v>0</v>
      </c>
      <c r="I433" s="24">
        <v>8881.91</v>
      </c>
      <c r="J433" s="24">
        <v>0</v>
      </c>
      <c r="K433" s="24">
        <f t="shared" si="89"/>
        <v>8881.91</v>
      </c>
      <c r="L433" s="50"/>
      <c r="M433" s="50"/>
      <c r="N433" s="43"/>
      <c r="O433" s="41" t="s">
        <v>215</v>
      </c>
    </row>
    <row r="434" spans="1:15">
      <c r="A434" s="53"/>
      <c r="B434" s="51"/>
      <c r="C434" s="13" t="s">
        <v>245</v>
      </c>
      <c r="D434" s="52"/>
      <c r="E434" s="24">
        <v>0</v>
      </c>
      <c r="F434" s="24">
        <v>0</v>
      </c>
      <c r="G434" s="24">
        <v>0</v>
      </c>
      <c r="H434" s="24">
        <v>0</v>
      </c>
      <c r="I434" s="24">
        <v>0</v>
      </c>
      <c r="J434" s="24">
        <v>0</v>
      </c>
      <c r="K434" s="24">
        <f t="shared" si="89"/>
        <v>0</v>
      </c>
      <c r="L434" s="50"/>
      <c r="M434" s="50"/>
      <c r="N434" s="43"/>
      <c r="O434" s="41" t="s">
        <v>215</v>
      </c>
    </row>
    <row r="435" spans="1:15">
      <c r="A435" s="53" t="s">
        <v>72</v>
      </c>
      <c r="B435" s="51" t="s">
        <v>181</v>
      </c>
      <c r="C435" s="13" t="s">
        <v>200</v>
      </c>
      <c r="D435" s="52" t="s">
        <v>226</v>
      </c>
      <c r="E435" s="24">
        <f t="shared" ref="E435:J435" si="97">E436+E437+E438+E439</f>
        <v>0</v>
      </c>
      <c r="F435" s="24">
        <f t="shared" si="97"/>
        <v>0</v>
      </c>
      <c r="G435" s="24">
        <f t="shared" si="97"/>
        <v>0</v>
      </c>
      <c r="H435" s="24">
        <f t="shared" si="97"/>
        <v>0</v>
      </c>
      <c r="I435" s="24">
        <f t="shared" si="97"/>
        <v>4243.87</v>
      </c>
      <c r="J435" s="24">
        <f t="shared" si="97"/>
        <v>0</v>
      </c>
      <c r="K435" s="24">
        <f t="shared" si="89"/>
        <v>4243.87</v>
      </c>
      <c r="L435" s="50" t="s">
        <v>215</v>
      </c>
      <c r="M435" s="50" t="s">
        <v>227</v>
      </c>
      <c r="N435" s="43"/>
      <c r="O435" s="41" t="s">
        <v>215</v>
      </c>
    </row>
    <row r="436" spans="1:15">
      <c r="A436" s="53"/>
      <c r="B436" s="51"/>
      <c r="C436" s="13" t="s">
        <v>242</v>
      </c>
      <c r="D436" s="52"/>
      <c r="E436" s="24">
        <v>0</v>
      </c>
      <c r="F436" s="24">
        <v>0</v>
      </c>
      <c r="G436" s="24">
        <v>0</v>
      </c>
      <c r="H436" s="24">
        <v>0</v>
      </c>
      <c r="I436" s="24">
        <v>0</v>
      </c>
      <c r="J436" s="24">
        <v>0</v>
      </c>
      <c r="K436" s="24">
        <f t="shared" si="89"/>
        <v>0</v>
      </c>
      <c r="L436" s="50"/>
      <c r="M436" s="50"/>
      <c r="N436" s="43"/>
      <c r="O436" s="41" t="s">
        <v>215</v>
      </c>
    </row>
    <row r="437" spans="1:15">
      <c r="A437" s="53"/>
      <c r="B437" s="51"/>
      <c r="C437" s="13" t="s">
        <v>243</v>
      </c>
      <c r="D437" s="52"/>
      <c r="E437" s="24">
        <v>0</v>
      </c>
      <c r="F437" s="24">
        <v>0</v>
      </c>
      <c r="G437" s="24">
        <v>0</v>
      </c>
      <c r="H437" s="24">
        <v>0</v>
      </c>
      <c r="I437" s="24">
        <v>0</v>
      </c>
      <c r="J437" s="24">
        <v>0</v>
      </c>
      <c r="K437" s="24">
        <f t="shared" si="89"/>
        <v>0</v>
      </c>
      <c r="L437" s="50"/>
      <c r="M437" s="50"/>
      <c r="N437" s="43"/>
      <c r="O437" s="41" t="s">
        <v>215</v>
      </c>
    </row>
    <row r="438" spans="1:15">
      <c r="A438" s="53"/>
      <c r="B438" s="51"/>
      <c r="C438" s="13" t="s">
        <v>244</v>
      </c>
      <c r="D438" s="52"/>
      <c r="E438" s="24">
        <v>0</v>
      </c>
      <c r="F438" s="24">
        <v>0</v>
      </c>
      <c r="G438" s="24">
        <v>0</v>
      </c>
      <c r="H438" s="24">
        <v>0</v>
      </c>
      <c r="I438" s="24">
        <v>4243.87</v>
      </c>
      <c r="J438" s="24">
        <v>0</v>
      </c>
      <c r="K438" s="24">
        <f t="shared" si="89"/>
        <v>4243.87</v>
      </c>
      <c r="L438" s="50"/>
      <c r="M438" s="50"/>
      <c r="N438" s="43"/>
      <c r="O438" s="41" t="s">
        <v>215</v>
      </c>
    </row>
    <row r="439" spans="1:15">
      <c r="A439" s="53"/>
      <c r="B439" s="51"/>
      <c r="C439" s="13" t="s">
        <v>245</v>
      </c>
      <c r="D439" s="52"/>
      <c r="E439" s="24">
        <v>0</v>
      </c>
      <c r="F439" s="24">
        <v>0</v>
      </c>
      <c r="G439" s="24">
        <v>0</v>
      </c>
      <c r="H439" s="24">
        <v>0</v>
      </c>
      <c r="I439" s="24">
        <v>0</v>
      </c>
      <c r="J439" s="24">
        <v>0</v>
      </c>
      <c r="K439" s="24">
        <f t="shared" si="89"/>
        <v>0</v>
      </c>
      <c r="L439" s="50"/>
      <c r="M439" s="50"/>
      <c r="N439" s="43"/>
      <c r="O439" s="41" t="s">
        <v>215</v>
      </c>
    </row>
    <row r="440" spans="1:15">
      <c r="A440" s="53" t="s">
        <v>73</v>
      </c>
      <c r="B440" s="51" t="s">
        <v>182</v>
      </c>
      <c r="C440" s="13" t="s">
        <v>200</v>
      </c>
      <c r="D440" s="52" t="s">
        <v>226</v>
      </c>
      <c r="E440" s="24">
        <f t="shared" ref="E440:J440" si="98">E441+E442+E443+E444</f>
        <v>0</v>
      </c>
      <c r="F440" s="24">
        <f t="shared" si="98"/>
        <v>0</v>
      </c>
      <c r="G440" s="24">
        <f t="shared" si="98"/>
        <v>0</v>
      </c>
      <c r="H440" s="24">
        <f t="shared" si="98"/>
        <v>0</v>
      </c>
      <c r="I440" s="24">
        <f t="shared" si="98"/>
        <v>0</v>
      </c>
      <c r="J440" s="24">
        <f t="shared" si="98"/>
        <v>54310.400000000001</v>
      </c>
      <c r="K440" s="24">
        <f t="shared" si="89"/>
        <v>54310.400000000001</v>
      </c>
      <c r="L440" s="50" t="s">
        <v>215</v>
      </c>
      <c r="M440" s="50" t="s">
        <v>227</v>
      </c>
      <c r="N440" s="43"/>
      <c r="O440" s="41" t="s">
        <v>215</v>
      </c>
    </row>
    <row r="441" spans="1:15">
      <c r="A441" s="53"/>
      <c r="B441" s="51"/>
      <c r="C441" s="13" t="s">
        <v>242</v>
      </c>
      <c r="D441" s="52"/>
      <c r="E441" s="24">
        <v>0</v>
      </c>
      <c r="F441" s="24">
        <v>0</v>
      </c>
      <c r="G441" s="24">
        <v>0</v>
      </c>
      <c r="H441" s="24">
        <v>0</v>
      </c>
      <c r="I441" s="24">
        <v>0</v>
      </c>
      <c r="J441" s="24">
        <v>0</v>
      </c>
      <c r="K441" s="24">
        <f t="shared" si="89"/>
        <v>0</v>
      </c>
      <c r="L441" s="50"/>
      <c r="M441" s="50"/>
      <c r="N441" s="43"/>
      <c r="O441" s="41" t="s">
        <v>215</v>
      </c>
    </row>
    <row r="442" spans="1:15">
      <c r="A442" s="53"/>
      <c r="B442" s="51"/>
      <c r="C442" s="13" t="s">
        <v>243</v>
      </c>
      <c r="D442" s="52"/>
      <c r="E442" s="24">
        <v>0</v>
      </c>
      <c r="F442" s="24">
        <v>0</v>
      </c>
      <c r="G442" s="24">
        <v>0</v>
      </c>
      <c r="H442" s="24">
        <v>0</v>
      </c>
      <c r="I442" s="24">
        <v>0</v>
      </c>
      <c r="J442" s="24">
        <v>43448.32</v>
      </c>
      <c r="K442" s="24">
        <f t="shared" si="89"/>
        <v>43448.32</v>
      </c>
      <c r="L442" s="50"/>
      <c r="M442" s="50"/>
      <c r="N442" s="43"/>
      <c r="O442" s="41" t="s">
        <v>215</v>
      </c>
    </row>
    <row r="443" spans="1:15">
      <c r="A443" s="53"/>
      <c r="B443" s="51"/>
      <c r="C443" s="13" t="s">
        <v>244</v>
      </c>
      <c r="D443" s="52"/>
      <c r="E443" s="24">
        <v>0</v>
      </c>
      <c r="F443" s="24">
        <v>0</v>
      </c>
      <c r="G443" s="24">
        <v>0</v>
      </c>
      <c r="H443" s="24">
        <v>0</v>
      </c>
      <c r="I443" s="24">
        <v>0</v>
      </c>
      <c r="J443" s="24">
        <v>10862.08</v>
      </c>
      <c r="K443" s="24">
        <f t="shared" si="89"/>
        <v>10862.08</v>
      </c>
      <c r="L443" s="50"/>
      <c r="M443" s="50"/>
      <c r="N443" s="43"/>
      <c r="O443" s="41" t="s">
        <v>215</v>
      </c>
    </row>
    <row r="444" spans="1:15">
      <c r="A444" s="53"/>
      <c r="B444" s="51"/>
      <c r="C444" s="13" t="s">
        <v>245</v>
      </c>
      <c r="D444" s="52"/>
      <c r="E444" s="24">
        <v>0</v>
      </c>
      <c r="F444" s="24">
        <v>0</v>
      </c>
      <c r="G444" s="24">
        <v>0</v>
      </c>
      <c r="H444" s="24">
        <v>0</v>
      </c>
      <c r="I444" s="24">
        <v>0</v>
      </c>
      <c r="J444" s="24">
        <v>0</v>
      </c>
      <c r="K444" s="24">
        <f t="shared" si="89"/>
        <v>0</v>
      </c>
      <c r="L444" s="50"/>
      <c r="M444" s="50"/>
      <c r="N444" s="43"/>
      <c r="O444" s="41" t="s">
        <v>215</v>
      </c>
    </row>
    <row r="445" spans="1:15">
      <c r="A445" s="53" t="s">
        <v>74</v>
      </c>
      <c r="B445" s="51" t="s">
        <v>323</v>
      </c>
      <c r="C445" s="13" t="s">
        <v>200</v>
      </c>
      <c r="D445" s="52" t="s">
        <v>226</v>
      </c>
      <c r="E445" s="24">
        <f t="shared" ref="E445:J445" si="99">E446+E447+E448+E449</f>
        <v>0</v>
      </c>
      <c r="F445" s="24">
        <f t="shared" si="99"/>
        <v>0</v>
      </c>
      <c r="G445" s="24">
        <f t="shared" si="99"/>
        <v>0</v>
      </c>
      <c r="H445" s="24">
        <f t="shared" si="99"/>
        <v>0</v>
      </c>
      <c r="I445" s="24">
        <f t="shared" si="99"/>
        <v>6860</v>
      </c>
      <c r="J445" s="24">
        <f t="shared" si="99"/>
        <v>0</v>
      </c>
      <c r="K445" s="24">
        <f t="shared" si="89"/>
        <v>6860</v>
      </c>
      <c r="L445" s="50" t="s">
        <v>215</v>
      </c>
      <c r="M445" s="50" t="s">
        <v>227</v>
      </c>
      <c r="N445" s="43"/>
      <c r="O445" s="41" t="s">
        <v>215</v>
      </c>
    </row>
    <row r="446" spans="1:15">
      <c r="A446" s="53"/>
      <c r="B446" s="51"/>
      <c r="C446" s="13" t="s">
        <v>242</v>
      </c>
      <c r="D446" s="52"/>
      <c r="E446" s="24">
        <v>0</v>
      </c>
      <c r="F446" s="24">
        <v>0</v>
      </c>
      <c r="G446" s="24">
        <v>0</v>
      </c>
      <c r="H446" s="24">
        <v>0</v>
      </c>
      <c r="I446" s="24">
        <v>0</v>
      </c>
      <c r="J446" s="24">
        <v>0</v>
      </c>
      <c r="K446" s="24">
        <f t="shared" si="89"/>
        <v>0</v>
      </c>
      <c r="L446" s="50"/>
      <c r="M446" s="50"/>
      <c r="N446" s="43"/>
      <c r="O446" s="41" t="s">
        <v>215</v>
      </c>
    </row>
    <row r="447" spans="1:15">
      <c r="A447" s="53"/>
      <c r="B447" s="51"/>
      <c r="C447" s="13" t="s">
        <v>243</v>
      </c>
      <c r="D447" s="52"/>
      <c r="E447" s="24">
        <v>0</v>
      </c>
      <c r="F447" s="24">
        <v>0</v>
      </c>
      <c r="G447" s="24">
        <v>0</v>
      </c>
      <c r="H447" s="24">
        <v>0</v>
      </c>
      <c r="I447" s="24">
        <v>0</v>
      </c>
      <c r="J447" s="24">
        <v>0</v>
      </c>
      <c r="K447" s="24">
        <f t="shared" si="89"/>
        <v>0</v>
      </c>
      <c r="L447" s="50"/>
      <c r="M447" s="50"/>
      <c r="N447" s="43"/>
      <c r="O447" s="41" t="s">
        <v>215</v>
      </c>
    </row>
    <row r="448" spans="1:15">
      <c r="A448" s="53"/>
      <c r="B448" s="51"/>
      <c r="C448" s="13" t="s">
        <v>244</v>
      </c>
      <c r="D448" s="52"/>
      <c r="E448" s="24">
        <v>0</v>
      </c>
      <c r="F448" s="24">
        <v>0</v>
      </c>
      <c r="G448" s="24">
        <v>0</v>
      </c>
      <c r="H448" s="24">
        <v>0</v>
      </c>
      <c r="I448" s="24">
        <v>6860</v>
      </c>
      <c r="J448" s="24">
        <v>0</v>
      </c>
      <c r="K448" s="24">
        <f t="shared" si="89"/>
        <v>6860</v>
      </c>
      <c r="L448" s="50"/>
      <c r="M448" s="50"/>
      <c r="N448" s="43"/>
      <c r="O448" s="41" t="s">
        <v>215</v>
      </c>
    </row>
    <row r="449" spans="1:15">
      <c r="A449" s="53"/>
      <c r="B449" s="51"/>
      <c r="C449" s="13" t="s">
        <v>245</v>
      </c>
      <c r="D449" s="52"/>
      <c r="E449" s="24">
        <v>0</v>
      </c>
      <c r="F449" s="24">
        <v>0</v>
      </c>
      <c r="G449" s="24">
        <v>0</v>
      </c>
      <c r="H449" s="24">
        <v>0</v>
      </c>
      <c r="I449" s="24">
        <v>0</v>
      </c>
      <c r="J449" s="24">
        <v>0</v>
      </c>
      <c r="K449" s="24">
        <f t="shared" si="89"/>
        <v>0</v>
      </c>
      <c r="L449" s="50"/>
      <c r="M449" s="50"/>
      <c r="N449" s="43"/>
      <c r="O449" s="41" t="s">
        <v>215</v>
      </c>
    </row>
    <row r="450" spans="1:15">
      <c r="A450" s="53" t="s">
        <v>75</v>
      </c>
      <c r="B450" s="51" t="s">
        <v>318</v>
      </c>
      <c r="C450" s="13" t="s">
        <v>200</v>
      </c>
      <c r="D450" s="52" t="s">
        <v>226</v>
      </c>
      <c r="E450" s="24">
        <f t="shared" ref="E450:J450" si="100">E451+E452+E453+E454</f>
        <v>0</v>
      </c>
      <c r="F450" s="24">
        <f t="shared" si="100"/>
        <v>0</v>
      </c>
      <c r="G450" s="24">
        <f t="shared" si="100"/>
        <v>0</v>
      </c>
      <c r="H450" s="24">
        <f t="shared" si="100"/>
        <v>0</v>
      </c>
      <c r="I450" s="24">
        <f t="shared" si="100"/>
        <v>0</v>
      </c>
      <c r="J450" s="24">
        <f t="shared" si="100"/>
        <v>98000</v>
      </c>
      <c r="K450" s="24">
        <f t="shared" si="89"/>
        <v>98000</v>
      </c>
      <c r="L450" s="50" t="s">
        <v>215</v>
      </c>
      <c r="M450" s="50" t="s">
        <v>227</v>
      </c>
      <c r="N450" s="43"/>
      <c r="O450" s="41" t="s">
        <v>215</v>
      </c>
    </row>
    <row r="451" spans="1:15">
      <c r="A451" s="53"/>
      <c r="B451" s="51"/>
      <c r="C451" s="13" t="s">
        <v>242</v>
      </c>
      <c r="D451" s="52"/>
      <c r="E451" s="24">
        <v>0</v>
      </c>
      <c r="F451" s="24">
        <v>0</v>
      </c>
      <c r="G451" s="24">
        <v>0</v>
      </c>
      <c r="H451" s="24">
        <v>0</v>
      </c>
      <c r="I451" s="24">
        <v>0</v>
      </c>
      <c r="J451" s="24">
        <v>0</v>
      </c>
      <c r="K451" s="24">
        <f t="shared" si="89"/>
        <v>0</v>
      </c>
      <c r="L451" s="50"/>
      <c r="M451" s="50"/>
      <c r="N451" s="43"/>
      <c r="O451" s="41" t="s">
        <v>215</v>
      </c>
    </row>
    <row r="452" spans="1:15">
      <c r="A452" s="53"/>
      <c r="B452" s="51"/>
      <c r="C452" s="13" t="s">
        <v>243</v>
      </c>
      <c r="D452" s="52"/>
      <c r="E452" s="24">
        <v>0</v>
      </c>
      <c r="F452" s="24">
        <v>0</v>
      </c>
      <c r="G452" s="24">
        <v>0</v>
      </c>
      <c r="H452" s="24">
        <v>0</v>
      </c>
      <c r="I452" s="24">
        <v>0</v>
      </c>
      <c r="J452" s="24">
        <v>78400</v>
      </c>
      <c r="K452" s="24">
        <f t="shared" si="89"/>
        <v>78400</v>
      </c>
      <c r="L452" s="50"/>
      <c r="M452" s="50"/>
      <c r="N452" s="43"/>
      <c r="O452" s="41" t="s">
        <v>215</v>
      </c>
    </row>
    <row r="453" spans="1:15">
      <c r="A453" s="53"/>
      <c r="B453" s="51"/>
      <c r="C453" s="13" t="s">
        <v>244</v>
      </c>
      <c r="D453" s="52"/>
      <c r="E453" s="24">
        <v>0</v>
      </c>
      <c r="F453" s="24">
        <v>0</v>
      </c>
      <c r="G453" s="24">
        <v>0</v>
      </c>
      <c r="H453" s="24">
        <v>0</v>
      </c>
      <c r="I453" s="24">
        <v>0</v>
      </c>
      <c r="J453" s="24">
        <v>19600</v>
      </c>
      <c r="K453" s="24">
        <f t="shared" si="89"/>
        <v>19600</v>
      </c>
      <c r="L453" s="50"/>
      <c r="M453" s="50"/>
      <c r="N453" s="43"/>
      <c r="O453" s="41" t="s">
        <v>215</v>
      </c>
    </row>
    <row r="454" spans="1:15">
      <c r="A454" s="53"/>
      <c r="B454" s="51"/>
      <c r="C454" s="13" t="s">
        <v>245</v>
      </c>
      <c r="D454" s="52"/>
      <c r="E454" s="24">
        <v>0</v>
      </c>
      <c r="F454" s="24">
        <v>0</v>
      </c>
      <c r="G454" s="24">
        <v>0</v>
      </c>
      <c r="H454" s="24">
        <v>0</v>
      </c>
      <c r="I454" s="24">
        <v>0</v>
      </c>
      <c r="J454" s="24">
        <v>0</v>
      </c>
      <c r="K454" s="24">
        <f t="shared" si="89"/>
        <v>0</v>
      </c>
      <c r="L454" s="50"/>
      <c r="M454" s="50"/>
      <c r="N454" s="43"/>
      <c r="O454" s="41" t="s">
        <v>215</v>
      </c>
    </row>
    <row r="455" spans="1:15">
      <c r="A455" s="53" t="s">
        <v>76</v>
      </c>
      <c r="B455" s="51" t="s">
        <v>324</v>
      </c>
      <c r="C455" s="13" t="s">
        <v>200</v>
      </c>
      <c r="D455" s="52" t="s">
        <v>226</v>
      </c>
      <c r="E455" s="24">
        <f t="shared" ref="E455:J455" si="101">E456+E457+E458+E459</f>
        <v>0</v>
      </c>
      <c r="F455" s="24">
        <f t="shared" si="101"/>
        <v>0</v>
      </c>
      <c r="G455" s="24">
        <f t="shared" si="101"/>
        <v>0</v>
      </c>
      <c r="H455" s="24">
        <f t="shared" si="101"/>
        <v>0</v>
      </c>
      <c r="I455" s="24">
        <f t="shared" si="101"/>
        <v>371</v>
      </c>
      <c r="J455" s="24">
        <f t="shared" si="101"/>
        <v>0</v>
      </c>
      <c r="K455" s="24">
        <f t="shared" si="89"/>
        <v>371</v>
      </c>
      <c r="L455" s="50" t="s">
        <v>215</v>
      </c>
      <c r="M455" s="50" t="s">
        <v>227</v>
      </c>
      <c r="N455" s="43"/>
      <c r="O455" s="41" t="s">
        <v>215</v>
      </c>
    </row>
    <row r="456" spans="1:15">
      <c r="A456" s="53"/>
      <c r="B456" s="51"/>
      <c r="C456" s="13" t="s">
        <v>242</v>
      </c>
      <c r="D456" s="52"/>
      <c r="E456" s="24">
        <v>0</v>
      </c>
      <c r="F456" s="24">
        <v>0</v>
      </c>
      <c r="G456" s="24">
        <v>0</v>
      </c>
      <c r="H456" s="24">
        <v>0</v>
      </c>
      <c r="I456" s="24">
        <v>0</v>
      </c>
      <c r="J456" s="24">
        <v>0</v>
      </c>
      <c r="K456" s="24">
        <f t="shared" si="89"/>
        <v>0</v>
      </c>
      <c r="L456" s="50"/>
      <c r="M456" s="50"/>
      <c r="N456" s="43"/>
      <c r="O456" s="41" t="s">
        <v>215</v>
      </c>
    </row>
    <row r="457" spans="1:15">
      <c r="A457" s="53"/>
      <c r="B457" s="51"/>
      <c r="C457" s="13" t="s">
        <v>243</v>
      </c>
      <c r="D457" s="52"/>
      <c r="E457" s="24">
        <v>0</v>
      </c>
      <c r="F457" s="24">
        <v>0</v>
      </c>
      <c r="G457" s="24">
        <v>0</v>
      </c>
      <c r="H457" s="24">
        <v>0</v>
      </c>
      <c r="I457" s="24">
        <v>0</v>
      </c>
      <c r="J457" s="24">
        <v>0</v>
      </c>
      <c r="K457" s="24">
        <f t="shared" ref="K457:K520" si="102">SUM(E457:J457)</f>
        <v>0</v>
      </c>
      <c r="L457" s="50"/>
      <c r="M457" s="50"/>
      <c r="N457" s="43"/>
      <c r="O457" s="41" t="s">
        <v>215</v>
      </c>
    </row>
    <row r="458" spans="1:15">
      <c r="A458" s="53"/>
      <c r="B458" s="51"/>
      <c r="C458" s="13" t="s">
        <v>244</v>
      </c>
      <c r="D458" s="52"/>
      <c r="E458" s="24">
        <v>0</v>
      </c>
      <c r="F458" s="24">
        <v>0</v>
      </c>
      <c r="G458" s="24">
        <v>0</v>
      </c>
      <c r="H458" s="24">
        <v>0</v>
      </c>
      <c r="I458" s="24">
        <v>371</v>
      </c>
      <c r="J458" s="24">
        <v>0</v>
      </c>
      <c r="K458" s="24">
        <f t="shared" si="102"/>
        <v>371</v>
      </c>
      <c r="L458" s="50"/>
      <c r="M458" s="50"/>
      <c r="N458" s="43"/>
      <c r="O458" s="41" t="s">
        <v>215</v>
      </c>
    </row>
    <row r="459" spans="1:15">
      <c r="A459" s="53"/>
      <c r="B459" s="51"/>
      <c r="C459" s="13" t="s">
        <v>245</v>
      </c>
      <c r="D459" s="52"/>
      <c r="E459" s="24">
        <v>0</v>
      </c>
      <c r="F459" s="24">
        <v>0</v>
      </c>
      <c r="G459" s="24">
        <v>0</v>
      </c>
      <c r="H459" s="24">
        <v>0</v>
      </c>
      <c r="I459" s="24">
        <v>0</v>
      </c>
      <c r="J459" s="24">
        <v>0</v>
      </c>
      <c r="K459" s="24">
        <f t="shared" si="102"/>
        <v>0</v>
      </c>
      <c r="L459" s="50"/>
      <c r="M459" s="50"/>
      <c r="N459" s="43"/>
      <c r="O459" s="41" t="s">
        <v>215</v>
      </c>
    </row>
    <row r="460" spans="1:15">
      <c r="A460" s="53" t="s">
        <v>77</v>
      </c>
      <c r="B460" s="51" t="s">
        <v>319</v>
      </c>
      <c r="C460" s="13" t="s">
        <v>200</v>
      </c>
      <c r="D460" s="52" t="s">
        <v>226</v>
      </c>
      <c r="E460" s="24">
        <f t="shared" ref="E460:J460" si="103">E461+E462+E463+E464</f>
        <v>0</v>
      </c>
      <c r="F460" s="24">
        <f t="shared" si="103"/>
        <v>0</v>
      </c>
      <c r="G460" s="24">
        <f t="shared" si="103"/>
        <v>0</v>
      </c>
      <c r="H460" s="24">
        <f t="shared" si="103"/>
        <v>0</v>
      </c>
      <c r="I460" s="24">
        <f t="shared" si="103"/>
        <v>0</v>
      </c>
      <c r="J460" s="24">
        <f t="shared" si="103"/>
        <v>5300</v>
      </c>
      <c r="K460" s="24">
        <f t="shared" si="102"/>
        <v>5300</v>
      </c>
      <c r="L460" s="50" t="s">
        <v>215</v>
      </c>
      <c r="M460" s="50" t="s">
        <v>227</v>
      </c>
      <c r="N460" s="43"/>
      <c r="O460" s="41" t="s">
        <v>215</v>
      </c>
    </row>
    <row r="461" spans="1:15">
      <c r="A461" s="53"/>
      <c r="B461" s="51"/>
      <c r="C461" s="13" t="s">
        <v>242</v>
      </c>
      <c r="D461" s="52"/>
      <c r="E461" s="24">
        <v>0</v>
      </c>
      <c r="F461" s="24">
        <v>0</v>
      </c>
      <c r="G461" s="24">
        <v>0</v>
      </c>
      <c r="H461" s="24">
        <v>0</v>
      </c>
      <c r="I461" s="24">
        <v>0</v>
      </c>
      <c r="J461" s="24">
        <v>0</v>
      </c>
      <c r="K461" s="24">
        <f t="shared" si="102"/>
        <v>0</v>
      </c>
      <c r="L461" s="50"/>
      <c r="M461" s="50"/>
      <c r="N461" s="43"/>
      <c r="O461" s="41" t="s">
        <v>215</v>
      </c>
    </row>
    <row r="462" spans="1:15">
      <c r="A462" s="53"/>
      <c r="B462" s="51"/>
      <c r="C462" s="13" t="s">
        <v>243</v>
      </c>
      <c r="D462" s="52"/>
      <c r="E462" s="24">
        <v>0</v>
      </c>
      <c r="F462" s="24">
        <v>0</v>
      </c>
      <c r="G462" s="24">
        <v>0</v>
      </c>
      <c r="H462" s="24">
        <v>0</v>
      </c>
      <c r="I462" s="24">
        <v>0</v>
      </c>
      <c r="J462" s="24">
        <v>4240</v>
      </c>
      <c r="K462" s="24">
        <f t="shared" si="102"/>
        <v>4240</v>
      </c>
      <c r="L462" s="50"/>
      <c r="M462" s="50"/>
      <c r="N462" s="43"/>
      <c r="O462" s="41" t="s">
        <v>215</v>
      </c>
    </row>
    <row r="463" spans="1:15">
      <c r="A463" s="53"/>
      <c r="B463" s="51"/>
      <c r="C463" s="13" t="s">
        <v>244</v>
      </c>
      <c r="D463" s="52"/>
      <c r="E463" s="24">
        <v>0</v>
      </c>
      <c r="F463" s="24">
        <v>0</v>
      </c>
      <c r="G463" s="24">
        <v>0</v>
      </c>
      <c r="H463" s="24">
        <v>0</v>
      </c>
      <c r="I463" s="24">
        <v>0</v>
      </c>
      <c r="J463" s="24">
        <v>1060</v>
      </c>
      <c r="K463" s="24">
        <f t="shared" si="102"/>
        <v>1060</v>
      </c>
      <c r="L463" s="50"/>
      <c r="M463" s="50"/>
      <c r="N463" s="43"/>
      <c r="O463" s="41" t="s">
        <v>215</v>
      </c>
    </row>
    <row r="464" spans="1:15">
      <c r="A464" s="53"/>
      <c r="B464" s="51"/>
      <c r="C464" s="13" t="s">
        <v>245</v>
      </c>
      <c r="D464" s="52"/>
      <c r="E464" s="24">
        <v>0</v>
      </c>
      <c r="F464" s="24">
        <v>0</v>
      </c>
      <c r="G464" s="24">
        <v>0</v>
      </c>
      <c r="H464" s="24">
        <v>0</v>
      </c>
      <c r="I464" s="24">
        <v>0</v>
      </c>
      <c r="J464" s="24">
        <v>0</v>
      </c>
      <c r="K464" s="24">
        <f t="shared" si="102"/>
        <v>0</v>
      </c>
      <c r="L464" s="50"/>
      <c r="M464" s="50"/>
      <c r="N464" s="43"/>
      <c r="O464" s="41" t="s">
        <v>215</v>
      </c>
    </row>
    <row r="465" spans="1:15" ht="15.6" customHeight="1">
      <c r="A465" s="11" t="s">
        <v>329</v>
      </c>
      <c r="B465" s="11"/>
      <c r="C465" s="11"/>
      <c r="D465" s="11"/>
      <c r="E465" s="11"/>
      <c r="F465" s="11"/>
      <c r="G465" s="11"/>
      <c r="H465" s="11"/>
      <c r="I465" s="11"/>
      <c r="J465" s="11"/>
      <c r="K465" s="26"/>
      <c r="L465" s="11"/>
      <c r="M465" s="11"/>
      <c r="N465" s="22"/>
    </row>
    <row r="466" spans="1:15" ht="25.95" customHeight="1">
      <c r="A466" s="53" t="s">
        <v>5</v>
      </c>
      <c r="B466" s="61" t="s">
        <v>186</v>
      </c>
      <c r="C466" s="13" t="s">
        <v>200</v>
      </c>
      <c r="D466" s="58" t="s">
        <v>226</v>
      </c>
      <c r="E466" s="24">
        <f t="shared" ref="E466:J466" si="104">E467+E468+E469+E470</f>
        <v>17.149999999999999</v>
      </c>
      <c r="F466" s="24">
        <f t="shared" si="104"/>
        <v>0</v>
      </c>
      <c r="G466" s="24">
        <f t="shared" si="104"/>
        <v>0</v>
      </c>
      <c r="H466" s="24">
        <f t="shared" si="104"/>
        <v>0</v>
      </c>
      <c r="I466" s="24">
        <f t="shared" si="104"/>
        <v>0</v>
      </c>
      <c r="J466" s="24">
        <f t="shared" si="104"/>
        <v>0</v>
      </c>
      <c r="K466" s="24">
        <f t="shared" si="102"/>
        <v>17.149999999999999</v>
      </c>
      <c r="L466" s="50" t="s">
        <v>215</v>
      </c>
      <c r="M466" s="50" t="s">
        <v>227</v>
      </c>
      <c r="N466" s="43"/>
      <c r="O466" s="41" t="s">
        <v>215</v>
      </c>
    </row>
    <row r="467" spans="1:15" ht="25.95" customHeight="1">
      <c r="A467" s="53"/>
      <c r="B467" s="62"/>
      <c r="C467" s="13" t="s">
        <v>242</v>
      </c>
      <c r="D467" s="64"/>
      <c r="E467" s="24">
        <v>0</v>
      </c>
      <c r="F467" s="24">
        <v>0</v>
      </c>
      <c r="G467" s="24">
        <v>0</v>
      </c>
      <c r="H467" s="24">
        <v>0</v>
      </c>
      <c r="I467" s="24">
        <v>0</v>
      </c>
      <c r="J467" s="24">
        <v>0</v>
      </c>
      <c r="K467" s="24">
        <f t="shared" si="102"/>
        <v>0</v>
      </c>
      <c r="L467" s="50"/>
      <c r="M467" s="50"/>
      <c r="N467" s="43"/>
      <c r="O467" s="41" t="s">
        <v>215</v>
      </c>
    </row>
    <row r="468" spans="1:15" ht="25.95" customHeight="1">
      <c r="A468" s="53"/>
      <c r="B468" s="62"/>
      <c r="C468" s="13" t="s">
        <v>243</v>
      </c>
      <c r="D468" s="64"/>
      <c r="E468" s="24">
        <v>0</v>
      </c>
      <c r="F468" s="24">
        <v>0</v>
      </c>
      <c r="G468" s="24">
        <v>0</v>
      </c>
      <c r="H468" s="24">
        <v>0</v>
      </c>
      <c r="I468" s="24">
        <v>0</v>
      </c>
      <c r="J468" s="24">
        <v>0</v>
      </c>
      <c r="K468" s="24">
        <f t="shared" si="102"/>
        <v>0</v>
      </c>
      <c r="L468" s="50"/>
      <c r="M468" s="50"/>
      <c r="N468" s="43"/>
      <c r="O468" s="41" t="s">
        <v>215</v>
      </c>
    </row>
    <row r="469" spans="1:15" ht="25.95" customHeight="1">
      <c r="A469" s="53"/>
      <c r="B469" s="62"/>
      <c r="C469" s="13" t="s">
        <v>244</v>
      </c>
      <c r="D469" s="64"/>
      <c r="E469" s="24">
        <v>17.149999999999999</v>
      </c>
      <c r="F469" s="24">
        <v>0</v>
      </c>
      <c r="G469" s="24">
        <v>0</v>
      </c>
      <c r="H469" s="24">
        <v>0</v>
      </c>
      <c r="I469" s="24">
        <v>0</v>
      </c>
      <c r="J469" s="24">
        <v>0</v>
      </c>
      <c r="K469" s="24">
        <f t="shared" si="102"/>
        <v>17.149999999999999</v>
      </c>
      <c r="L469" s="50"/>
      <c r="M469" s="50"/>
      <c r="N469" s="43"/>
      <c r="O469" s="41" t="s">
        <v>215</v>
      </c>
    </row>
    <row r="470" spans="1:15" ht="25.95" customHeight="1">
      <c r="A470" s="53"/>
      <c r="B470" s="63"/>
      <c r="C470" s="13" t="s">
        <v>245</v>
      </c>
      <c r="D470" s="65"/>
      <c r="E470" s="24">
        <v>0</v>
      </c>
      <c r="F470" s="24">
        <v>0</v>
      </c>
      <c r="G470" s="24">
        <v>0</v>
      </c>
      <c r="H470" s="24">
        <v>0</v>
      </c>
      <c r="I470" s="24">
        <v>0</v>
      </c>
      <c r="J470" s="24">
        <v>0</v>
      </c>
      <c r="K470" s="24">
        <f t="shared" si="102"/>
        <v>0</v>
      </c>
      <c r="L470" s="50"/>
      <c r="M470" s="50"/>
      <c r="N470" s="43"/>
      <c r="O470" s="41" t="s">
        <v>215</v>
      </c>
    </row>
    <row r="471" spans="1:15" ht="22.95" customHeight="1">
      <c r="A471" s="53" t="s">
        <v>6</v>
      </c>
      <c r="B471" s="51" t="s">
        <v>402</v>
      </c>
      <c r="C471" s="13" t="s">
        <v>200</v>
      </c>
      <c r="D471" s="52" t="s">
        <v>226</v>
      </c>
      <c r="E471" s="24">
        <f t="shared" ref="E471:J471" si="105">E472+E473+E474+E475+E476+E477+E478</f>
        <v>57183.270000000004</v>
      </c>
      <c r="F471" s="24">
        <f t="shared" si="105"/>
        <v>18239.438999999998</v>
      </c>
      <c r="G471" s="24">
        <f t="shared" si="105"/>
        <v>0</v>
      </c>
      <c r="H471" s="24">
        <f t="shared" si="105"/>
        <v>0</v>
      </c>
      <c r="I471" s="24">
        <f t="shared" si="105"/>
        <v>0</v>
      </c>
      <c r="J471" s="24">
        <f t="shared" si="105"/>
        <v>0</v>
      </c>
      <c r="K471" s="24">
        <f t="shared" si="102"/>
        <v>75422.709000000003</v>
      </c>
      <c r="L471" s="50" t="s">
        <v>216</v>
      </c>
      <c r="M471" s="50" t="s">
        <v>227</v>
      </c>
      <c r="N471" s="43"/>
      <c r="O471" s="42" t="s">
        <v>216</v>
      </c>
    </row>
    <row r="472" spans="1:15" ht="22.95" customHeight="1">
      <c r="A472" s="53"/>
      <c r="B472" s="51"/>
      <c r="C472" s="13" t="s">
        <v>242</v>
      </c>
      <c r="D472" s="52"/>
      <c r="E472" s="24">
        <v>56611.4</v>
      </c>
      <c r="F472" s="24">
        <v>0</v>
      </c>
      <c r="G472" s="24">
        <v>0</v>
      </c>
      <c r="H472" s="24">
        <v>0</v>
      </c>
      <c r="I472" s="24">
        <v>0</v>
      </c>
      <c r="J472" s="24">
        <v>0</v>
      </c>
      <c r="K472" s="24">
        <f t="shared" si="102"/>
        <v>56611.4</v>
      </c>
      <c r="L472" s="50"/>
      <c r="M472" s="50"/>
      <c r="N472" s="43"/>
      <c r="O472" s="42" t="s">
        <v>216</v>
      </c>
    </row>
    <row r="473" spans="1:15" ht="22.95" customHeight="1">
      <c r="A473" s="53"/>
      <c r="B473" s="51"/>
      <c r="C473" s="13" t="s">
        <v>183</v>
      </c>
      <c r="D473" s="52"/>
      <c r="E473" s="24">
        <v>0</v>
      </c>
      <c r="F473" s="24">
        <v>18057.009999999998</v>
      </c>
      <c r="G473" s="24">
        <v>0</v>
      </c>
      <c r="H473" s="24">
        <v>0</v>
      </c>
      <c r="I473" s="24">
        <v>0</v>
      </c>
      <c r="J473" s="24">
        <v>0</v>
      </c>
      <c r="K473" s="24">
        <f t="shared" si="102"/>
        <v>18057.009999999998</v>
      </c>
      <c r="L473" s="50"/>
      <c r="M473" s="50"/>
      <c r="N473" s="43"/>
      <c r="O473" s="42" t="s">
        <v>216</v>
      </c>
    </row>
    <row r="474" spans="1:15" ht="22.95" customHeight="1">
      <c r="A474" s="53"/>
      <c r="B474" s="51"/>
      <c r="C474" s="13" t="s">
        <v>243</v>
      </c>
      <c r="D474" s="52"/>
      <c r="E474" s="24">
        <v>114.37</v>
      </c>
      <c r="F474" s="24">
        <v>0</v>
      </c>
      <c r="G474" s="24">
        <v>0</v>
      </c>
      <c r="H474" s="24">
        <v>0</v>
      </c>
      <c r="I474" s="24">
        <v>0</v>
      </c>
      <c r="J474" s="24">
        <v>0</v>
      </c>
      <c r="K474" s="24">
        <f t="shared" si="102"/>
        <v>114.37</v>
      </c>
      <c r="L474" s="50"/>
      <c r="M474" s="50"/>
      <c r="N474" s="43"/>
      <c r="O474" s="42" t="s">
        <v>216</v>
      </c>
    </row>
    <row r="475" spans="1:15" ht="22.95" customHeight="1">
      <c r="A475" s="53"/>
      <c r="B475" s="51"/>
      <c r="C475" s="13" t="s">
        <v>184</v>
      </c>
      <c r="D475" s="52"/>
      <c r="E475" s="24">
        <v>0</v>
      </c>
      <c r="F475" s="24">
        <v>36.479999999999997</v>
      </c>
      <c r="G475" s="24">
        <v>0</v>
      </c>
      <c r="H475" s="24">
        <v>0</v>
      </c>
      <c r="I475" s="24">
        <v>0</v>
      </c>
      <c r="J475" s="24">
        <v>0</v>
      </c>
      <c r="K475" s="24">
        <f t="shared" si="102"/>
        <v>36.479999999999997</v>
      </c>
      <c r="L475" s="50"/>
      <c r="M475" s="50"/>
      <c r="N475" s="43"/>
      <c r="O475" s="42" t="s">
        <v>216</v>
      </c>
    </row>
    <row r="476" spans="1:15" ht="22.95" customHeight="1">
      <c r="A476" s="53"/>
      <c r="B476" s="51"/>
      <c r="C476" s="13" t="s">
        <v>244</v>
      </c>
      <c r="D476" s="52"/>
      <c r="E476" s="24">
        <v>457.5</v>
      </c>
      <c r="F476" s="24">
        <v>0</v>
      </c>
      <c r="G476" s="24">
        <v>0</v>
      </c>
      <c r="H476" s="24">
        <v>0</v>
      </c>
      <c r="I476" s="24">
        <v>0</v>
      </c>
      <c r="J476" s="24">
        <v>0</v>
      </c>
      <c r="K476" s="24">
        <f t="shared" si="102"/>
        <v>457.5</v>
      </c>
      <c r="L476" s="50"/>
      <c r="M476" s="50"/>
      <c r="N476" s="43"/>
      <c r="O476" s="42" t="s">
        <v>216</v>
      </c>
    </row>
    <row r="477" spans="1:15" ht="22.95" customHeight="1">
      <c r="A477" s="53"/>
      <c r="B477" s="51"/>
      <c r="C477" s="13" t="s">
        <v>185</v>
      </c>
      <c r="D477" s="52"/>
      <c r="E477" s="24">
        <v>0</v>
      </c>
      <c r="F477" s="24">
        <v>145.94900000000001</v>
      </c>
      <c r="G477" s="24">
        <v>0</v>
      </c>
      <c r="H477" s="24">
        <v>0</v>
      </c>
      <c r="I477" s="24">
        <v>0</v>
      </c>
      <c r="J477" s="24">
        <v>0</v>
      </c>
      <c r="K477" s="24">
        <f t="shared" si="102"/>
        <v>145.94900000000001</v>
      </c>
      <c r="L477" s="50"/>
      <c r="M477" s="50"/>
      <c r="N477" s="43"/>
      <c r="O477" s="42" t="s">
        <v>216</v>
      </c>
    </row>
    <row r="478" spans="1:15" ht="22.95" customHeight="1">
      <c r="A478" s="53"/>
      <c r="B478" s="51"/>
      <c r="C478" s="13" t="s">
        <v>245</v>
      </c>
      <c r="D478" s="52"/>
      <c r="E478" s="24">
        <v>0</v>
      </c>
      <c r="F478" s="24">
        <v>0</v>
      </c>
      <c r="G478" s="24">
        <v>0</v>
      </c>
      <c r="H478" s="24">
        <v>0</v>
      </c>
      <c r="I478" s="24">
        <v>0</v>
      </c>
      <c r="J478" s="24">
        <v>0</v>
      </c>
      <c r="K478" s="24">
        <f t="shared" si="102"/>
        <v>0</v>
      </c>
      <c r="L478" s="50"/>
      <c r="M478" s="50"/>
      <c r="N478" s="43"/>
      <c r="O478" s="42" t="s">
        <v>216</v>
      </c>
    </row>
    <row r="479" spans="1:15">
      <c r="A479" s="53" t="s">
        <v>7</v>
      </c>
      <c r="B479" s="51" t="s">
        <v>207</v>
      </c>
      <c r="C479" s="13" t="s">
        <v>200</v>
      </c>
      <c r="D479" s="52" t="s">
        <v>226</v>
      </c>
      <c r="E479" s="24">
        <f t="shared" ref="E479:J479" si="106">E480+E481+E482+E483</f>
        <v>6625</v>
      </c>
      <c r="F479" s="24">
        <f t="shared" si="106"/>
        <v>3216.95</v>
      </c>
      <c r="G479" s="24">
        <f t="shared" si="106"/>
        <v>0</v>
      </c>
      <c r="H479" s="24">
        <f t="shared" si="106"/>
        <v>0</v>
      </c>
      <c r="I479" s="24">
        <f t="shared" si="106"/>
        <v>0</v>
      </c>
      <c r="J479" s="24">
        <f t="shared" si="106"/>
        <v>0</v>
      </c>
      <c r="K479" s="24">
        <f t="shared" si="102"/>
        <v>9841.9500000000007</v>
      </c>
      <c r="L479" s="50" t="s">
        <v>216</v>
      </c>
      <c r="M479" s="50" t="s">
        <v>227</v>
      </c>
      <c r="N479" s="43"/>
      <c r="O479" s="42" t="s">
        <v>216</v>
      </c>
    </row>
    <row r="480" spans="1:15">
      <c r="A480" s="53"/>
      <c r="B480" s="51"/>
      <c r="C480" s="13" t="s">
        <v>242</v>
      </c>
      <c r="D480" s="52"/>
      <c r="E480" s="24">
        <v>0</v>
      </c>
      <c r="F480" s="24">
        <v>0</v>
      </c>
      <c r="G480" s="24">
        <v>0</v>
      </c>
      <c r="H480" s="24">
        <v>0</v>
      </c>
      <c r="I480" s="24">
        <v>0</v>
      </c>
      <c r="J480" s="24">
        <v>0</v>
      </c>
      <c r="K480" s="24">
        <f t="shared" si="102"/>
        <v>0</v>
      </c>
      <c r="L480" s="50"/>
      <c r="M480" s="50"/>
      <c r="N480" s="43"/>
      <c r="O480" s="42" t="s">
        <v>216</v>
      </c>
    </row>
    <row r="481" spans="1:15">
      <c r="A481" s="53"/>
      <c r="B481" s="51"/>
      <c r="C481" s="13" t="s">
        <v>243</v>
      </c>
      <c r="D481" s="52"/>
      <c r="E481" s="24">
        <v>0</v>
      </c>
      <c r="F481" s="24">
        <v>0</v>
      </c>
      <c r="G481" s="24">
        <v>0</v>
      </c>
      <c r="H481" s="24">
        <v>0</v>
      </c>
      <c r="I481" s="24">
        <v>0</v>
      </c>
      <c r="J481" s="24">
        <v>0</v>
      </c>
      <c r="K481" s="24">
        <f t="shared" si="102"/>
        <v>0</v>
      </c>
      <c r="L481" s="50"/>
      <c r="M481" s="50"/>
      <c r="N481" s="43"/>
      <c r="O481" s="42" t="s">
        <v>216</v>
      </c>
    </row>
    <row r="482" spans="1:15">
      <c r="A482" s="53"/>
      <c r="B482" s="51"/>
      <c r="C482" s="13" t="s">
        <v>244</v>
      </c>
      <c r="D482" s="52"/>
      <c r="E482" s="24">
        <v>6625</v>
      </c>
      <c r="F482" s="24">
        <v>3216.95</v>
      </c>
      <c r="G482" s="24">
        <v>0</v>
      </c>
      <c r="H482" s="24">
        <v>0</v>
      </c>
      <c r="I482" s="24">
        <v>0</v>
      </c>
      <c r="J482" s="24">
        <v>0</v>
      </c>
      <c r="K482" s="24">
        <f t="shared" si="102"/>
        <v>9841.9500000000007</v>
      </c>
      <c r="L482" s="50"/>
      <c r="M482" s="50"/>
      <c r="N482" s="43"/>
      <c r="O482" s="42" t="s">
        <v>216</v>
      </c>
    </row>
    <row r="483" spans="1:15">
      <c r="A483" s="53"/>
      <c r="B483" s="51"/>
      <c r="C483" s="13" t="s">
        <v>245</v>
      </c>
      <c r="D483" s="52"/>
      <c r="E483" s="24">
        <v>0</v>
      </c>
      <c r="F483" s="24">
        <v>0</v>
      </c>
      <c r="G483" s="24">
        <v>0</v>
      </c>
      <c r="H483" s="24">
        <v>0</v>
      </c>
      <c r="I483" s="24">
        <v>0</v>
      </c>
      <c r="J483" s="24">
        <v>0</v>
      </c>
      <c r="K483" s="24">
        <f t="shared" si="102"/>
        <v>0</v>
      </c>
      <c r="L483" s="50"/>
      <c r="M483" s="50"/>
      <c r="N483" s="43"/>
      <c r="O483" s="42" t="s">
        <v>216</v>
      </c>
    </row>
    <row r="484" spans="1:15">
      <c r="A484" s="53" t="s">
        <v>8</v>
      </c>
      <c r="B484" s="51" t="s">
        <v>118</v>
      </c>
      <c r="C484" s="13" t="s">
        <v>200</v>
      </c>
      <c r="D484" s="52" t="s">
        <v>303</v>
      </c>
      <c r="E484" s="24">
        <f t="shared" ref="E484:J484" si="107">E485+E486+E487+E488</f>
        <v>6947.13</v>
      </c>
      <c r="F484" s="24">
        <f t="shared" si="107"/>
        <v>0</v>
      </c>
      <c r="G484" s="24">
        <f t="shared" si="107"/>
        <v>0</v>
      </c>
      <c r="H484" s="24">
        <f t="shared" si="107"/>
        <v>0</v>
      </c>
      <c r="I484" s="24">
        <f t="shared" si="107"/>
        <v>0</v>
      </c>
      <c r="J484" s="24">
        <f t="shared" si="107"/>
        <v>0</v>
      </c>
      <c r="K484" s="24">
        <f t="shared" si="102"/>
        <v>6947.13</v>
      </c>
      <c r="L484" s="50" t="s">
        <v>214</v>
      </c>
      <c r="M484" s="50" t="s">
        <v>310</v>
      </c>
      <c r="N484" s="43"/>
      <c r="O484" s="42" t="s">
        <v>214</v>
      </c>
    </row>
    <row r="485" spans="1:15">
      <c r="A485" s="53"/>
      <c r="B485" s="51"/>
      <c r="C485" s="13" t="s">
        <v>242</v>
      </c>
      <c r="D485" s="52"/>
      <c r="E485" s="24">
        <v>0</v>
      </c>
      <c r="F485" s="24">
        <v>0</v>
      </c>
      <c r="G485" s="24">
        <v>0</v>
      </c>
      <c r="H485" s="24">
        <v>0</v>
      </c>
      <c r="I485" s="24">
        <v>0</v>
      </c>
      <c r="J485" s="24">
        <v>0</v>
      </c>
      <c r="K485" s="24">
        <f t="shared" si="102"/>
        <v>0</v>
      </c>
      <c r="L485" s="50"/>
      <c r="M485" s="50"/>
      <c r="N485" s="43"/>
      <c r="O485" s="42" t="s">
        <v>214</v>
      </c>
    </row>
    <row r="486" spans="1:15">
      <c r="A486" s="53"/>
      <c r="B486" s="51"/>
      <c r="C486" s="13" t="s">
        <v>243</v>
      </c>
      <c r="D486" s="52"/>
      <c r="E486" s="24">
        <v>0</v>
      </c>
      <c r="F486" s="24">
        <v>0</v>
      </c>
      <c r="G486" s="24">
        <v>0</v>
      </c>
      <c r="H486" s="24">
        <v>0</v>
      </c>
      <c r="I486" s="24">
        <v>0</v>
      </c>
      <c r="J486" s="24">
        <v>0</v>
      </c>
      <c r="K486" s="24">
        <f t="shared" si="102"/>
        <v>0</v>
      </c>
      <c r="L486" s="50"/>
      <c r="M486" s="50"/>
      <c r="N486" s="43"/>
      <c r="O486" s="42" t="s">
        <v>214</v>
      </c>
    </row>
    <row r="487" spans="1:15">
      <c r="A487" s="53"/>
      <c r="B487" s="51"/>
      <c r="C487" s="13" t="s">
        <v>244</v>
      </c>
      <c r="D487" s="52"/>
      <c r="E487" s="24">
        <v>6947.13</v>
      </c>
      <c r="F487" s="24">
        <v>0</v>
      </c>
      <c r="G487" s="24">
        <v>0</v>
      </c>
      <c r="H487" s="24">
        <v>0</v>
      </c>
      <c r="I487" s="24">
        <v>0</v>
      </c>
      <c r="J487" s="24">
        <v>0</v>
      </c>
      <c r="K487" s="24">
        <f t="shared" si="102"/>
        <v>6947.13</v>
      </c>
      <c r="L487" s="50"/>
      <c r="M487" s="50"/>
      <c r="N487" s="43"/>
      <c r="O487" s="42" t="s">
        <v>214</v>
      </c>
    </row>
    <row r="488" spans="1:15">
      <c r="A488" s="53"/>
      <c r="B488" s="51"/>
      <c r="C488" s="13" t="s">
        <v>245</v>
      </c>
      <c r="D488" s="52"/>
      <c r="E488" s="24">
        <v>0</v>
      </c>
      <c r="F488" s="24">
        <v>0</v>
      </c>
      <c r="G488" s="24">
        <v>0</v>
      </c>
      <c r="H488" s="24">
        <v>0</v>
      </c>
      <c r="I488" s="24">
        <v>0</v>
      </c>
      <c r="J488" s="24">
        <v>0</v>
      </c>
      <c r="K488" s="24">
        <f t="shared" si="102"/>
        <v>0</v>
      </c>
      <c r="L488" s="50"/>
      <c r="M488" s="50"/>
      <c r="N488" s="43"/>
      <c r="O488" s="42" t="s">
        <v>214</v>
      </c>
    </row>
    <row r="489" spans="1:15">
      <c r="A489" s="53" t="s">
        <v>9</v>
      </c>
      <c r="B489" s="51" t="s">
        <v>312</v>
      </c>
      <c r="C489" s="13" t="s">
        <v>200</v>
      </c>
      <c r="D489" s="52" t="s">
        <v>303</v>
      </c>
      <c r="E489" s="24">
        <f t="shared" ref="E489:J489" si="108">E490+E491+E492+E493</f>
        <v>9170.1</v>
      </c>
      <c r="F489" s="24">
        <f t="shared" si="108"/>
        <v>0</v>
      </c>
      <c r="G489" s="24">
        <f t="shared" si="108"/>
        <v>0</v>
      </c>
      <c r="H489" s="24">
        <f t="shared" si="108"/>
        <v>0</v>
      </c>
      <c r="I489" s="24">
        <f t="shared" si="108"/>
        <v>0</v>
      </c>
      <c r="J489" s="24">
        <f t="shared" si="108"/>
        <v>0</v>
      </c>
      <c r="K489" s="24">
        <f t="shared" si="102"/>
        <v>9170.1</v>
      </c>
      <c r="L489" s="50" t="s">
        <v>214</v>
      </c>
      <c r="M489" s="50" t="s">
        <v>311</v>
      </c>
      <c r="N489" s="43"/>
      <c r="O489" s="42" t="s">
        <v>214</v>
      </c>
    </row>
    <row r="490" spans="1:15">
      <c r="A490" s="53"/>
      <c r="B490" s="51"/>
      <c r="C490" s="13" t="s">
        <v>242</v>
      </c>
      <c r="D490" s="52"/>
      <c r="E490" s="24">
        <v>0</v>
      </c>
      <c r="F490" s="24">
        <v>0</v>
      </c>
      <c r="G490" s="24">
        <v>0</v>
      </c>
      <c r="H490" s="24">
        <v>0</v>
      </c>
      <c r="I490" s="24">
        <v>0</v>
      </c>
      <c r="J490" s="24">
        <v>0</v>
      </c>
      <c r="K490" s="24">
        <f t="shared" si="102"/>
        <v>0</v>
      </c>
      <c r="L490" s="50"/>
      <c r="M490" s="50"/>
      <c r="N490" s="43"/>
      <c r="O490" s="42" t="s">
        <v>214</v>
      </c>
    </row>
    <row r="491" spans="1:15">
      <c r="A491" s="53"/>
      <c r="B491" s="51"/>
      <c r="C491" s="13" t="s">
        <v>243</v>
      </c>
      <c r="D491" s="52"/>
      <c r="E491" s="24">
        <v>0</v>
      </c>
      <c r="F491" s="24">
        <v>0</v>
      </c>
      <c r="G491" s="24">
        <v>0</v>
      </c>
      <c r="H491" s="24">
        <v>0</v>
      </c>
      <c r="I491" s="24">
        <v>0</v>
      </c>
      <c r="J491" s="24">
        <v>0</v>
      </c>
      <c r="K491" s="24">
        <f t="shared" si="102"/>
        <v>0</v>
      </c>
      <c r="L491" s="50"/>
      <c r="M491" s="50"/>
      <c r="N491" s="43"/>
      <c r="O491" s="42" t="s">
        <v>214</v>
      </c>
    </row>
    <row r="492" spans="1:15">
      <c r="A492" s="53"/>
      <c r="B492" s="51"/>
      <c r="C492" s="13" t="s">
        <v>244</v>
      </c>
      <c r="D492" s="52"/>
      <c r="E492" s="24">
        <v>9170.1</v>
      </c>
      <c r="F492" s="24">
        <v>0</v>
      </c>
      <c r="G492" s="24">
        <v>0</v>
      </c>
      <c r="H492" s="24">
        <v>0</v>
      </c>
      <c r="I492" s="24">
        <v>0</v>
      </c>
      <c r="J492" s="24">
        <v>0</v>
      </c>
      <c r="K492" s="24">
        <f t="shared" si="102"/>
        <v>9170.1</v>
      </c>
      <c r="L492" s="50"/>
      <c r="M492" s="50"/>
      <c r="N492" s="43"/>
      <c r="O492" s="42" t="s">
        <v>214</v>
      </c>
    </row>
    <row r="493" spans="1:15">
      <c r="A493" s="53"/>
      <c r="B493" s="51"/>
      <c r="C493" s="13" t="s">
        <v>245</v>
      </c>
      <c r="D493" s="52"/>
      <c r="E493" s="24">
        <v>0</v>
      </c>
      <c r="F493" s="24">
        <v>0</v>
      </c>
      <c r="G493" s="24">
        <v>0</v>
      </c>
      <c r="H493" s="24">
        <v>0</v>
      </c>
      <c r="I493" s="24">
        <v>0</v>
      </c>
      <c r="J493" s="24">
        <v>0</v>
      </c>
      <c r="K493" s="24">
        <f t="shared" si="102"/>
        <v>0</v>
      </c>
      <c r="L493" s="50"/>
      <c r="M493" s="50"/>
      <c r="N493" s="43"/>
      <c r="O493" s="42" t="s">
        <v>214</v>
      </c>
    </row>
    <row r="494" spans="1:15">
      <c r="A494" s="53" t="s">
        <v>10</v>
      </c>
      <c r="B494" s="51" t="s">
        <v>252</v>
      </c>
      <c r="C494" s="13" t="s">
        <v>200</v>
      </c>
      <c r="D494" s="52" t="s">
        <v>226</v>
      </c>
      <c r="E494" s="24">
        <f t="shared" ref="E494:J494" si="109">E495+E496+E497+E498</f>
        <v>3456.9</v>
      </c>
      <c r="F494" s="24">
        <f t="shared" si="109"/>
        <v>0</v>
      </c>
      <c r="G494" s="24">
        <f t="shared" si="109"/>
        <v>0</v>
      </c>
      <c r="H494" s="24">
        <f t="shared" si="109"/>
        <v>0</v>
      </c>
      <c r="I494" s="24">
        <f t="shared" si="109"/>
        <v>0</v>
      </c>
      <c r="J494" s="24">
        <f t="shared" si="109"/>
        <v>0</v>
      </c>
      <c r="K494" s="24">
        <f t="shared" si="102"/>
        <v>3456.9</v>
      </c>
      <c r="L494" s="50" t="s">
        <v>215</v>
      </c>
      <c r="M494" s="50" t="s">
        <v>227</v>
      </c>
      <c r="N494" s="43"/>
      <c r="O494" s="41" t="s">
        <v>215</v>
      </c>
    </row>
    <row r="495" spans="1:15">
      <c r="A495" s="53"/>
      <c r="B495" s="51"/>
      <c r="C495" s="13" t="s">
        <v>242</v>
      </c>
      <c r="D495" s="52"/>
      <c r="E495" s="24">
        <v>0</v>
      </c>
      <c r="F495" s="24">
        <v>0</v>
      </c>
      <c r="G495" s="24">
        <v>0</v>
      </c>
      <c r="H495" s="24">
        <v>0</v>
      </c>
      <c r="I495" s="24">
        <v>0</v>
      </c>
      <c r="J495" s="24">
        <v>0</v>
      </c>
      <c r="K495" s="24">
        <f t="shared" si="102"/>
        <v>0</v>
      </c>
      <c r="L495" s="50"/>
      <c r="M495" s="50"/>
      <c r="N495" s="43"/>
      <c r="O495" s="41" t="s">
        <v>215</v>
      </c>
    </row>
    <row r="496" spans="1:15">
      <c r="A496" s="53"/>
      <c r="B496" s="51"/>
      <c r="C496" s="13" t="s">
        <v>243</v>
      </c>
      <c r="D496" s="52"/>
      <c r="E496" s="24">
        <v>0</v>
      </c>
      <c r="F496" s="24">
        <v>0</v>
      </c>
      <c r="G496" s="24">
        <v>0</v>
      </c>
      <c r="H496" s="24">
        <v>0</v>
      </c>
      <c r="I496" s="24">
        <v>0</v>
      </c>
      <c r="J496" s="24">
        <v>0</v>
      </c>
      <c r="K496" s="24">
        <f t="shared" si="102"/>
        <v>0</v>
      </c>
      <c r="L496" s="50"/>
      <c r="M496" s="50"/>
      <c r="N496" s="43"/>
      <c r="O496" s="41" t="s">
        <v>215</v>
      </c>
    </row>
    <row r="497" spans="1:15">
      <c r="A497" s="53"/>
      <c r="B497" s="51"/>
      <c r="C497" s="13" t="s">
        <v>244</v>
      </c>
      <c r="D497" s="52"/>
      <c r="E497" s="24">
        <v>3456.9</v>
      </c>
      <c r="F497" s="24">
        <v>0</v>
      </c>
      <c r="G497" s="24">
        <v>0</v>
      </c>
      <c r="H497" s="24">
        <v>0</v>
      </c>
      <c r="I497" s="24">
        <v>0</v>
      </c>
      <c r="J497" s="24">
        <v>0</v>
      </c>
      <c r="K497" s="24">
        <f t="shared" si="102"/>
        <v>3456.9</v>
      </c>
      <c r="L497" s="50"/>
      <c r="M497" s="50"/>
      <c r="N497" s="43"/>
      <c r="O497" s="41" t="s">
        <v>215</v>
      </c>
    </row>
    <row r="498" spans="1:15">
      <c r="A498" s="53"/>
      <c r="B498" s="51"/>
      <c r="C498" s="13" t="s">
        <v>245</v>
      </c>
      <c r="D498" s="52"/>
      <c r="E498" s="24">
        <v>0</v>
      </c>
      <c r="F498" s="24">
        <v>0</v>
      </c>
      <c r="G498" s="24">
        <v>0</v>
      </c>
      <c r="H498" s="24">
        <v>0</v>
      </c>
      <c r="I498" s="24">
        <v>0</v>
      </c>
      <c r="J498" s="24">
        <v>0</v>
      </c>
      <c r="K498" s="24">
        <f t="shared" si="102"/>
        <v>0</v>
      </c>
      <c r="L498" s="50"/>
      <c r="M498" s="50"/>
      <c r="N498" s="43"/>
      <c r="O498" s="41" t="s">
        <v>215</v>
      </c>
    </row>
    <row r="499" spans="1:15">
      <c r="A499" s="53" t="s">
        <v>78</v>
      </c>
      <c r="B499" s="51" t="s">
        <v>246</v>
      </c>
      <c r="C499" s="13" t="s">
        <v>200</v>
      </c>
      <c r="D499" s="52" t="s">
        <v>226</v>
      </c>
      <c r="E499" s="24">
        <f t="shared" ref="E499:J499" si="110">E500+E501+E502+E503</f>
        <v>12000</v>
      </c>
      <c r="F499" s="24">
        <f t="shared" si="110"/>
        <v>573.96</v>
      </c>
      <c r="G499" s="24">
        <f t="shared" si="110"/>
        <v>0</v>
      </c>
      <c r="H499" s="24">
        <f t="shared" si="110"/>
        <v>0</v>
      </c>
      <c r="I499" s="24">
        <f t="shared" si="110"/>
        <v>0</v>
      </c>
      <c r="J499" s="24">
        <f t="shared" si="110"/>
        <v>0</v>
      </c>
      <c r="K499" s="24">
        <f t="shared" si="102"/>
        <v>12573.96</v>
      </c>
      <c r="L499" s="50" t="s">
        <v>215</v>
      </c>
      <c r="M499" s="50" t="s">
        <v>227</v>
      </c>
      <c r="N499" s="43"/>
      <c r="O499" s="41" t="s">
        <v>215</v>
      </c>
    </row>
    <row r="500" spans="1:15">
      <c r="A500" s="53"/>
      <c r="B500" s="51"/>
      <c r="C500" s="13" t="s">
        <v>242</v>
      </c>
      <c r="D500" s="52"/>
      <c r="E500" s="24">
        <v>0</v>
      </c>
      <c r="F500" s="24">
        <v>0</v>
      </c>
      <c r="G500" s="24">
        <v>0</v>
      </c>
      <c r="H500" s="24">
        <v>0</v>
      </c>
      <c r="I500" s="24">
        <v>0</v>
      </c>
      <c r="J500" s="24">
        <v>0</v>
      </c>
      <c r="K500" s="24">
        <f t="shared" si="102"/>
        <v>0</v>
      </c>
      <c r="L500" s="50"/>
      <c r="M500" s="50"/>
      <c r="N500" s="43"/>
      <c r="O500" s="41" t="s">
        <v>215</v>
      </c>
    </row>
    <row r="501" spans="1:15">
      <c r="A501" s="53"/>
      <c r="B501" s="51"/>
      <c r="C501" s="13" t="s">
        <v>243</v>
      </c>
      <c r="D501" s="52"/>
      <c r="E501" s="24">
        <v>0</v>
      </c>
      <c r="F501" s="24">
        <v>0</v>
      </c>
      <c r="G501" s="24">
        <v>0</v>
      </c>
      <c r="H501" s="24">
        <v>0</v>
      </c>
      <c r="I501" s="24">
        <v>0</v>
      </c>
      <c r="J501" s="24">
        <v>0</v>
      </c>
      <c r="K501" s="24">
        <f t="shared" si="102"/>
        <v>0</v>
      </c>
      <c r="L501" s="50"/>
      <c r="M501" s="50"/>
      <c r="N501" s="43"/>
      <c r="O501" s="41" t="s">
        <v>215</v>
      </c>
    </row>
    <row r="502" spans="1:15">
      <c r="A502" s="53"/>
      <c r="B502" s="51"/>
      <c r="C502" s="13" t="s">
        <v>244</v>
      </c>
      <c r="D502" s="52"/>
      <c r="E502" s="24">
        <v>12000</v>
      </c>
      <c r="F502" s="24">
        <v>573.96</v>
      </c>
      <c r="G502" s="24">
        <v>0</v>
      </c>
      <c r="H502" s="24">
        <v>0</v>
      </c>
      <c r="I502" s="24">
        <v>0</v>
      </c>
      <c r="J502" s="24">
        <v>0</v>
      </c>
      <c r="K502" s="24">
        <f t="shared" si="102"/>
        <v>12573.96</v>
      </c>
      <c r="L502" s="50"/>
      <c r="M502" s="50"/>
      <c r="N502" s="43"/>
      <c r="O502" s="41" t="s">
        <v>215</v>
      </c>
    </row>
    <row r="503" spans="1:15">
      <c r="A503" s="53"/>
      <c r="B503" s="51"/>
      <c r="C503" s="13" t="s">
        <v>245</v>
      </c>
      <c r="D503" s="52"/>
      <c r="E503" s="24">
        <v>0</v>
      </c>
      <c r="F503" s="24">
        <v>0</v>
      </c>
      <c r="G503" s="24">
        <v>0</v>
      </c>
      <c r="H503" s="24">
        <v>0</v>
      </c>
      <c r="I503" s="24">
        <v>0</v>
      </c>
      <c r="J503" s="24">
        <v>0</v>
      </c>
      <c r="K503" s="24">
        <f t="shared" si="102"/>
        <v>0</v>
      </c>
      <c r="L503" s="50"/>
      <c r="M503" s="50"/>
      <c r="N503" s="43"/>
      <c r="O503" s="41" t="s">
        <v>215</v>
      </c>
    </row>
    <row r="504" spans="1:15">
      <c r="A504" s="53" t="s">
        <v>79</v>
      </c>
      <c r="B504" s="51" t="s">
        <v>409</v>
      </c>
      <c r="C504" s="13" t="s">
        <v>200</v>
      </c>
      <c r="D504" s="52" t="s">
        <v>226</v>
      </c>
      <c r="E504" s="24">
        <f t="shared" ref="E504:J504" si="111">E505+E506+E507+E508</f>
        <v>3125</v>
      </c>
      <c r="F504" s="24">
        <f t="shared" si="111"/>
        <v>3125</v>
      </c>
      <c r="G504" s="24">
        <f t="shared" si="111"/>
        <v>0</v>
      </c>
      <c r="H504" s="24">
        <f t="shared" si="111"/>
        <v>0</v>
      </c>
      <c r="I504" s="24">
        <f t="shared" si="111"/>
        <v>0</v>
      </c>
      <c r="J504" s="24">
        <f t="shared" si="111"/>
        <v>0</v>
      </c>
      <c r="K504" s="24">
        <f t="shared" si="102"/>
        <v>6250</v>
      </c>
      <c r="L504" s="50" t="s">
        <v>216</v>
      </c>
      <c r="M504" s="50" t="s">
        <v>227</v>
      </c>
      <c r="N504" s="43"/>
      <c r="O504" s="42" t="s">
        <v>216</v>
      </c>
    </row>
    <row r="505" spans="1:15">
      <c r="A505" s="53"/>
      <c r="B505" s="51"/>
      <c r="C505" s="13" t="s">
        <v>242</v>
      </c>
      <c r="D505" s="52"/>
      <c r="E505" s="24">
        <v>0</v>
      </c>
      <c r="F505" s="24">
        <v>0</v>
      </c>
      <c r="G505" s="24">
        <v>0</v>
      </c>
      <c r="H505" s="24">
        <v>0</v>
      </c>
      <c r="I505" s="24">
        <v>0</v>
      </c>
      <c r="J505" s="24">
        <v>0</v>
      </c>
      <c r="K505" s="24">
        <f t="shared" si="102"/>
        <v>0</v>
      </c>
      <c r="L505" s="50"/>
      <c r="M505" s="50"/>
      <c r="N505" s="43"/>
      <c r="O505" s="42" t="s">
        <v>216</v>
      </c>
    </row>
    <row r="506" spans="1:15">
      <c r="A506" s="53"/>
      <c r="B506" s="51"/>
      <c r="C506" s="13" t="s">
        <v>243</v>
      </c>
      <c r="D506" s="52"/>
      <c r="E506" s="24">
        <v>0</v>
      </c>
      <c r="F506" s="24">
        <v>0</v>
      </c>
      <c r="G506" s="24">
        <v>0</v>
      </c>
      <c r="H506" s="24">
        <v>0</v>
      </c>
      <c r="I506" s="24">
        <v>0</v>
      </c>
      <c r="J506" s="24">
        <v>0</v>
      </c>
      <c r="K506" s="24">
        <f t="shared" si="102"/>
        <v>0</v>
      </c>
      <c r="L506" s="50"/>
      <c r="M506" s="50"/>
      <c r="N506" s="43"/>
      <c r="O506" s="42" t="s">
        <v>216</v>
      </c>
    </row>
    <row r="507" spans="1:15">
      <c r="A507" s="53"/>
      <c r="B507" s="51"/>
      <c r="C507" s="13" t="s">
        <v>244</v>
      </c>
      <c r="D507" s="52"/>
      <c r="E507" s="24">
        <v>3125</v>
      </c>
      <c r="F507" s="24">
        <v>3125</v>
      </c>
      <c r="G507" s="24">
        <v>0</v>
      </c>
      <c r="H507" s="24">
        <v>0</v>
      </c>
      <c r="I507" s="24">
        <v>0</v>
      </c>
      <c r="J507" s="24">
        <v>0</v>
      </c>
      <c r="K507" s="24">
        <f t="shared" si="102"/>
        <v>6250</v>
      </c>
      <c r="L507" s="50"/>
      <c r="M507" s="50"/>
      <c r="N507" s="43"/>
      <c r="O507" s="42" t="s">
        <v>216</v>
      </c>
    </row>
    <row r="508" spans="1:15">
      <c r="A508" s="53"/>
      <c r="B508" s="51"/>
      <c r="C508" s="13" t="s">
        <v>245</v>
      </c>
      <c r="D508" s="52"/>
      <c r="E508" s="24">
        <v>0</v>
      </c>
      <c r="F508" s="24">
        <v>0</v>
      </c>
      <c r="G508" s="24">
        <v>0</v>
      </c>
      <c r="H508" s="24">
        <v>0</v>
      </c>
      <c r="I508" s="24">
        <v>0</v>
      </c>
      <c r="J508" s="24">
        <v>0</v>
      </c>
      <c r="K508" s="24">
        <f t="shared" si="102"/>
        <v>0</v>
      </c>
      <c r="L508" s="50"/>
      <c r="M508" s="50"/>
      <c r="N508" s="43"/>
      <c r="O508" s="42" t="s">
        <v>216</v>
      </c>
    </row>
    <row r="509" spans="1:15">
      <c r="A509" s="53" t="s">
        <v>80</v>
      </c>
      <c r="B509" s="51" t="s">
        <v>239</v>
      </c>
      <c r="C509" s="13" t="s">
        <v>200</v>
      </c>
      <c r="D509" s="52" t="s">
        <v>226</v>
      </c>
      <c r="E509" s="24">
        <f t="shared" ref="E509:J509" si="112">E510+E511+E512+E513</f>
        <v>2062.5</v>
      </c>
      <c r="F509" s="24">
        <f t="shared" si="112"/>
        <v>1819.1</v>
      </c>
      <c r="G509" s="24">
        <f t="shared" si="112"/>
        <v>0</v>
      </c>
      <c r="H509" s="24">
        <f t="shared" si="112"/>
        <v>0</v>
      </c>
      <c r="I509" s="24">
        <f t="shared" si="112"/>
        <v>0</v>
      </c>
      <c r="J509" s="24">
        <f t="shared" si="112"/>
        <v>0</v>
      </c>
      <c r="K509" s="24">
        <f t="shared" si="102"/>
        <v>3881.6</v>
      </c>
      <c r="L509" s="50" t="s">
        <v>216</v>
      </c>
      <c r="M509" s="50" t="s">
        <v>227</v>
      </c>
      <c r="N509" s="43"/>
      <c r="O509" s="42" t="s">
        <v>216</v>
      </c>
    </row>
    <row r="510" spans="1:15">
      <c r="A510" s="53"/>
      <c r="B510" s="51"/>
      <c r="C510" s="13" t="s">
        <v>242</v>
      </c>
      <c r="D510" s="52"/>
      <c r="E510" s="24">
        <v>0</v>
      </c>
      <c r="F510" s="24">
        <v>0</v>
      </c>
      <c r="G510" s="24">
        <v>0</v>
      </c>
      <c r="H510" s="24">
        <v>0</v>
      </c>
      <c r="I510" s="24">
        <v>0</v>
      </c>
      <c r="J510" s="24">
        <v>0</v>
      </c>
      <c r="K510" s="24">
        <f t="shared" si="102"/>
        <v>0</v>
      </c>
      <c r="L510" s="50"/>
      <c r="M510" s="50"/>
      <c r="N510" s="43"/>
      <c r="O510" s="42" t="s">
        <v>216</v>
      </c>
    </row>
    <row r="511" spans="1:15">
      <c r="A511" s="53"/>
      <c r="B511" s="51"/>
      <c r="C511" s="13" t="s">
        <v>243</v>
      </c>
      <c r="D511" s="52"/>
      <c r="E511" s="24">
        <v>0</v>
      </c>
      <c r="F511" s="24">
        <v>0</v>
      </c>
      <c r="G511" s="24">
        <v>0</v>
      </c>
      <c r="H511" s="24">
        <v>0</v>
      </c>
      <c r="I511" s="24">
        <v>0</v>
      </c>
      <c r="J511" s="24">
        <v>0</v>
      </c>
      <c r="K511" s="24">
        <f t="shared" si="102"/>
        <v>0</v>
      </c>
      <c r="L511" s="50"/>
      <c r="M511" s="50"/>
      <c r="N511" s="43"/>
      <c r="O511" s="42" t="s">
        <v>216</v>
      </c>
    </row>
    <row r="512" spans="1:15">
      <c r="A512" s="53"/>
      <c r="B512" s="51"/>
      <c r="C512" s="13" t="s">
        <v>244</v>
      </c>
      <c r="D512" s="52"/>
      <c r="E512" s="24">
        <v>2062.5</v>
      </c>
      <c r="F512" s="24">
        <v>1819.1</v>
      </c>
      <c r="G512" s="24">
        <v>0</v>
      </c>
      <c r="H512" s="24">
        <v>0</v>
      </c>
      <c r="I512" s="24">
        <v>0</v>
      </c>
      <c r="J512" s="24">
        <v>0</v>
      </c>
      <c r="K512" s="24">
        <f t="shared" si="102"/>
        <v>3881.6</v>
      </c>
      <c r="L512" s="50"/>
      <c r="M512" s="50"/>
      <c r="N512" s="43"/>
      <c r="O512" s="42" t="s">
        <v>216</v>
      </c>
    </row>
    <row r="513" spans="1:15">
      <c r="A513" s="53"/>
      <c r="B513" s="51"/>
      <c r="C513" s="13" t="s">
        <v>245</v>
      </c>
      <c r="D513" s="52"/>
      <c r="E513" s="24">
        <v>0</v>
      </c>
      <c r="F513" s="24">
        <v>0</v>
      </c>
      <c r="G513" s="24">
        <v>0</v>
      </c>
      <c r="H513" s="24">
        <v>0</v>
      </c>
      <c r="I513" s="24">
        <v>0</v>
      </c>
      <c r="J513" s="24">
        <v>0</v>
      </c>
      <c r="K513" s="24">
        <f t="shared" si="102"/>
        <v>0</v>
      </c>
      <c r="L513" s="50"/>
      <c r="M513" s="50"/>
      <c r="N513" s="43"/>
      <c r="O513" s="42" t="s">
        <v>216</v>
      </c>
    </row>
    <row r="514" spans="1:15">
      <c r="A514" s="53" t="s">
        <v>81</v>
      </c>
      <c r="B514" s="51" t="s">
        <v>187</v>
      </c>
      <c r="C514" s="13" t="s">
        <v>200</v>
      </c>
      <c r="D514" s="52" t="s">
        <v>226</v>
      </c>
      <c r="E514" s="24">
        <f t="shared" ref="E514:J514" si="113">E515+E516+E517+E518</f>
        <v>15000</v>
      </c>
      <c r="F514" s="24">
        <f t="shared" si="113"/>
        <v>5549.55</v>
      </c>
      <c r="G514" s="24">
        <f t="shared" si="113"/>
        <v>0</v>
      </c>
      <c r="H514" s="24">
        <f t="shared" si="113"/>
        <v>0</v>
      </c>
      <c r="I514" s="24">
        <f t="shared" si="113"/>
        <v>0</v>
      </c>
      <c r="J514" s="24">
        <f t="shared" si="113"/>
        <v>0</v>
      </c>
      <c r="K514" s="24">
        <f t="shared" si="102"/>
        <v>20549.55</v>
      </c>
      <c r="L514" s="50" t="s">
        <v>216</v>
      </c>
      <c r="M514" s="50" t="s">
        <v>227</v>
      </c>
      <c r="N514" s="43"/>
      <c r="O514" s="42" t="s">
        <v>216</v>
      </c>
    </row>
    <row r="515" spans="1:15">
      <c r="A515" s="53"/>
      <c r="B515" s="51"/>
      <c r="C515" s="13" t="s">
        <v>242</v>
      </c>
      <c r="D515" s="52"/>
      <c r="E515" s="24">
        <v>0</v>
      </c>
      <c r="F515" s="24">
        <v>0</v>
      </c>
      <c r="G515" s="24">
        <v>0</v>
      </c>
      <c r="H515" s="24">
        <v>0</v>
      </c>
      <c r="I515" s="24">
        <v>0</v>
      </c>
      <c r="J515" s="24">
        <v>0</v>
      </c>
      <c r="K515" s="24">
        <f t="shared" si="102"/>
        <v>0</v>
      </c>
      <c r="L515" s="50"/>
      <c r="M515" s="50"/>
      <c r="N515" s="43"/>
      <c r="O515" s="42" t="s">
        <v>216</v>
      </c>
    </row>
    <row r="516" spans="1:15">
      <c r="A516" s="53"/>
      <c r="B516" s="51"/>
      <c r="C516" s="13" t="s">
        <v>243</v>
      </c>
      <c r="D516" s="52"/>
      <c r="E516" s="24">
        <v>0</v>
      </c>
      <c r="F516" s="24">
        <v>0</v>
      </c>
      <c r="G516" s="24">
        <v>0</v>
      </c>
      <c r="H516" s="24">
        <v>0</v>
      </c>
      <c r="I516" s="24">
        <v>0</v>
      </c>
      <c r="J516" s="24">
        <v>0</v>
      </c>
      <c r="K516" s="24">
        <f t="shared" si="102"/>
        <v>0</v>
      </c>
      <c r="L516" s="50"/>
      <c r="M516" s="50"/>
      <c r="N516" s="43"/>
      <c r="O516" s="42" t="s">
        <v>216</v>
      </c>
    </row>
    <row r="517" spans="1:15">
      <c r="A517" s="53"/>
      <c r="B517" s="51"/>
      <c r="C517" s="13" t="s">
        <v>244</v>
      </c>
      <c r="D517" s="52"/>
      <c r="E517" s="24">
        <v>15000</v>
      </c>
      <c r="F517" s="24">
        <v>5549.55</v>
      </c>
      <c r="G517" s="24">
        <v>0</v>
      </c>
      <c r="H517" s="24">
        <v>0</v>
      </c>
      <c r="I517" s="24">
        <v>0</v>
      </c>
      <c r="J517" s="24">
        <v>0</v>
      </c>
      <c r="K517" s="24">
        <f t="shared" si="102"/>
        <v>20549.55</v>
      </c>
      <c r="L517" s="50"/>
      <c r="M517" s="50"/>
      <c r="N517" s="43"/>
      <c r="O517" s="42" t="s">
        <v>216</v>
      </c>
    </row>
    <row r="518" spans="1:15">
      <c r="A518" s="53"/>
      <c r="B518" s="51"/>
      <c r="C518" s="13" t="s">
        <v>245</v>
      </c>
      <c r="D518" s="52"/>
      <c r="E518" s="24">
        <v>0</v>
      </c>
      <c r="F518" s="24">
        <v>0</v>
      </c>
      <c r="G518" s="24">
        <v>0</v>
      </c>
      <c r="H518" s="24">
        <v>0</v>
      </c>
      <c r="I518" s="24">
        <v>0</v>
      </c>
      <c r="J518" s="24">
        <v>0</v>
      </c>
      <c r="K518" s="24">
        <f t="shared" si="102"/>
        <v>0</v>
      </c>
      <c r="L518" s="50"/>
      <c r="M518" s="50"/>
      <c r="N518" s="43"/>
      <c r="O518" s="42" t="s">
        <v>216</v>
      </c>
    </row>
    <row r="519" spans="1:15">
      <c r="A519" s="53" t="s">
        <v>82</v>
      </c>
      <c r="B519" s="51" t="s">
        <v>274</v>
      </c>
      <c r="C519" s="13" t="s">
        <v>200</v>
      </c>
      <c r="D519" s="52" t="s">
        <v>226</v>
      </c>
      <c r="E519" s="24">
        <f t="shared" ref="E519:J519" si="114">E520+E521+E522+E523</f>
        <v>1362.5</v>
      </c>
      <c r="F519" s="24">
        <f t="shared" si="114"/>
        <v>1908.779</v>
      </c>
      <c r="G519" s="24">
        <f t="shared" si="114"/>
        <v>0</v>
      </c>
      <c r="H519" s="24">
        <f t="shared" si="114"/>
        <v>0</v>
      </c>
      <c r="I519" s="24">
        <f t="shared" si="114"/>
        <v>0</v>
      </c>
      <c r="J519" s="24">
        <f t="shared" si="114"/>
        <v>0</v>
      </c>
      <c r="K519" s="24">
        <f t="shared" si="102"/>
        <v>3271.279</v>
      </c>
      <c r="L519" s="50" t="s">
        <v>216</v>
      </c>
      <c r="M519" s="50" t="s">
        <v>227</v>
      </c>
      <c r="N519" s="43"/>
      <c r="O519" s="42" t="s">
        <v>216</v>
      </c>
    </row>
    <row r="520" spans="1:15">
      <c r="A520" s="53"/>
      <c r="B520" s="51"/>
      <c r="C520" s="13" t="s">
        <v>242</v>
      </c>
      <c r="D520" s="52"/>
      <c r="E520" s="24">
        <v>0</v>
      </c>
      <c r="F520" s="24">
        <v>0</v>
      </c>
      <c r="G520" s="24">
        <v>0</v>
      </c>
      <c r="H520" s="24">
        <v>0</v>
      </c>
      <c r="I520" s="24">
        <v>0</v>
      </c>
      <c r="J520" s="24">
        <v>0</v>
      </c>
      <c r="K520" s="24">
        <f t="shared" si="102"/>
        <v>0</v>
      </c>
      <c r="L520" s="50"/>
      <c r="M520" s="50"/>
      <c r="N520" s="43"/>
      <c r="O520" s="42" t="s">
        <v>216</v>
      </c>
    </row>
    <row r="521" spans="1:15">
      <c r="A521" s="53"/>
      <c r="B521" s="51"/>
      <c r="C521" s="13" t="s">
        <v>243</v>
      </c>
      <c r="D521" s="52"/>
      <c r="E521" s="24">
        <v>0</v>
      </c>
      <c r="F521" s="24">
        <v>0</v>
      </c>
      <c r="G521" s="24">
        <v>0</v>
      </c>
      <c r="H521" s="24">
        <v>0</v>
      </c>
      <c r="I521" s="24">
        <v>0</v>
      </c>
      <c r="J521" s="24">
        <v>0</v>
      </c>
      <c r="K521" s="24">
        <f t="shared" ref="K521:K584" si="115">SUM(E521:J521)</f>
        <v>0</v>
      </c>
      <c r="L521" s="50"/>
      <c r="M521" s="50"/>
      <c r="N521" s="43"/>
      <c r="O521" s="42" t="s">
        <v>216</v>
      </c>
    </row>
    <row r="522" spans="1:15">
      <c r="A522" s="53"/>
      <c r="B522" s="51"/>
      <c r="C522" s="13" t="s">
        <v>244</v>
      </c>
      <c r="D522" s="52"/>
      <c r="E522" s="24">
        <v>1362.5</v>
      </c>
      <c r="F522" s="24">
        <v>1908.779</v>
      </c>
      <c r="G522" s="24">
        <v>0</v>
      </c>
      <c r="H522" s="24">
        <v>0</v>
      </c>
      <c r="I522" s="24">
        <v>0</v>
      </c>
      <c r="J522" s="24">
        <v>0</v>
      </c>
      <c r="K522" s="24">
        <f t="shared" si="115"/>
        <v>3271.279</v>
      </c>
      <c r="L522" s="50"/>
      <c r="M522" s="50"/>
      <c r="N522" s="43"/>
      <c r="O522" s="42" t="s">
        <v>216</v>
      </c>
    </row>
    <row r="523" spans="1:15">
      <c r="A523" s="53"/>
      <c r="B523" s="51"/>
      <c r="C523" s="13" t="s">
        <v>245</v>
      </c>
      <c r="D523" s="52"/>
      <c r="E523" s="24">
        <v>0</v>
      </c>
      <c r="F523" s="24">
        <v>0</v>
      </c>
      <c r="G523" s="24">
        <v>0</v>
      </c>
      <c r="H523" s="24">
        <v>0</v>
      </c>
      <c r="I523" s="24">
        <v>0</v>
      </c>
      <c r="J523" s="24">
        <v>0</v>
      </c>
      <c r="K523" s="24">
        <f t="shared" si="115"/>
        <v>0</v>
      </c>
      <c r="L523" s="50"/>
      <c r="M523" s="50"/>
      <c r="N523" s="43"/>
      <c r="O523" s="42" t="s">
        <v>216</v>
      </c>
    </row>
    <row r="524" spans="1:15">
      <c r="A524" s="53" t="s">
        <v>83</v>
      </c>
      <c r="B524" s="51" t="s">
        <v>188</v>
      </c>
      <c r="C524" s="13" t="s">
        <v>200</v>
      </c>
      <c r="D524" s="52" t="s">
        <v>226</v>
      </c>
      <c r="E524" s="24">
        <f t="shared" ref="E524:J524" si="116">E525+E526+E527+E528</f>
        <v>0</v>
      </c>
      <c r="F524" s="24">
        <f t="shared" si="116"/>
        <v>40690.720999999998</v>
      </c>
      <c r="G524" s="24">
        <f t="shared" si="116"/>
        <v>0</v>
      </c>
      <c r="H524" s="24">
        <f t="shared" si="116"/>
        <v>0</v>
      </c>
      <c r="I524" s="24">
        <f t="shared" si="116"/>
        <v>0</v>
      </c>
      <c r="J524" s="24">
        <f t="shared" si="116"/>
        <v>0</v>
      </c>
      <c r="K524" s="24">
        <f t="shared" si="115"/>
        <v>40690.720999999998</v>
      </c>
      <c r="L524" s="50" t="s">
        <v>216</v>
      </c>
      <c r="M524" s="50" t="s">
        <v>227</v>
      </c>
      <c r="N524" s="43"/>
      <c r="O524" s="42" t="s">
        <v>216</v>
      </c>
    </row>
    <row r="525" spans="1:15">
      <c r="A525" s="53"/>
      <c r="B525" s="51"/>
      <c r="C525" s="13" t="s">
        <v>242</v>
      </c>
      <c r="D525" s="52"/>
      <c r="E525" s="24">
        <v>0</v>
      </c>
      <c r="F525" s="24">
        <v>0</v>
      </c>
      <c r="G525" s="24">
        <v>0</v>
      </c>
      <c r="H525" s="24">
        <v>0</v>
      </c>
      <c r="I525" s="24">
        <v>0</v>
      </c>
      <c r="J525" s="24">
        <v>0</v>
      </c>
      <c r="K525" s="24">
        <f t="shared" si="115"/>
        <v>0</v>
      </c>
      <c r="L525" s="50"/>
      <c r="M525" s="50"/>
      <c r="N525" s="43"/>
      <c r="O525" s="42" t="s">
        <v>216</v>
      </c>
    </row>
    <row r="526" spans="1:15">
      <c r="A526" s="53"/>
      <c r="B526" s="51"/>
      <c r="C526" s="13" t="s">
        <v>243</v>
      </c>
      <c r="D526" s="52"/>
      <c r="E526" s="24">
        <v>0</v>
      </c>
      <c r="F526" s="24">
        <v>0</v>
      </c>
      <c r="G526" s="24">
        <v>0</v>
      </c>
      <c r="H526" s="24">
        <v>0</v>
      </c>
      <c r="I526" s="24">
        <v>0</v>
      </c>
      <c r="J526" s="24">
        <v>0</v>
      </c>
      <c r="K526" s="24">
        <f t="shared" si="115"/>
        <v>0</v>
      </c>
      <c r="L526" s="50"/>
      <c r="M526" s="50"/>
      <c r="N526" s="43"/>
      <c r="O526" s="42" t="s">
        <v>216</v>
      </c>
    </row>
    <row r="527" spans="1:15">
      <c r="A527" s="53"/>
      <c r="B527" s="51"/>
      <c r="C527" s="13" t="s">
        <v>244</v>
      </c>
      <c r="D527" s="52"/>
      <c r="E527" s="24">
        <v>0</v>
      </c>
      <c r="F527" s="24">
        <v>40690.720999999998</v>
      </c>
      <c r="G527" s="24">
        <v>0</v>
      </c>
      <c r="H527" s="24">
        <v>0</v>
      </c>
      <c r="I527" s="24">
        <v>0</v>
      </c>
      <c r="J527" s="24">
        <v>0</v>
      </c>
      <c r="K527" s="24">
        <f t="shared" si="115"/>
        <v>40690.720999999998</v>
      </c>
      <c r="L527" s="50"/>
      <c r="M527" s="50"/>
      <c r="N527" s="43"/>
      <c r="O527" s="42" t="s">
        <v>216</v>
      </c>
    </row>
    <row r="528" spans="1:15">
      <c r="A528" s="53"/>
      <c r="B528" s="51"/>
      <c r="C528" s="13" t="s">
        <v>245</v>
      </c>
      <c r="D528" s="52"/>
      <c r="E528" s="24">
        <v>0</v>
      </c>
      <c r="F528" s="24">
        <v>0</v>
      </c>
      <c r="G528" s="24">
        <v>0</v>
      </c>
      <c r="H528" s="24">
        <v>0</v>
      </c>
      <c r="I528" s="24">
        <v>0</v>
      </c>
      <c r="J528" s="24">
        <v>0</v>
      </c>
      <c r="K528" s="24">
        <f t="shared" si="115"/>
        <v>0</v>
      </c>
      <c r="L528" s="50"/>
      <c r="M528" s="50"/>
      <c r="N528" s="43"/>
      <c r="O528" s="42" t="s">
        <v>216</v>
      </c>
    </row>
    <row r="529" spans="1:15">
      <c r="A529" s="53" t="s">
        <v>84</v>
      </c>
      <c r="B529" s="51" t="s">
        <v>189</v>
      </c>
      <c r="C529" s="13" t="s">
        <v>200</v>
      </c>
      <c r="D529" s="52" t="s">
        <v>226</v>
      </c>
      <c r="E529" s="24">
        <f t="shared" ref="E529:J529" si="117">E530+E531+E532+E533</f>
        <v>1444.443</v>
      </c>
      <c r="F529" s="24">
        <f t="shared" si="117"/>
        <v>1172.46</v>
      </c>
      <c r="G529" s="24">
        <f t="shared" si="117"/>
        <v>0</v>
      </c>
      <c r="H529" s="24">
        <f t="shared" si="117"/>
        <v>0</v>
      </c>
      <c r="I529" s="24">
        <f t="shared" si="117"/>
        <v>0</v>
      </c>
      <c r="J529" s="24">
        <f t="shared" si="117"/>
        <v>0</v>
      </c>
      <c r="K529" s="24">
        <f t="shared" si="115"/>
        <v>2616.9030000000002</v>
      </c>
      <c r="L529" s="50" t="s">
        <v>216</v>
      </c>
      <c r="M529" s="50" t="s">
        <v>227</v>
      </c>
      <c r="N529" s="43"/>
      <c r="O529" s="42" t="s">
        <v>216</v>
      </c>
    </row>
    <row r="530" spans="1:15">
      <c r="A530" s="53"/>
      <c r="B530" s="51"/>
      <c r="C530" s="13" t="s">
        <v>242</v>
      </c>
      <c r="D530" s="52"/>
      <c r="E530" s="24">
        <v>0</v>
      </c>
      <c r="F530" s="24">
        <v>0</v>
      </c>
      <c r="G530" s="24">
        <v>0</v>
      </c>
      <c r="H530" s="24">
        <v>0</v>
      </c>
      <c r="I530" s="24">
        <v>0</v>
      </c>
      <c r="J530" s="24">
        <v>0</v>
      </c>
      <c r="K530" s="24">
        <f t="shared" si="115"/>
        <v>0</v>
      </c>
      <c r="L530" s="50"/>
      <c r="M530" s="50"/>
      <c r="N530" s="43"/>
      <c r="O530" s="42" t="s">
        <v>216</v>
      </c>
    </row>
    <row r="531" spans="1:15">
      <c r="A531" s="53"/>
      <c r="B531" s="51"/>
      <c r="C531" s="13" t="s">
        <v>243</v>
      </c>
      <c r="D531" s="52"/>
      <c r="E531" s="24">
        <v>0</v>
      </c>
      <c r="F531" s="24">
        <v>0</v>
      </c>
      <c r="G531" s="24">
        <v>0</v>
      </c>
      <c r="H531" s="24">
        <v>0</v>
      </c>
      <c r="I531" s="24">
        <v>0</v>
      </c>
      <c r="J531" s="24">
        <v>0</v>
      </c>
      <c r="K531" s="24">
        <f t="shared" si="115"/>
        <v>0</v>
      </c>
      <c r="L531" s="50"/>
      <c r="M531" s="50"/>
      <c r="N531" s="43"/>
      <c r="O531" s="42" t="s">
        <v>216</v>
      </c>
    </row>
    <row r="532" spans="1:15">
      <c r="A532" s="53"/>
      <c r="B532" s="51"/>
      <c r="C532" s="13" t="s">
        <v>244</v>
      </c>
      <c r="D532" s="52"/>
      <c r="E532" s="24">
        <v>1444.443</v>
      </c>
      <c r="F532" s="24">
        <v>1172.46</v>
      </c>
      <c r="G532" s="24">
        <v>0</v>
      </c>
      <c r="H532" s="24">
        <v>0</v>
      </c>
      <c r="I532" s="24">
        <v>0</v>
      </c>
      <c r="J532" s="24">
        <v>0</v>
      </c>
      <c r="K532" s="24">
        <f t="shared" si="115"/>
        <v>2616.9030000000002</v>
      </c>
      <c r="L532" s="50"/>
      <c r="M532" s="50"/>
      <c r="N532" s="43"/>
      <c r="O532" s="42" t="s">
        <v>216</v>
      </c>
    </row>
    <row r="533" spans="1:15">
      <c r="A533" s="53"/>
      <c r="B533" s="51"/>
      <c r="C533" s="13" t="s">
        <v>245</v>
      </c>
      <c r="D533" s="52"/>
      <c r="E533" s="24">
        <v>0</v>
      </c>
      <c r="F533" s="24">
        <v>0</v>
      </c>
      <c r="G533" s="24">
        <v>0</v>
      </c>
      <c r="H533" s="24">
        <v>0</v>
      </c>
      <c r="I533" s="24">
        <v>0</v>
      </c>
      <c r="J533" s="24">
        <v>0</v>
      </c>
      <c r="K533" s="24">
        <f t="shared" si="115"/>
        <v>0</v>
      </c>
      <c r="L533" s="50"/>
      <c r="M533" s="50"/>
      <c r="N533" s="43"/>
      <c r="O533" s="42" t="s">
        <v>216</v>
      </c>
    </row>
    <row r="534" spans="1:15" ht="29.4" customHeight="1">
      <c r="A534" s="53" t="s">
        <v>85</v>
      </c>
      <c r="B534" s="54" t="s">
        <v>119</v>
      </c>
      <c r="C534" s="13" t="s">
        <v>200</v>
      </c>
      <c r="D534" s="52" t="s">
        <v>411</v>
      </c>
      <c r="E534" s="24">
        <f t="shared" ref="E534:J534" si="118">E535+E536+E537+E538</f>
        <v>650.05200000000002</v>
      </c>
      <c r="F534" s="24">
        <f t="shared" si="118"/>
        <v>0</v>
      </c>
      <c r="G534" s="24">
        <f t="shared" si="118"/>
        <v>0</v>
      </c>
      <c r="H534" s="24">
        <f t="shared" si="118"/>
        <v>0</v>
      </c>
      <c r="I534" s="24">
        <f t="shared" si="118"/>
        <v>0</v>
      </c>
      <c r="J534" s="24">
        <f t="shared" si="118"/>
        <v>0</v>
      </c>
      <c r="K534" s="24">
        <f t="shared" si="115"/>
        <v>650.05200000000002</v>
      </c>
      <c r="L534" s="50" t="s">
        <v>216</v>
      </c>
      <c r="M534" s="50" t="s">
        <v>144</v>
      </c>
      <c r="N534" s="43"/>
      <c r="O534" s="42" t="s">
        <v>216</v>
      </c>
    </row>
    <row r="535" spans="1:15" ht="29.4" customHeight="1">
      <c r="A535" s="53"/>
      <c r="B535" s="54"/>
      <c r="C535" s="13" t="s">
        <v>242</v>
      </c>
      <c r="D535" s="52"/>
      <c r="E535" s="24">
        <v>0</v>
      </c>
      <c r="F535" s="24">
        <v>0</v>
      </c>
      <c r="G535" s="24">
        <v>0</v>
      </c>
      <c r="H535" s="24">
        <v>0</v>
      </c>
      <c r="I535" s="24">
        <v>0</v>
      </c>
      <c r="J535" s="24">
        <v>0</v>
      </c>
      <c r="K535" s="24">
        <f t="shared" si="115"/>
        <v>0</v>
      </c>
      <c r="L535" s="50"/>
      <c r="M535" s="50"/>
      <c r="N535" s="43"/>
      <c r="O535" s="42" t="s">
        <v>216</v>
      </c>
    </row>
    <row r="536" spans="1:15" ht="29.4" customHeight="1">
      <c r="A536" s="53"/>
      <c r="B536" s="54"/>
      <c r="C536" s="13" t="s">
        <v>243</v>
      </c>
      <c r="D536" s="52"/>
      <c r="E536" s="24">
        <v>0</v>
      </c>
      <c r="F536" s="24">
        <v>0</v>
      </c>
      <c r="G536" s="24">
        <v>0</v>
      </c>
      <c r="H536" s="24">
        <v>0</v>
      </c>
      <c r="I536" s="24">
        <v>0</v>
      </c>
      <c r="J536" s="24">
        <v>0</v>
      </c>
      <c r="K536" s="24">
        <f t="shared" si="115"/>
        <v>0</v>
      </c>
      <c r="L536" s="50"/>
      <c r="M536" s="50"/>
      <c r="N536" s="43"/>
      <c r="O536" s="42" t="s">
        <v>216</v>
      </c>
    </row>
    <row r="537" spans="1:15" ht="29.4" customHeight="1">
      <c r="A537" s="53"/>
      <c r="B537" s="54"/>
      <c r="C537" s="13" t="s">
        <v>244</v>
      </c>
      <c r="D537" s="52"/>
      <c r="E537" s="24">
        <v>650.05200000000002</v>
      </c>
      <c r="F537" s="24">
        <v>0</v>
      </c>
      <c r="G537" s="24">
        <v>0</v>
      </c>
      <c r="H537" s="24">
        <v>0</v>
      </c>
      <c r="I537" s="24">
        <v>0</v>
      </c>
      <c r="J537" s="24">
        <v>0</v>
      </c>
      <c r="K537" s="24">
        <f t="shared" si="115"/>
        <v>650.05200000000002</v>
      </c>
      <c r="L537" s="50"/>
      <c r="M537" s="50"/>
      <c r="N537" s="43"/>
      <c r="O537" s="42" t="s">
        <v>216</v>
      </c>
    </row>
    <row r="538" spans="1:15" ht="29.4" customHeight="1">
      <c r="A538" s="53"/>
      <c r="B538" s="54"/>
      <c r="C538" s="13" t="s">
        <v>245</v>
      </c>
      <c r="D538" s="52"/>
      <c r="E538" s="24">
        <v>0</v>
      </c>
      <c r="F538" s="24">
        <v>0</v>
      </c>
      <c r="G538" s="24">
        <v>0</v>
      </c>
      <c r="H538" s="24">
        <v>0</v>
      </c>
      <c r="I538" s="24">
        <v>0</v>
      </c>
      <c r="J538" s="24">
        <v>0</v>
      </c>
      <c r="K538" s="24">
        <f t="shared" si="115"/>
        <v>0</v>
      </c>
      <c r="L538" s="50"/>
      <c r="M538" s="50"/>
      <c r="N538" s="43"/>
      <c r="O538" s="42" t="s">
        <v>216</v>
      </c>
    </row>
    <row r="539" spans="1:15" ht="25.2" customHeight="1">
      <c r="A539" s="53" t="s">
        <v>86</v>
      </c>
      <c r="B539" s="54" t="s">
        <v>120</v>
      </c>
      <c r="C539" s="13" t="s">
        <v>200</v>
      </c>
      <c r="D539" s="52" t="s">
        <v>411</v>
      </c>
      <c r="E539" s="24">
        <f t="shared" ref="E539:J539" si="119">E540+E541+E542+E543</f>
        <v>6032.1080000000002</v>
      </c>
      <c r="F539" s="24">
        <f t="shared" si="119"/>
        <v>0</v>
      </c>
      <c r="G539" s="24">
        <f t="shared" si="119"/>
        <v>0</v>
      </c>
      <c r="H539" s="24">
        <f t="shared" si="119"/>
        <v>0</v>
      </c>
      <c r="I539" s="24">
        <f t="shared" si="119"/>
        <v>0</v>
      </c>
      <c r="J539" s="24">
        <f t="shared" si="119"/>
        <v>0</v>
      </c>
      <c r="K539" s="24">
        <f t="shared" si="115"/>
        <v>6032.1080000000002</v>
      </c>
      <c r="L539" s="50" t="s">
        <v>216</v>
      </c>
      <c r="M539" s="50" t="s">
        <v>144</v>
      </c>
      <c r="N539" s="43"/>
      <c r="O539" s="42" t="s">
        <v>216</v>
      </c>
    </row>
    <row r="540" spans="1:15" ht="25.2" customHeight="1">
      <c r="A540" s="53"/>
      <c r="B540" s="54"/>
      <c r="C540" s="13" t="s">
        <v>242</v>
      </c>
      <c r="D540" s="52"/>
      <c r="E540" s="24">
        <v>0</v>
      </c>
      <c r="F540" s="24">
        <v>0</v>
      </c>
      <c r="G540" s="24">
        <v>0</v>
      </c>
      <c r="H540" s="24">
        <v>0</v>
      </c>
      <c r="I540" s="24">
        <v>0</v>
      </c>
      <c r="J540" s="24">
        <v>0</v>
      </c>
      <c r="K540" s="24">
        <f t="shared" si="115"/>
        <v>0</v>
      </c>
      <c r="L540" s="50"/>
      <c r="M540" s="50"/>
      <c r="N540" s="43"/>
      <c r="O540" s="42" t="s">
        <v>216</v>
      </c>
    </row>
    <row r="541" spans="1:15" ht="25.2" customHeight="1">
      <c r="A541" s="53"/>
      <c r="B541" s="54"/>
      <c r="C541" s="13" t="s">
        <v>243</v>
      </c>
      <c r="D541" s="52"/>
      <c r="E541" s="24">
        <v>0</v>
      </c>
      <c r="F541" s="24">
        <v>0</v>
      </c>
      <c r="G541" s="24">
        <v>0</v>
      </c>
      <c r="H541" s="24">
        <v>0</v>
      </c>
      <c r="I541" s="24">
        <v>0</v>
      </c>
      <c r="J541" s="24">
        <v>0</v>
      </c>
      <c r="K541" s="24">
        <f t="shared" si="115"/>
        <v>0</v>
      </c>
      <c r="L541" s="50"/>
      <c r="M541" s="50"/>
      <c r="N541" s="43"/>
      <c r="O541" s="42" t="s">
        <v>216</v>
      </c>
    </row>
    <row r="542" spans="1:15" ht="25.2" customHeight="1">
      <c r="A542" s="53"/>
      <c r="B542" s="54"/>
      <c r="C542" s="13" t="s">
        <v>244</v>
      </c>
      <c r="D542" s="52"/>
      <c r="E542" s="24">
        <v>6032.1080000000002</v>
      </c>
      <c r="F542" s="24">
        <v>0</v>
      </c>
      <c r="G542" s="24">
        <v>0</v>
      </c>
      <c r="H542" s="24">
        <v>0</v>
      </c>
      <c r="I542" s="24">
        <v>0</v>
      </c>
      <c r="J542" s="24">
        <v>0</v>
      </c>
      <c r="K542" s="24">
        <f t="shared" si="115"/>
        <v>6032.1080000000002</v>
      </c>
      <c r="L542" s="50"/>
      <c r="M542" s="50"/>
      <c r="N542" s="43"/>
      <c r="O542" s="42" t="s">
        <v>216</v>
      </c>
    </row>
    <row r="543" spans="1:15" ht="25.2" customHeight="1">
      <c r="A543" s="53"/>
      <c r="B543" s="54"/>
      <c r="C543" s="13" t="s">
        <v>245</v>
      </c>
      <c r="D543" s="52"/>
      <c r="E543" s="24">
        <v>0</v>
      </c>
      <c r="F543" s="24">
        <v>0</v>
      </c>
      <c r="G543" s="24">
        <v>0</v>
      </c>
      <c r="H543" s="24">
        <v>0</v>
      </c>
      <c r="I543" s="24">
        <v>0</v>
      </c>
      <c r="J543" s="24">
        <v>0</v>
      </c>
      <c r="K543" s="24">
        <f t="shared" si="115"/>
        <v>0</v>
      </c>
      <c r="L543" s="50"/>
      <c r="M543" s="50"/>
      <c r="N543" s="43"/>
      <c r="O543" s="42" t="s">
        <v>216</v>
      </c>
    </row>
    <row r="544" spans="1:15" ht="30" customHeight="1">
      <c r="A544" s="53" t="s">
        <v>87</v>
      </c>
      <c r="B544" s="54" t="s">
        <v>121</v>
      </c>
      <c r="C544" s="13" t="s">
        <v>200</v>
      </c>
      <c r="D544" s="52" t="s">
        <v>411</v>
      </c>
      <c r="E544" s="24">
        <f t="shared" ref="E544:J544" si="120">E545+E546+E547+E548</f>
        <v>441.86</v>
      </c>
      <c r="F544" s="24">
        <f t="shared" si="120"/>
        <v>0</v>
      </c>
      <c r="G544" s="24">
        <f t="shared" si="120"/>
        <v>0</v>
      </c>
      <c r="H544" s="24">
        <f t="shared" si="120"/>
        <v>0</v>
      </c>
      <c r="I544" s="24">
        <f t="shared" si="120"/>
        <v>0</v>
      </c>
      <c r="J544" s="24">
        <f t="shared" si="120"/>
        <v>0</v>
      </c>
      <c r="K544" s="24">
        <f t="shared" si="115"/>
        <v>441.86</v>
      </c>
      <c r="L544" s="50" t="s">
        <v>216</v>
      </c>
      <c r="M544" s="50" t="s">
        <v>144</v>
      </c>
      <c r="N544" s="43"/>
      <c r="O544" s="42" t="s">
        <v>216</v>
      </c>
    </row>
    <row r="545" spans="1:15" ht="30" customHeight="1">
      <c r="A545" s="53"/>
      <c r="B545" s="54"/>
      <c r="C545" s="13" t="s">
        <v>242</v>
      </c>
      <c r="D545" s="52"/>
      <c r="E545" s="24">
        <v>0</v>
      </c>
      <c r="F545" s="24">
        <v>0</v>
      </c>
      <c r="G545" s="24">
        <v>0</v>
      </c>
      <c r="H545" s="24">
        <v>0</v>
      </c>
      <c r="I545" s="24">
        <v>0</v>
      </c>
      <c r="J545" s="24">
        <v>0</v>
      </c>
      <c r="K545" s="24">
        <f t="shared" si="115"/>
        <v>0</v>
      </c>
      <c r="L545" s="50"/>
      <c r="M545" s="50"/>
      <c r="N545" s="43"/>
      <c r="O545" s="42" t="s">
        <v>216</v>
      </c>
    </row>
    <row r="546" spans="1:15" ht="30" customHeight="1">
      <c r="A546" s="53"/>
      <c r="B546" s="54"/>
      <c r="C546" s="13" t="s">
        <v>243</v>
      </c>
      <c r="D546" s="52"/>
      <c r="E546" s="24">
        <v>0</v>
      </c>
      <c r="F546" s="24">
        <v>0</v>
      </c>
      <c r="G546" s="24">
        <v>0</v>
      </c>
      <c r="H546" s="24">
        <v>0</v>
      </c>
      <c r="I546" s="24">
        <v>0</v>
      </c>
      <c r="J546" s="24">
        <v>0</v>
      </c>
      <c r="K546" s="24">
        <f t="shared" si="115"/>
        <v>0</v>
      </c>
      <c r="L546" s="50"/>
      <c r="M546" s="50"/>
      <c r="N546" s="43"/>
      <c r="O546" s="42" t="s">
        <v>216</v>
      </c>
    </row>
    <row r="547" spans="1:15" ht="30" customHeight="1">
      <c r="A547" s="53"/>
      <c r="B547" s="54"/>
      <c r="C547" s="13" t="s">
        <v>244</v>
      </c>
      <c r="D547" s="52"/>
      <c r="E547" s="24">
        <v>441.86</v>
      </c>
      <c r="F547" s="24">
        <v>0</v>
      </c>
      <c r="G547" s="24">
        <v>0</v>
      </c>
      <c r="H547" s="24">
        <v>0</v>
      </c>
      <c r="I547" s="24">
        <v>0</v>
      </c>
      <c r="J547" s="24">
        <v>0</v>
      </c>
      <c r="K547" s="24">
        <f t="shared" si="115"/>
        <v>441.86</v>
      </c>
      <c r="L547" s="50"/>
      <c r="M547" s="50"/>
      <c r="N547" s="43"/>
      <c r="O547" s="42" t="s">
        <v>216</v>
      </c>
    </row>
    <row r="548" spans="1:15" ht="30" customHeight="1">
      <c r="A548" s="53"/>
      <c r="B548" s="54"/>
      <c r="C548" s="13" t="s">
        <v>245</v>
      </c>
      <c r="D548" s="52"/>
      <c r="E548" s="24">
        <v>0</v>
      </c>
      <c r="F548" s="24">
        <v>0</v>
      </c>
      <c r="G548" s="24">
        <v>0</v>
      </c>
      <c r="H548" s="24">
        <v>0</v>
      </c>
      <c r="I548" s="24">
        <v>0</v>
      </c>
      <c r="J548" s="24">
        <v>0</v>
      </c>
      <c r="K548" s="24">
        <f t="shared" si="115"/>
        <v>0</v>
      </c>
      <c r="L548" s="50"/>
      <c r="M548" s="50"/>
      <c r="N548" s="43"/>
      <c r="O548" s="42" t="s">
        <v>216</v>
      </c>
    </row>
    <row r="549" spans="1:15" ht="25.2" customHeight="1">
      <c r="A549" s="53" t="s">
        <v>88</v>
      </c>
      <c r="B549" s="54" t="s">
        <v>122</v>
      </c>
      <c r="C549" s="13" t="s">
        <v>200</v>
      </c>
      <c r="D549" s="52" t="s">
        <v>411</v>
      </c>
      <c r="E549" s="24">
        <f t="shared" ref="E549:J549" si="121">E550+E551+E552+E553</f>
        <v>4432.92</v>
      </c>
      <c r="F549" s="24">
        <f t="shared" si="121"/>
        <v>0</v>
      </c>
      <c r="G549" s="24">
        <f t="shared" si="121"/>
        <v>0</v>
      </c>
      <c r="H549" s="24">
        <f t="shared" si="121"/>
        <v>0</v>
      </c>
      <c r="I549" s="24">
        <f t="shared" si="121"/>
        <v>0</v>
      </c>
      <c r="J549" s="24">
        <f t="shared" si="121"/>
        <v>0</v>
      </c>
      <c r="K549" s="24">
        <f t="shared" si="115"/>
        <v>4432.92</v>
      </c>
      <c r="L549" s="50" t="s">
        <v>216</v>
      </c>
      <c r="M549" s="50" t="s">
        <v>144</v>
      </c>
      <c r="N549" s="43"/>
      <c r="O549" s="42" t="s">
        <v>216</v>
      </c>
    </row>
    <row r="550" spans="1:15" ht="25.2" customHeight="1">
      <c r="A550" s="53"/>
      <c r="B550" s="54"/>
      <c r="C550" s="13" t="s">
        <v>242</v>
      </c>
      <c r="D550" s="52"/>
      <c r="E550" s="24">
        <v>0</v>
      </c>
      <c r="F550" s="24">
        <v>0</v>
      </c>
      <c r="G550" s="24">
        <v>0</v>
      </c>
      <c r="H550" s="24">
        <v>0</v>
      </c>
      <c r="I550" s="24">
        <v>0</v>
      </c>
      <c r="J550" s="24">
        <v>0</v>
      </c>
      <c r="K550" s="24">
        <f t="shared" si="115"/>
        <v>0</v>
      </c>
      <c r="L550" s="50"/>
      <c r="M550" s="50"/>
      <c r="N550" s="43"/>
      <c r="O550" s="42" t="s">
        <v>216</v>
      </c>
    </row>
    <row r="551" spans="1:15" ht="25.2" customHeight="1">
      <c r="A551" s="53"/>
      <c r="B551" s="54"/>
      <c r="C551" s="13" t="s">
        <v>243</v>
      </c>
      <c r="D551" s="52"/>
      <c r="E551" s="24">
        <v>0</v>
      </c>
      <c r="F551" s="24">
        <v>0</v>
      </c>
      <c r="G551" s="24">
        <v>0</v>
      </c>
      <c r="H551" s="24">
        <v>0</v>
      </c>
      <c r="I551" s="24">
        <v>0</v>
      </c>
      <c r="J551" s="24">
        <v>0</v>
      </c>
      <c r="K551" s="24">
        <f t="shared" si="115"/>
        <v>0</v>
      </c>
      <c r="L551" s="50"/>
      <c r="M551" s="50"/>
      <c r="N551" s="43"/>
      <c r="O551" s="42" t="s">
        <v>216</v>
      </c>
    </row>
    <row r="552" spans="1:15" ht="25.2" customHeight="1">
      <c r="A552" s="53"/>
      <c r="B552" s="54"/>
      <c r="C552" s="13" t="s">
        <v>244</v>
      </c>
      <c r="D552" s="52"/>
      <c r="E552" s="24">
        <v>4432.92</v>
      </c>
      <c r="F552" s="24">
        <v>0</v>
      </c>
      <c r="G552" s="24">
        <v>0</v>
      </c>
      <c r="H552" s="24">
        <v>0</v>
      </c>
      <c r="I552" s="24">
        <v>0</v>
      </c>
      <c r="J552" s="24">
        <v>0</v>
      </c>
      <c r="K552" s="24">
        <f t="shared" si="115"/>
        <v>4432.92</v>
      </c>
      <c r="L552" s="50"/>
      <c r="M552" s="50"/>
      <c r="N552" s="43"/>
      <c r="O552" s="42" t="s">
        <v>216</v>
      </c>
    </row>
    <row r="553" spans="1:15" ht="25.2" customHeight="1">
      <c r="A553" s="53"/>
      <c r="B553" s="54"/>
      <c r="C553" s="13" t="s">
        <v>245</v>
      </c>
      <c r="D553" s="52"/>
      <c r="E553" s="24">
        <v>0</v>
      </c>
      <c r="F553" s="24">
        <v>0</v>
      </c>
      <c r="G553" s="24">
        <v>0</v>
      </c>
      <c r="H553" s="24">
        <v>0</v>
      </c>
      <c r="I553" s="24">
        <v>0</v>
      </c>
      <c r="J553" s="24">
        <v>0</v>
      </c>
      <c r="K553" s="24">
        <f t="shared" si="115"/>
        <v>0</v>
      </c>
      <c r="L553" s="50"/>
      <c r="M553" s="50"/>
      <c r="N553" s="43"/>
      <c r="O553" s="42" t="s">
        <v>216</v>
      </c>
    </row>
    <row r="554" spans="1:15">
      <c r="A554" s="53" t="s">
        <v>89</v>
      </c>
      <c r="B554" s="55" t="s">
        <v>299</v>
      </c>
      <c r="C554" s="13" t="s">
        <v>200</v>
      </c>
      <c r="D554" s="58" t="s">
        <v>411</v>
      </c>
      <c r="E554" s="24">
        <f t="shared" ref="E554:J554" si="122">E555+E556+E557+E558+E559+E560+E561</f>
        <v>60000</v>
      </c>
      <c r="F554" s="24">
        <f t="shared" si="122"/>
        <v>37191.279999999999</v>
      </c>
      <c r="G554" s="24">
        <f t="shared" si="122"/>
        <v>0</v>
      </c>
      <c r="H554" s="24">
        <f t="shared" si="122"/>
        <v>0</v>
      </c>
      <c r="I554" s="24">
        <f t="shared" si="122"/>
        <v>0</v>
      </c>
      <c r="J554" s="24">
        <f t="shared" si="122"/>
        <v>0</v>
      </c>
      <c r="K554" s="24">
        <f t="shared" si="115"/>
        <v>97191.28</v>
      </c>
      <c r="L554" s="50" t="s">
        <v>216</v>
      </c>
      <c r="M554" s="50" t="s">
        <v>144</v>
      </c>
      <c r="N554" s="43"/>
      <c r="O554" s="42" t="s">
        <v>216</v>
      </c>
    </row>
    <row r="555" spans="1:15">
      <c r="A555" s="53"/>
      <c r="B555" s="56"/>
      <c r="C555" s="13" t="s">
        <v>242</v>
      </c>
      <c r="D555" s="59"/>
      <c r="E555" s="24">
        <v>59400</v>
      </c>
      <c r="F555" s="24">
        <v>36700.57</v>
      </c>
      <c r="G555" s="24">
        <v>0</v>
      </c>
      <c r="H555" s="24">
        <v>0</v>
      </c>
      <c r="I555" s="24">
        <v>0</v>
      </c>
      <c r="J555" s="24">
        <v>0</v>
      </c>
      <c r="K555" s="24">
        <f t="shared" si="115"/>
        <v>96100.57</v>
      </c>
      <c r="L555" s="50"/>
      <c r="M555" s="50"/>
      <c r="N555" s="43"/>
      <c r="O555" s="42" t="s">
        <v>216</v>
      </c>
    </row>
    <row r="556" spans="1:15">
      <c r="A556" s="53"/>
      <c r="B556" s="56"/>
      <c r="C556" s="13" t="s">
        <v>183</v>
      </c>
      <c r="D556" s="59"/>
      <c r="E556" s="24">
        <v>0</v>
      </c>
      <c r="F556" s="24">
        <v>0</v>
      </c>
      <c r="G556" s="24">
        <v>0</v>
      </c>
      <c r="H556" s="24">
        <v>0</v>
      </c>
      <c r="I556" s="24">
        <v>0</v>
      </c>
      <c r="J556" s="24">
        <v>0</v>
      </c>
      <c r="K556" s="24">
        <f t="shared" si="115"/>
        <v>0</v>
      </c>
      <c r="L556" s="50"/>
      <c r="M556" s="50"/>
      <c r="N556" s="43"/>
      <c r="O556" s="42" t="s">
        <v>216</v>
      </c>
    </row>
    <row r="557" spans="1:15">
      <c r="A557" s="53"/>
      <c r="B557" s="56"/>
      <c r="C557" s="13" t="s">
        <v>243</v>
      </c>
      <c r="D557" s="59"/>
      <c r="E557" s="24">
        <v>120</v>
      </c>
      <c r="F557" s="24">
        <v>74.14</v>
      </c>
      <c r="G557" s="24">
        <v>0</v>
      </c>
      <c r="H557" s="24">
        <v>0</v>
      </c>
      <c r="I557" s="24">
        <v>0</v>
      </c>
      <c r="J557" s="24">
        <v>0</v>
      </c>
      <c r="K557" s="24">
        <f t="shared" si="115"/>
        <v>194.14</v>
      </c>
      <c r="L557" s="50"/>
      <c r="M557" s="50"/>
      <c r="N557" s="43"/>
      <c r="O557" s="42" t="s">
        <v>216</v>
      </c>
    </row>
    <row r="558" spans="1:15">
      <c r="A558" s="53"/>
      <c r="B558" s="56"/>
      <c r="C558" s="13" t="s">
        <v>184</v>
      </c>
      <c r="D558" s="59"/>
      <c r="E558" s="24">
        <v>0</v>
      </c>
      <c r="F558" s="24">
        <v>120</v>
      </c>
      <c r="G558" s="24">
        <v>0</v>
      </c>
      <c r="H558" s="24">
        <v>0</v>
      </c>
      <c r="I558" s="24">
        <v>0</v>
      </c>
      <c r="J558" s="24">
        <v>0</v>
      </c>
      <c r="K558" s="24">
        <f t="shared" si="115"/>
        <v>120</v>
      </c>
      <c r="L558" s="50"/>
      <c r="M558" s="50"/>
      <c r="N558" s="43"/>
      <c r="O558" s="42" t="s">
        <v>216</v>
      </c>
    </row>
    <row r="559" spans="1:15">
      <c r="A559" s="53"/>
      <c r="B559" s="56"/>
      <c r="C559" s="13" t="s">
        <v>244</v>
      </c>
      <c r="D559" s="59"/>
      <c r="E559" s="24">
        <v>480</v>
      </c>
      <c r="F559" s="24">
        <v>296.57</v>
      </c>
      <c r="G559" s="24">
        <v>0</v>
      </c>
      <c r="H559" s="24">
        <v>0</v>
      </c>
      <c r="I559" s="24">
        <v>0</v>
      </c>
      <c r="J559" s="24">
        <v>0</v>
      </c>
      <c r="K559" s="24">
        <f t="shared" si="115"/>
        <v>776.56999999999994</v>
      </c>
      <c r="L559" s="50"/>
      <c r="M559" s="50"/>
      <c r="N559" s="43"/>
      <c r="O559" s="42" t="s">
        <v>216</v>
      </c>
    </row>
    <row r="560" spans="1:15">
      <c r="A560" s="53"/>
      <c r="B560" s="56"/>
      <c r="C560" s="13" t="s">
        <v>185</v>
      </c>
      <c r="D560" s="59"/>
      <c r="E560" s="24">
        <v>0</v>
      </c>
      <c r="F560" s="24">
        <v>0</v>
      </c>
      <c r="G560" s="24">
        <v>0</v>
      </c>
      <c r="H560" s="24">
        <v>0</v>
      </c>
      <c r="I560" s="24">
        <v>0</v>
      </c>
      <c r="J560" s="24">
        <v>0</v>
      </c>
      <c r="K560" s="24">
        <f t="shared" si="115"/>
        <v>0</v>
      </c>
      <c r="L560" s="50"/>
      <c r="M560" s="50"/>
      <c r="N560" s="43"/>
      <c r="O560" s="42" t="s">
        <v>216</v>
      </c>
    </row>
    <row r="561" spans="1:15">
      <c r="A561" s="53"/>
      <c r="B561" s="57"/>
      <c r="C561" s="13" t="s">
        <v>245</v>
      </c>
      <c r="D561" s="60"/>
      <c r="E561" s="24">
        <v>0</v>
      </c>
      <c r="F561" s="24">
        <v>0</v>
      </c>
      <c r="G561" s="24">
        <v>0</v>
      </c>
      <c r="H561" s="24">
        <v>0</v>
      </c>
      <c r="I561" s="24">
        <v>0</v>
      </c>
      <c r="J561" s="24">
        <v>0</v>
      </c>
      <c r="K561" s="24">
        <f t="shared" si="115"/>
        <v>0</v>
      </c>
      <c r="L561" s="50"/>
      <c r="M561" s="50"/>
      <c r="N561" s="43"/>
      <c r="O561" s="42" t="s">
        <v>216</v>
      </c>
    </row>
    <row r="562" spans="1:15" ht="15.6" customHeight="1">
      <c r="A562" s="53" t="s">
        <v>90</v>
      </c>
      <c r="B562" s="55" t="s">
        <v>123</v>
      </c>
      <c r="C562" s="13" t="s">
        <v>200</v>
      </c>
      <c r="D562" s="58" t="s">
        <v>411</v>
      </c>
      <c r="E562" s="24">
        <f t="shared" ref="E562:J562" si="123">E563+E564+E565+E566+E567+E568+E569</f>
        <v>90.5</v>
      </c>
      <c r="F562" s="24">
        <f t="shared" si="123"/>
        <v>91.22</v>
      </c>
      <c r="G562" s="24">
        <f t="shared" si="123"/>
        <v>0</v>
      </c>
      <c r="H562" s="24">
        <f t="shared" si="123"/>
        <v>0</v>
      </c>
      <c r="I562" s="24">
        <f t="shared" si="123"/>
        <v>0</v>
      </c>
      <c r="J562" s="24">
        <f t="shared" si="123"/>
        <v>0</v>
      </c>
      <c r="K562" s="24">
        <f t="shared" si="115"/>
        <v>181.72</v>
      </c>
      <c r="L562" s="50" t="s">
        <v>216</v>
      </c>
      <c r="M562" s="50" t="s">
        <v>144</v>
      </c>
      <c r="N562" s="43"/>
      <c r="O562" s="42" t="s">
        <v>216</v>
      </c>
    </row>
    <row r="563" spans="1:15">
      <c r="A563" s="53"/>
      <c r="B563" s="56"/>
      <c r="C563" s="13" t="s">
        <v>242</v>
      </c>
      <c r="D563" s="59"/>
      <c r="E563" s="24">
        <v>0</v>
      </c>
      <c r="F563" s="24">
        <v>0</v>
      </c>
      <c r="G563" s="24">
        <v>0</v>
      </c>
      <c r="H563" s="24">
        <v>0</v>
      </c>
      <c r="I563" s="24">
        <f t="shared" ref="I563:J569" si="124">I564+I566+I568+I570</f>
        <v>0</v>
      </c>
      <c r="J563" s="24">
        <f t="shared" si="124"/>
        <v>0</v>
      </c>
      <c r="K563" s="24">
        <f t="shared" si="115"/>
        <v>0</v>
      </c>
      <c r="L563" s="50"/>
      <c r="M563" s="50"/>
      <c r="N563" s="43"/>
      <c r="O563" s="42" t="s">
        <v>216</v>
      </c>
    </row>
    <row r="564" spans="1:15">
      <c r="A564" s="53"/>
      <c r="B564" s="56"/>
      <c r="C564" s="13" t="s">
        <v>183</v>
      </c>
      <c r="D564" s="59"/>
      <c r="E564" s="24">
        <v>0</v>
      </c>
      <c r="F564" s="24">
        <v>0</v>
      </c>
      <c r="G564" s="24">
        <v>0</v>
      </c>
      <c r="H564" s="24">
        <v>0</v>
      </c>
      <c r="I564" s="24">
        <f t="shared" si="124"/>
        <v>0</v>
      </c>
      <c r="J564" s="24">
        <f t="shared" si="124"/>
        <v>0</v>
      </c>
      <c r="K564" s="24">
        <f t="shared" si="115"/>
        <v>0</v>
      </c>
      <c r="L564" s="50"/>
      <c r="M564" s="50"/>
      <c r="N564" s="43"/>
      <c r="O564" s="42" t="s">
        <v>216</v>
      </c>
    </row>
    <row r="565" spans="1:15">
      <c r="A565" s="53"/>
      <c r="B565" s="56"/>
      <c r="C565" s="13" t="s">
        <v>243</v>
      </c>
      <c r="D565" s="59"/>
      <c r="E565" s="24">
        <v>0</v>
      </c>
      <c r="F565" s="24">
        <v>0</v>
      </c>
      <c r="G565" s="24">
        <v>0</v>
      </c>
      <c r="H565" s="24">
        <v>0</v>
      </c>
      <c r="I565" s="24">
        <f t="shared" si="124"/>
        <v>0</v>
      </c>
      <c r="J565" s="24">
        <f t="shared" si="124"/>
        <v>0</v>
      </c>
      <c r="K565" s="24">
        <f t="shared" si="115"/>
        <v>0</v>
      </c>
      <c r="L565" s="50"/>
      <c r="M565" s="50"/>
      <c r="N565" s="43"/>
      <c r="O565" s="42" t="s">
        <v>216</v>
      </c>
    </row>
    <row r="566" spans="1:15">
      <c r="A566" s="53"/>
      <c r="B566" s="56"/>
      <c r="C566" s="13" t="s">
        <v>184</v>
      </c>
      <c r="D566" s="59"/>
      <c r="E566" s="24">
        <v>0</v>
      </c>
      <c r="F566" s="24">
        <v>0</v>
      </c>
      <c r="G566" s="24">
        <v>0</v>
      </c>
      <c r="H566" s="24">
        <v>0</v>
      </c>
      <c r="I566" s="24">
        <f t="shared" si="124"/>
        <v>0</v>
      </c>
      <c r="J566" s="24">
        <f t="shared" si="124"/>
        <v>0</v>
      </c>
      <c r="K566" s="24">
        <f t="shared" si="115"/>
        <v>0</v>
      </c>
      <c r="L566" s="50"/>
      <c r="M566" s="50"/>
      <c r="N566" s="43"/>
      <c r="O566" s="42" t="s">
        <v>216</v>
      </c>
    </row>
    <row r="567" spans="1:15">
      <c r="A567" s="53"/>
      <c r="B567" s="56"/>
      <c r="C567" s="13" t="s">
        <v>244</v>
      </c>
      <c r="D567" s="59"/>
      <c r="E567" s="24">
        <v>90.5</v>
      </c>
      <c r="F567" s="24">
        <v>91.22</v>
      </c>
      <c r="G567" s="24">
        <v>0</v>
      </c>
      <c r="H567" s="24">
        <v>0</v>
      </c>
      <c r="I567" s="24">
        <f t="shared" si="124"/>
        <v>0</v>
      </c>
      <c r="J567" s="24">
        <f t="shared" si="124"/>
        <v>0</v>
      </c>
      <c r="K567" s="24">
        <f t="shared" si="115"/>
        <v>181.72</v>
      </c>
      <c r="L567" s="50"/>
      <c r="M567" s="50"/>
      <c r="N567" s="43"/>
      <c r="O567" s="42" t="s">
        <v>216</v>
      </c>
    </row>
    <row r="568" spans="1:15">
      <c r="A568" s="53"/>
      <c r="B568" s="56"/>
      <c r="C568" s="13" t="s">
        <v>185</v>
      </c>
      <c r="D568" s="59"/>
      <c r="E568" s="24">
        <v>0</v>
      </c>
      <c r="F568" s="24">
        <v>0</v>
      </c>
      <c r="G568" s="24">
        <v>0</v>
      </c>
      <c r="H568" s="24">
        <v>0</v>
      </c>
      <c r="I568" s="24">
        <f t="shared" si="124"/>
        <v>0</v>
      </c>
      <c r="J568" s="24">
        <f t="shared" si="124"/>
        <v>0</v>
      </c>
      <c r="K568" s="24">
        <f t="shared" si="115"/>
        <v>0</v>
      </c>
      <c r="L568" s="50"/>
      <c r="M568" s="50"/>
      <c r="N568" s="43"/>
      <c r="O568" s="42" t="s">
        <v>216</v>
      </c>
    </row>
    <row r="569" spans="1:15" ht="35.25" customHeight="1">
      <c r="A569" s="53"/>
      <c r="B569" s="57"/>
      <c r="C569" s="13" t="s">
        <v>245</v>
      </c>
      <c r="D569" s="60"/>
      <c r="E569" s="24">
        <v>0</v>
      </c>
      <c r="F569" s="24">
        <v>0</v>
      </c>
      <c r="G569" s="24">
        <v>0</v>
      </c>
      <c r="H569" s="24">
        <v>0</v>
      </c>
      <c r="I569" s="24">
        <f t="shared" si="124"/>
        <v>0</v>
      </c>
      <c r="J569" s="24">
        <f t="shared" si="124"/>
        <v>0</v>
      </c>
      <c r="K569" s="24">
        <f t="shared" si="115"/>
        <v>0</v>
      </c>
      <c r="L569" s="50"/>
      <c r="M569" s="50"/>
      <c r="N569" s="43"/>
      <c r="O569" s="42" t="s">
        <v>216</v>
      </c>
    </row>
    <row r="570" spans="1:15" ht="15.6" customHeight="1">
      <c r="A570" s="53" t="s">
        <v>91</v>
      </c>
      <c r="B570" s="55" t="s">
        <v>124</v>
      </c>
      <c r="C570" s="13" t="s">
        <v>200</v>
      </c>
      <c r="D570" s="58" t="s">
        <v>411</v>
      </c>
      <c r="E570" s="24">
        <f t="shared" ref="E570:J570" si="125">E571+E572+E573+E574+E575+E576+E577</f>
        <v>447.74</v>
      </c>
      <c r="F570" s="24">
        <f t="shared" si="125"/>
        <v>362.34</v>
      </c>
      <c r="G570" s="24">
        <f t="shared" si="125"/>
        <v>0</v>
      </c>
      <c r="H570" s="24">
        <f t="shared" si="125"/>
        <v>0</v>
      </c>
      <c r="I570" s="24">
        <f t="shared" si="125"/>
        <v>0</v>
      </c>
      <c r="J570" s="24">
        <f t="shared" si="125"/>
        <v>0</v>
      </c>
      <c r="K570" s="24">
        <f t="shared" si="115"/>
        <v>810.07999999999993</v>
      </c>
      <c r="L570" s="50" t="s">
        <v>216</v>
      </c>
      <c r="M570" s="50" t="s">
        <v>144</v>
      </c>
      <c r="N570" s="43"/>
      <c r="O570" s="42" t="s">
        <v>216</v>
      </c>
    </row>
    <row r="571" spans="1:15">
      <c r="A571" s="53"/>
      <c r="B571" s="56"/>
      <c r="C571" s="13" t="s">
        <v>242</v>
      </c>
      <c r="D571" s="59"/>
      <c r="E571" s="24">
        <v>0</v>
      </c>
      <c r="F571" s="24">
        <v>0</v>
      </c>
      <c r="G571" s="24">
        <v>0</v>
      </c>
      <c r="H571" s="24">
        <v>0</v>
      </c>
      <c r="I571" s="24">
        <v>0</v>
      </c>
      <c r="J571" s="24">
        <v>0</v>
      </c>
      <c r="K571" s="24">
        <f t="shared" si="115"/>
        <v>0</v>
      </c>
      <c r="L571" s="50"/>
      <c r="M571" s="50"/>
      <c r="N571" s="43"/>
      <c r="O571" s="42" t="s">
        <v>216</v>
      </c>
    </row>
    <row r="572" spans="1:15">
      <c r="A572" s="53"/>
      <c r="B572" s="56"/>
      <c r="C572" s="13" t="s">
        <v>183</v>
      </c>
      <c r="D572" s="59"/>
      <c r="E572" s="24">
        <v>0</v>
      </c>
      <c r="F572" s="24">
        <v>0</v>
      </c>
      <c r="G572" s="24">
        <v>0</v>
      </c>
      <c r="H572" s="24">
        <v>0</v>
      </c>
      <c r="I572" s="24">
        <v>0</v>
      </c>
      <c r="J572" s="24">
        <v>0</v>
      </c>
      <c r="K572" s="24">
        <f t="shared" si="115"/>
        <v>0</v>
      </c>
      <c r="L572" s="50"/>
      <c r="M572" s="50"/>
      <c r="N572" s="43"/>
      <c r="O572" s="42" t="s">
        <v>216</v>
      </c>
    </row>
    <row r="573" spans="1:15">
      <c r="A573" s="53"/>
      <c r="B573" s="56"/>
      <c r="C573" s="13" t="s">
        <v>243</v>
      </c>
      <c r="D573" s="59"/>
      <c r="E573" s="24">
        <v>0</v>
      </c>
      <c r="F573" s="24">
        <v>0</v>
      </c>
      <c r="G573" s="24">
        <v>0</v>
      </c>
      <c r="H573" s="24">
        <v>0</v>
      </c>
      <c r="I573" s="24">
        <v>0</v>
      </c>
      <c r="J573" s="24">
        <v>0</v>
      </c>
      <c r="K573" s="24">
        <f t="shared" si="115"/>
        <v>0</v>
      </c>
      <c r="L573" s="50"/>
      <c r="M573" s="50"/>
      <c r="N573" s="43"/>
      <c r="O573" s="42" t="s">
        <v>216</v>
      </c>
    </row>
    <row r="574" spans="1:15">
      <c r="A574" s="53"/>
      <c r="B574" s="56"/>
      <c r="C574" s="13" t="s">
        <v>184</v>
      </c>
      <c r="D574" s="59"/>
      <c r="E574" s="24">
        <v>0</v>
      </c>
      <c r="F574" s="24">
        <v>0</v>
      </c>
      <c r="G574" s="24">
        <v>0</v>
      </c>
      <c r="H574" s="24">
        <v>0</v>
      </c>
      <c r="I574" s="24">
        <v>0</v>
      </c>
      <c r="J574" s="24">
        <v>0</v>
      </c>
      <c r="K574" s="24">
        <f t="shared" si="115"/>
        <v>0</v>
      </c>
      <c r="L574" s="50"/>
      <c r="M574" s="50"/>
      <c r="N574" s="43"/>
      <c r="O574" s="42" t="s">
        <v>216</v>
      </c>
    </row>
    <row r="575" spans="1:15">
      <c r="A575" s="53"/>
      <c r="B575" s="56"/>
      <c r="C575" s="13" t="s">
        <v>244</v>
      </c>
      <c r="D575" s="59"/>
      <c r="E575" s="24">
        <v>447.74</v>
      </c>
      <c r="F575" s="24">
        <v>362.34</v>
      </c>
      <c r="G575" s="24">
        <v>0</v>
      </c>
      <c r="H575" s="24">
        <v>0</v>
      </c>
      <c r="I575" s="24">
        <v>0</v>
      </c>
      <c r="J575" s="24">
        <v>0</v>
      </c>
      <c r="K575" s="24">
        <f t="shared" si="115"/>
        <v>810.07999999999993</v>
      </c>
      <c r="L575" s="50"/>
      <c r="M575" s="50"/>
      <c r="N575" s="43"/>
      <c r="O575" s="42" t="s">
        <v>216</v>
      </c>
    </row>
    <row r="576" spans="1:15">
      <c r="A576" s="53"/>
      <c r="B576" s="56"/>
      <c r="C576" s="13" t="s">
        <v>185</v>
      </c>
      <c r="D576" s="59"/>
      <c r="E576" s="24">
        <v>0</v>
      </c>
      <c r="F576" s="24">
        <v>0</v>
      </c>
      <c r="G576" s="24">
        <v>0</v>
      </c>
      <c r="H576" s="24">
        <v>0</v>
      </c>
      <c r="I576" s="24">
        <v>0</v>
      </c>
      <c r="J576" s="24">
        <v>0</v>
      </c>
      <c r="K576" s="24">
        <f t="shared" si="115"/>
        <v>0</v>
      </c>
      <c r="L576" s="50"/>
      <c r="M576" s="50"/>
      <c r="N576" s="43"/>
      <c r="O576" s="42" t="s">
        <v>216</v>
      </c>
    </row>
    <row r="577" spans="1:15">
      <c r="A577" s="53"/>
      <c r="B577" s="57"/>
      <c r="C577" s="13" t="s">
        <v>245</v>
      </c>
      <c r="D577" s="60"/>
      <c r="E577" s="24">
        <v>0</v>
      </c>
      <c r="F577" s="24">
        <v>0</v>
      </c>
      <c r="G577" s="24">
        <v>0</v>
      </c>
      <c r="H577" s="24">
        <v>0</v>
      </c>
      <c r="I577" s="24">
        <v>0</v>
      </c>
      <c r="J577" s="24">
        <v>0</v>
      </c>
      <c r="K577" s="24">
        <f t="shared" si="115"/>
        <v>0</v>
      </c>
      <c r="L577" s="50"/>
      <c r="M577" s="50"/>
      <c r="N577" s="43"/>
      <c r="O577" s="42" t="s">
        <v>216</v>
      </c>
    </row>
    <row r="578" spans="1:15" ht="15.6" customHeight="1">
      <c r="A578" s="53" t="s">
        <v>92</v>
      </c>
      <c r="B578" s="54" t="s">
        <v>125</v>
      </c>
      <c r="C578" s="13" t="s">
        <v>200</v>
      </c>
      <c r="D578" s="52" t="s">
        <v>226</v>
      </c>
      <c r="E578" s="24">
        <f t="shared" ref="E578:J578" si="126">E579+E580+E581+E582</f>
        <v>237</v>
      </c>
      <c r="F578" s="24">
        <f t="shared" si="126"/>
        <v>237</v>
      </c>
      <c r="G578" s="24">
        <f t="shared" si="126"/>
        <v>0</v>
      </c>
      <c r="H578" s="24">
        <f t="shared" si="126"/>
        <v>0</v>
      </c>
      <c r="I578" s="24">
        <f t="shared" si="126"/>
        <v>0</v>
      </c>
      <c r="J578" s="24">
        <f t="shared" si="126"/>
        <v>0</v>
      </c>
      <c r="K578" s="24">
        <f t="shared" si="115"/>
        <v>474</v>
      </c>
      <c r="L578" s="50" t="s">
        <v>216</v>
      </c>
      <c r="M578" s="50" t="s">
        <v>227</v>
      </c>
      <c r="N578" s="43"/>
      <c r="O578" s="42" t="s">
        <v>216</v>
      </c>
    </row>
    <row r="579" spans="1:15">
      <c r="A579" s="53"/>
      <c r="B579" s="54"/>
      <c r="C579" s="13" t="s">
        <v>242</v>
      </c>
      <c r="D579" s="52"/>
      <c r="E579" s="24">
        <v>0</v>
      </c>
      <c r="F579" s="24">
        <v>0</v>
      </c>
      <c r="G579" s="24">
        <v>0</v>
      </c>
      <c r="H579" s="24">
        <v>0</v>
      </c>
      <c r="I579" s="24">
        <v>0</v>
      </c>
      <c r="J579" s="24">
        <v>0</v>
      </c>
      <c r="K579" s="24">
        <f t="shared" si="115"/>
        <v>0</v>
      </c>
      <c r="L579" s="50"/>
      <c r="M579" s="50"/>
      <c r="N579" s="43"/>
      <c r="O579" s="42" t="s">
        <v>216</v>
      </c>
    </row>
    <row r="580" spans="1:15">
      <c r="A580" s="53"/>
      <c r="B580" s="54"/>
      <c r="C580" s="13" t="s">
        <v>243</v>
      </c>
      <c r="D580" s="52"/>
      <c r="E580" s="24">
        <v>0</v>
      </c>
      <c r="F580" s="24">
        <v>0</v>
      </c>
      <c r="G580" s="24">
        <v>0</v>
      </c>
      <c r="H580" s="24">
        <v>0</v>
      </c>
      <c r="I580" s="24">
        <v>0</v>
      </c>
      <c r="J580" s="24">
        <v>0</v>
      </c>
      <c r="K580" s="24">
        <f t="shared" si="115"/>
        <v>0</v>
      </c>
      <c r="L580" s="50"/>
      <c r="M580" s="50"/>
      <c r="N580" s="43"/>
      <c r="O580" s="42" t="s">
        <v>216</v>
      </c>
    </row>
    <row r="581" spans="1:15">
      <c r="A581" s="53"/>
      <c r="B581" s="54"/>
      <c r="C581" s="13" t="s">
        <v>244</v>
      </c>
      <c r="D581" s="52"/>
      <c r="E581" s="24">
        <v>237</v>
      </c>
      <c r="F581" s="24">
        <v>237</v>
      </c>
      <c r="G581" s="24">
        <v>0</v>
      </c>
      <c r="H581" s="24">
        <v>0</v>
      </c>
      <c r="I581" s="24">
        <v>0</v>
      </c>
      <c r="J581" s="24">
        <v>0</v>
      </c>
      <c r="K581" s="24">
        <f t="shared" si="115"/>
        <v>474</v>
      </c>
      <c r="L581" s="50"/>
      <c r="M581" s="50"/>
      <c r="N581" s="43"/>
      <c r="O581" s="42" t="s">
        <v>216</v>
      </c>
    </row>
    <row r="582" spans="1:15">
      <c r="A582" s="53"/>
      <c r="B582" s="54"/>
      <c r="C582" s="13" t="s">
        <v>245</v>
      </c>
      <c r="D582" s="52"/>
      <c r="E582" s="24">
        <v>0</v>
      </c>
      <c r="F582" s="24">
        <v>0</v>
      </c>
      <c r="G582" s="24">
        <v>0</v>
      </c>
      <c r="H582" s="24">
        <v>0</v>
      </c>
      <c r="I582" s="24">
        <v>0</v>
      </c>
      <c r="J582" s="24">
        <v>0</v>
      </c>
      <c r="K582" s="24">
        <f t="shared" si="115"/>
        <v>0</v>
      </c>
      <c r="L582" s="50"/>
      <c r="M582" s="50"/>
      <c r="N582" s="43"/>
      <c r="O582" s="42" t="s">
        <v>216</v>
      </c>
    </row>
    <row r="583" spans="1:15">
      <c r="A583" s="53" t="s">
        <v>93</v>
      </c>
      <c r="B583" s="54" t="s">
        <v>128</v>
      </c>
      <c r="C583" s="13" t="s">
        <v>200</v>
      </c>
      <c r="D583" s="52" t="s">
        <v>226</v>
      </c>
      <c r="E583" s="24">
        <f t="shared" ref="E583:J583" si="127">E584+E585+E586+E587</f>
        <v>395</v>
      </c>
      <c r="F583" s="24">
        <f t="shared" si="127"/>
        <v>395</v>
      </c>
      <c r="G583" s="24">
        <f t="shared" si="127"/>
        <v>0</v>
      </c>
      <c r="H583" s="24">
        <f t="shared" si="127"/>
        <v>0</v>
      </c>
      <c r="I583" s="24">
        <f t="shared" si="127"/>
        <v>0</v>
      </c>
      <c r="J583" s="24">
        <f t="shared" si="127"/>
        <v>0</v>
      </c>
      <c r="K583" s="24">
        <f t="shared" si="115"/>
        <v>790</v>
      </c>
      <c r="L583" s="50" t="s">
        <v>216</v>
      </c>
      <c r="M583" s="50" t="s">
        <v>227</v>
      </c>
      <c r="N583" s="43"/>
      <c r="O583" s="42" t="s">
        <v>216</v>
      </c>
    </row>
    <row r="584" spans="1:15">
      <c r="A584" s="53"/>
      <c r="B584" s="54"/>
      <c r="C584" s="13" t="s">
        <v>242</v>
      </c>
      <c r="D584" s="52"/>
      <c r="E584" s="24">
        <v>0</v>
      </c>
      <c r="F584" s="24">
        <v>0</v>
      </c>
      <c r="G584" s="24">
        <v>0</v>
      </c>
      <c r="H584" s="24">
        <v>0</v>
      </c>
      <c r="I584" s="24">
        <v>0</v>
      </c>
      <c r="J584" s="24">
        <v>0</v>
      </c>
      <c r="K584" s="24">
        <f t="shared" si="115"/>
        <v>0</v>
      </c>
      <c r="L584" s="50"/>
      <c r="M584" s="50"/>
      <c r="N584" s="43"/>
      <c r="O584" s="42" t="s">
        <v>216</v>
      </c>
    </row>
    <row r="585" spans="1:15">
      <c r="A585" s="53"/>
      <c r="B585" s="54"/>
      <c r="C585" s="13" t="s">
        <v>243</v>
      </c>
      <c r="D585" s="52"/>
      <c r="E585" s="24">
        <v>0</v>
      </c>
      <c r="F585" s="24">
        <v>0</v>
      </c>
      <c r="G585" s="24">
        <v>0</v>
      </c>
      <c r="H585" s="24">
        <v>0</v>
      </c>
      <c r="I585" s="24">
        <v>0</v>
      </c>
      <c r="J585" s="24">
        <v>0</v>
      </c>
      <c r="K585" s="24">
        <f t="shared" ref="K585:K648" si="128">SUM(E585:J585)</f>
        <v>0</v>
      </c>
      <c r="L585" s="50"/>
      <c r="M585" s="50"/>
      <c r="N585" s="43"/>
      <c r="O585" s="42" t="s">
        <v>216</v>
      </c>
    </row>
    <row r="586" spans="1:15">
      <c r="A586" s="53"/>
      <c r="B586" s="54"/>
      <c r="C586" s="13" t="s">
        <v>244</v>
      </c>
      <c r="D586" s="52"/>
      <c r="E586" s="24">
        <v>395</v>
      </c>
      <c r="F586" s="24">
        <v>395</v>
      </c>
      <c r="G586" s="24">
        <v>0</v>
      </c>
      <c r="H586" s="24">
        <v>0</v>
      </c>
      <c r="I586" s="24">
        <v>0</v>
      </c>
      <c r="J586" s="24">
        <v>0</v>
      </c>
      <c r="K586" s="24">
        <f t="shared" si="128"/>
        <v>790</v>
      </c>
      <c r="L586" s="50"/>
      <c r="M586" s="50"/>
      <c r="N586" s="43"/>
      <c r="O586" s="42" t="s">
        <v>216</v>
      </c>
    </row>
    <row r="587" spans="1:15">
      <c r="A587" s="53"/>
      <c r="B587" s="54"/>
      <c r="C587" s="13" t="s">
        <v>245</v>
      </c>
      <c r="D587" s="52"/>
      <c r="E587" s="24">
        <v>0</v>
      </c>
      <c r="F587" s="24">
        <v>0</v>
      </c>
      <c r="G587" s="24">
        <v>0</v>
      </c>
      <c r="H587" s="24">
        <v>0</v>
      </c>
      <c r="I587" s="24">
        <v>0</v>
      </c>
      <c r="J587" s="24">
        <v>0</v>
      </c>
      <c r="K587" s="24">
        <f t="shared" si="128"/>
        <v>0</v>
      </c>
      <c r="L587" s="50"/>
      <c r="M587" s="50"/>
      <c r="N587" s="43"/>
      <c r="O587" s="42" t="s">
        <v>216</v>
      </c>
    </row>
    <row r="588" spans="1:15">
      <c r="A588" s="53" t="s">
        <v>94</v>
      </c>
      <c r="B588" s="54" t="s">
        <v>129</v>
      </c>
      <c r="C588" s="13" t="s">
        <v>200</v>
      </c>
      <c r="D588" s="52" t="s">
        <v>226</v>
      </c>
      <c r="E588" s="24">
        <f t="shared" ref="E588:J588" si="129">E589+E590+E591+E592</f>
        <v>395</v>
      </c>
      <c r="F588" s="24">
        <f t="shared" si="129"/>
        <v>395</v>
      </c>
      <c r="G588" s="24">
        <f t="shared" si="129"/>
        <v>0</v>
      </c>
      <c r="H588" s="24">
        <f t="shared" si="129"/>
        <v>0</v>
      </c>
      <c r="I588" s="24">
        <f t="shared" si="129"/>
        <v>0</v>
      </c>
      <c r="J588" s="24">
        <f t="shared" si="129"/>
        <v>0</v>
      </c>
      <c r="K588" s="24">
        <f t="shared" si="128"/>
        <v>790</v>
      </c>
      <c r="L588" s="50" t="s">
        <v>216</v>
      </c>
      <c r="M588" s="50" t="s">
        <v>227</v>
      </c>
      <c r="N588" s="43"/>
      <c r="O588" s="42" t="s">
        <v>216</v>
      </c>
    </row>
    <row r="589" spans="1:15">
      <c r="A589" s="53"/>
      <c r="B589" s="54"/>
      <c r="C589" s="13" t="s">
        <v>242</v>
      </c>
      <c r="D589" s="52"/>
      <c r="E589" s="24">
        <v>0</v>
      </c>
      <c r="F589" s="24">
        <v>0</v>
      </c>
      <c r="G589" s="24">
        <v>0</v>
      </c>
      <c r="H589" s="24">
        <v>0</v>
      </c>
      <c r="I589" s="24">
        <v>0</v>
      </c>
      <c r="J589" s="24">
        <v>0</v>
      </c>
      <c r="K589" s="24">
        <f t="shared" si="128"/>
        <v>0</v>
      </c>
      <c r="L589" s="50"/>
      <c r="M589" s="50"/>
      <c r="N589" s="43"/>
      <c r="O589" s="42" t="s">
        <v>216</v>
      </c>
    </row>
    <row r="590" spans="1:15">
      <c r="A590" s="53"/>
      <c r="B590" s="54"/>
      <c r="C590" s="13" t="s">
        <v>243</v>
      </c>
      <c r="D590" s="52"/>
      <c r="E590" s="24">
        <v>0</v>
      </c>
      <c r="F590" s="24">
        <v>0</v>
      </c>
      <c r="G590" s="24">
        <v>0</v>
      </c>
      <c r="H590" s="24">
        <v>0</v>
      </c>
      <c r="I590" s="24">
        <v>0</v>
      </c>
      <c r="J590" s="24">
        <v>0</v>
      </c>
      <c r="K590" s="24">
        <f t="shared" si="128"/>
        <v>0</v>
      </c>
      <c r="L590" s="50"/>
      <c r="M590" s="50"/>
      <c r="N590" s="43"/>
      <c r="O590" s="42" t="s">
        <v>216</v>
      </c>
    </row>
    <row r="591" spans="1:15">
      <c r="A591" s="53"/>
      <c r="B591" s="54"/>
      <c r="C591" s="13" t="s">
        <v>244</v>
      </c>
      <c r="D591" s="52"/>
      <c r="E591" s="24">
        <v>395</v>
      </c>
      <c r="F591" s="24">
        <v>395</v>
      </c>
      <c r="G591" s="24">
        <v>0</v>
      </c>
      <c r="H591" s="24">
        <v>0</v>
      </c>
      <c r="I591" s="24">
        <v>0</v>
      </c>
      <c r="J591" s="24">
        <v>0</v>
      </c>
      <c r="K591" s="24">
        <f t="shared" si="128"/>
        <v>790</v>
      </c>
      <c r="L591" s="50"/>
      <c r="M591" s="50"/>
      <c r="N591" s="43"/>
      <c r="O591" s="42" t="s">
        <v>216</v>
      </c>
    </row>
    <row r="592" spans="1:15">
      <c r="A592" s="53"/>
      <c r="B592" s="54"/>
      <c r="C592" s="13" t="s">
        <v>245</v>
      </c>
      <c r="D592" s="52"/>
      <c r="E592" s="24">
        <v>0</v>
      </c>
      <c r="F592" s="24">
        <v>0</v>
      </c>
      <c r="G592" s="24">
        <v>0</v>
      </c>
      <c r="H592" s="24">
        <v>0</v>
      </c>
      <c r="I592" s="24">
        <v>0</v>
      </c>
      <c r="J592" s="24">
        <v>0</v>
      </c>
      <c r="K592" s="24">
        <f t="shared" si="128"/>
        <v>0</v>
      </c>
      <c r="L592" s="50"/>
      <c r="M592" s="50"/>
      <c r="N592" s="43"/>
      <c r="O592" s="42" t="s">
        <v>216</v>
      </c>
    </row>
    <row r="593" spans="1:15">
      <c r="A593" s="53" t="s">
        <v>95</v>
      </c>
      <c r="B593" s="54" t="s">
        <v>412</v>
      </c>
      <c r="C593" s="13" t="s">
        <v>200</v>
      </c>
      <c r="D593" s="52" t="s">
        <v>226</v>
      </c>
      <c r="E593" s="24">
        <f t="shared" ref="E593:J593" si="130">E594+E595+E596+E597</f>
        <v>237</v>
      </c>
      <c r="F593" s="24">
        <f t="shared" si="130"/>
        <v>237</v>
      </c>
      <c r="G593" s="24">
        <f t="shared" si="130"/>
        <v>0</v>
      </c>
      <c r="H593" s="24">
        <f t="shared" si="130"/>
        <v>0</v>
      </c>
      <c r="I593" s="24">
        <f t="shared" si="130"/>
        <v>0</v>
      </c>
      <c r="J593" s="24">
        <f t="shared" si="130"/>
        <v>0</v>
      </c>
      <c r="K593" s="24">
        <f t="shared" si="128"/>
        <v>474</v>
      </c>
      <c r="L593" s="50" t="s">
        <v>216</v>
      </c>
      <c r="M593" s="50" t="s">
        <v>227</v>
      </c>
      <c r="N593" s="43"/>
      <c r="O593" s="42" t="s">
        <v>216</v>
      </c>
    </row>
    <row r="594" spans="1:15">
      <c r="A594" s="53"/>
      <c r="B594" s="54"/>
      <c r="C594" s="13" t="s">
        <v>242</v>
      </c>
      <c r="D594" s="52"/>
      <c r="E594" s="24">
        <v>0</v>
      </c>
      <c r="F594" s="24">
        <v>0</v>
      </c>
      <c r="G594" s="24">
        <v>0</v>
      </c>
      <c r="H594" s="24">
        <v>0</v>
      </c>
      <c r="I594" s="24">
        <v>0</v>
      </c>
      <c r="J594" s="24">
        <v>0</v>
      </c>
      <c r="K594" s="24">
        <f t="shared" si="128"/>
        <v>0</v>
      </c>
      <c r="L594" s="50"/>
      <c r="M594" s="50"/>
      <c r="N594" s="43"/>
      <c r="O594" s="42" t="s">
        <v>216</v>
      </c>
    </row>
    <row r="595" spans="1:15">
      <c r="A595" s="53"/>
      <c r="B595" s="54"/>
      <c r="C595" s="13" t="s">
        <v>243</v>
      </c>
      <c r="D595" s="52"/>
      <c r="E595" s="24">
        <v>0</v>
      </c>
      <c r="F595" s="24">
        <v>0</v>
      </c>
      <c r="G595" s="24">
        <v>0</v>
      </c>
      <c r="H595" s="24">
        <v>0</v>
      </c>
      <c r="I595" s="24">
        <v>0</v>
      </c>
      <c r="J595" s="24">
        <v>0</v>
      </c>
      <c r="K595" s="24">
        <f t="shared" si="128"/>
        <v>0</v>
      </c>
      <c r="L595" s="50"/>
      <c r="M595" s="50"/>
      <c r="N595" s="43"/>
      <c r="O595" s="42" t="s">
        <v>216</v>
      </c>
    </row>
    <row r="596" spans="1:15">
      <c r="A596" s="53"/>
      <c r="B596" s="54"/>
      <c r="C596" s="13" t="s">
        <v>244</v>
      </c>
      <c r="D596" s="52"/>
      <c r="E596" s="24">
        <v>237</v>
      </c>
      <c r="F596" s="24">
        <v>237</v>
      </c>
      <c r="G596" s="24">
        <v>0</v>
      </c>
      <c r="H596" s="24">
        <v>0</v>
      </c>
      <c r="I596" s="24">
        <v>0</v>
      </c>
      <c r="J596" s="24">
        <v>0</v>
      </c>
      <c r="K596" s="24">
        <f t="shared" si="128"/>
        <v>474</v>
      </c>
      <c r="L596" s="50"/>
      <c r="M596" s="50"/>
      <c r="N596" s="43"/>
      <c r="O596" s="42" t="s">
        <v>216</v>
      </c>
    </row>
    <row r="597" spans="1:15">
      <c r="A597" s="53"/>
      <c r="B597" s="54"/>
      <c r="C597" s="13" t="s">
        <v>245</v>
      </c>
      <c r="D597" s="52"/>
      <c r="E597" s="24">
        <v>0</v>
      </c>
      <c r="F597" s="24">
        <v>0</v>
      </c>
      <c r="G597" s="24">
        <v>0</v>
      </c>
      <c r="H597" s="24">
        <v>0</v>
      </c>
      <c r="I597" s="24">
        <v>0</v>
      </c>
      <c r="J597" s="24">
        <v>0</v>
      </c>
      <c r="K597" s="24">
        <f t="shared" si="128"/>
        <v>0</v>
      </c>
      <c r="L597" s="50"/>
      <c r="M597" s="50"/>
      <c r="N597" s="43"/>
      <c r="O597" s="42" t="s">
        <v>216</v>
      </c>
    </row>
    <row r="598" spans="1:15">
      <c r="A598" s="53" t="s">
        <v>96</v>
      </c>
      <c r="B598" s="54" t="s">
        <v>413</v>
      </c>
      <c r="C598" s="13" t="s">
        <v>200</v>
      </c>
      <c r="D598" s="52" t="s">
        <v>226</v>
      </c>
      <c r="E598" s="24">
        <f t="shared" ref="E598:J598" si="131">E599+E600+E601+E602</f>
        <v>158</v>
      </c>
      <c r="F598" s="24">
        <f t="shared" si="131"/>
        <v>158</v>
      </c>
      <c r="G598" s="24">
        <f t="shared" si="131"/>
        <v>0</v>
      </c>
      <c r="H598" s="24">
        <f t="shared" si="131"/>
        <v>0</v>
      </c>
      <c r="I598" s="24">
        <f t="shared" si="131"/>
        <v>0</v>
      </c>
      <c r="J598" s="24">
        <f t="shared" si="131"/>
        <v>0</v>
      </c>
      <c r="K598" s="24">
        <f t="shared" si="128"/>
        <v>316</v>
      </c>
      <c r="L598" s="50" t="s">
        <v>216</v>
      </c>
      <c r="M598" s="50" t="s">
        <v>227</v>
      </c>
      <c r="N598" s="43"/>
      <c r="O598" s="42" t="s">
        <v>216</v>
      </c>
    </row>
    <row r="599" spans="1:15">
      <c r="A599" s="53"/>
      <c r="B599" s="54"/>
      <c r="C599" s="13" t="s">
        <v>242</v>
      </c>
      <c r="D599" s="52"/>
      <c r="E599" s="24">
        <v>0</v>
      </c>
      <c r="F599" s="24">
        <v>0</v>
      </c>
      <c r="G599" s="24">
        <v>0</v>
      </c>
      <c r="H599" s="24">
        <v>0</v>
      </c>
      <c r="I599" s="24">
        <v>0</v>
      </c>
      <c r="J599" s="24">
        <v>0</v>
      </c>
      <c r="K599" s="24">
        <f t="shared" si="128"/>
        <v>0</v>
      </c>
      <c r="L599" s="50"/>
      <c r="M599" s="50"/>
      <c r="N599" s="43"/>
      <c r="O599" s="42" t="s">
        <v>216</v>
      </c>
    </row>
    <row r="600" spans="1:15">
      <c r="A600" s="53"/>
      <c r="B600" s="54"/>
      <c r="C600" s="13" t="s">
        <v>243</v>
      </c>
      <c r="D600" s="52"/>
      <c r="E600" s="24">
        <v>0</v>
      </c>
      <c r="F600" s="24">
        <v>0</v>
      </c>
      <c r="G600" s="24">
        <v>0</v>
      </c>
      <c r="H600" s="24">
        <v>0</v>
      </c>
      <c r="I600" s="24">
        <v>0</v>
      </c>
      <c r="J600" s="24">
        <v>0</v>
      </c>
      <c r="K600" s="24">
        <f t="shared" si="128"/>
        <v>0</v>
      </c>
      <c r="L600" s="50"/>
      <c r="M600" s="50"/>
      <c r="N600" s="43"/>
      <c r="O600" s="42" t="s">
        <v>216</v>
      </c>
    </row>
    <row r="601" spans="1:15">
      <c r="A601" s="53"/>
      <c r="B601" s="54"/>
      <c r="C601" s="13" t="s">
        <v>244</v>
      </c>
      <c r="D601" s="52"/>
      <c r="E601" s="24">
        <v>158</v>
      </c>
      <c r="F601" s="24">
        <v>158</v>
      </c>
      <c r="G601" s="24">
        <v>0</v>
      </c>
      <c r="H601" s="24">
        <v>0</v>
      </c>
      <c r="I601" s="24">
        <v>0</v>
      </c>
      <c r="J601" s="24">
        <v>0</v>
      </c>
      <c r="K601" s="24">
        <f t="shared" si="128"/>
        <v>316</v>
      </c>
      <c r="L601" s="50"/>
      <c r="M601" s="50"/>
      <c r="N601" s="43"/>
      <c r="O601" s="42" t="s">
        <v>216</v>
      </c>
    </row>
    <row r="602" spans="1:15">
      <c r="A602" s="53"/>
      <c r="B602" s="54"/>
      <c r="C602" s="13" t="s">
        <v>245</v>
      </c>
      <c r="D602" s="52"/>
      <c r="E602" s="24">
        <v>0</v>
      </c>
      <c r="F602" s="24">
        <v>0</v>
      </c>
      <c r="G602" s="24">
        <v>0</v>
      </c>
      <c r="H602" s="24">
        <v>0</v>
      </c>
      <c r="I602" s="24">
        <v>0</v>
      </c>
      <c r="J602" s="24">
        <v>0</v>
      </c>
      <c r="K602" s="24">
        <f t="shared" si="128"/>
        <v>0</v>
      </c>
      <c r="L602" s="50"/>
      <c r="M602" s="50"/>
      <c r="N602" s="43"/>
      <c r="O602" s="42" t="s">
        <v>216</v>
      </c>
    </row>
    <row r="603" spans="1:15">
      <c r="A603" s="53" t="s">
        <v>97</v>
      </c>
      <c r="B603" s="54" t="s">
        <v>414</v>
      </c>
      <c r="C603" s="13" t="s">
        <v>200</v>
      </c>
      <c r="D603" s="52" t="s">
        <v>226</v>
      </c>
      <c r="E603" s="24">
        <f t="shared" ref="E603:J603" si="132">E604+E605+E606+E607</f>
        <v>158</v>
      </c>
      <c r="F603" s="24">
        <f t="shared" si="132"/>
        <v>158</v>
      </c>
      <c r="G603" s="24">
        <f t="shared" si="132"/>
        <v>0</v>
      </c>
      <c r="H603" s="24">
        <f t="shared" si="132"/>
        <v>0</v>
      </c>
      <c r="I603" s="24">
        <f t="shared" si="132"/>
        <v>0</v>
      </c>
      <c r="J603" s="24">
        <f t="shared" si="132"/>
        <v>0</v>
      </c>
      <c r="K603" s="24">
        <f t="shared" si="128"/>
        <v>316</v>
      </c>
      <c r="L603" s="50" t="s">
        <v>216</v>
      </c>
      <c r="M603" s="50" t="s">
        <v>227</v>
      </c>
      <c r="N603" s="43"/>
      <c r="O603" s="42" t="s">
        <v>216</v>
      </c>
    </row>
    <row r="604" spans="1:15">
      <c r="A604" s="53"/>
      <c r="B604" s="54"/>
      <c r="C604" s="13" t="s">
        <v>242</v>
      </c>
      <c r="D604" s="52"/>
      <c r="E604" s="24">
        <v>0</v>
      </c>
      <c r="F604" s="24">
        <v>0</v>
      </c>
      <c r="G604" s="24">
        <v>0</v>
      </c>
      <c r="H604" s="24">
        <v>0</v>
      </c>
      <c r="I604" s="24">
        <v>0</v>
      </c>
      <c r="J604" s="24">
        <v>0</v>
      </c>
      <c r="K604" s="24">
        <f t="shared" si="128"/>
        <v>0</v>
      </c>
      <c r="L604" s="50"/>
      <c r="M604" s="50"/>
      <c r="N604" s="43"/>
      <c r="O604" s="42" t="s">
        <v>216</v>
      </c>
    </row>
    <row r="605" spans="1:15">
      <c r="A605" s="53"/>
      <c r="B605" s="54"/>
      <c r="C605" s="13" t="s">
        <v>243</v>
      </c>
      <c r="D605" s="52"/>
      <c r="E605" s="24">
        <v>0</v>
      </c>
      <c r="F605" s="24">
        <v>0</v>
      </c>
      <c r="G605" s="24">
        <v>0</v>
      </c>
      <c r="H605" s="24">
        <v>0</v>
      </c>
      <c r="I605" s="24">
        <v>0</v>
      </c>
      <c r="J605" s="24">
        <v>0</v>
      </c>
      <c r="K605" s="24">
        <f t="shared" si="128"/>
        <v>0</v>
      </c>
      <c r="L605" s="50"/>
      <c r="M605" s="50"/>
      <c r="N605" s="43"/>
      <c r="O605" s="42" t="s">
        <v>216</v>
      </c>
    </row>
    <row r="606" spans="1:15">
      <c r="A606" s="53"/>
      <c r="B606" s="54"/>
      <c r="C606" s="13" t="s">
        <v>244</v>
      </c>
      <c r="D606" s="52"/>
      <c r="E606" s="24">
        <v>158</v>
      </c>
      <c r="F606" s="24">
        <v>158</v>
      </c>
      <c r="G606" s="24">
        <v>0</v>
      </c>
      <c r="H606" s="24">
        <v>0</v>
      </c>
      <c r="I606" s="24">
        <v>0</v>
      </c>
      <c r="J606" s="24">
        <v>0</v>
      </c>
      <c r="K606" s="24">
        <f t="shared" si="128"/>
        <v>316</v>
      </c>
      <c r="L606" s="50"/>
      <c r="M606" s="50"/>
      <c r="N606" s="43"/>
      <c r="O606" s="42" t="s">
        <v>216</v>
      </c>
    </row>
    <row r="607" spans="1:15">
      <c r="A607" s="53"/>
      <c r="B607" s="54"/>
      <c r="C607" s="13" t="s">
        <v>245</v>
      </c>
      <c r="D607" s="52"/>
      <c r="E607" s="24">
        <v>0</v>
      </c>
      <c r="F607" s="24">
        <v>0</v>
      </c>
      <c r="G607" s="24">
        <v>0</v>
      </c>
      <c r="H607" s="24">
        <v>0</v>
      </c>
      <c r="I607" s="24">
        <v>0</v>
      </c>
      <c r="J607" s="24">
        <v>0</v>
      </c>
      <c r="K607" s="24">
        <f t="shared" si="128"/>
        <v>0</v>
      </c>
      <c r="L607" s="50"/>
      <c r="M607" s="50"/>
      <c r="N607" s="43"/>
      <c r="O607" s="42" t="s">
        <v>216</v>
      </c>
    </row>
    <row r="608" spans="1:15">
      <c r="A608" s="53" t="s">
        <v>98</v>
      </c>
      <c r="B608" s="54" t="s">
        <v>407</v>
      </c>
      <c r="C608" s="13" t="s">
        <v>200</v>
      </c>
      <c r="D608" s="52" t="s">
        <v>226</v>
      </c>
      <c r="E608" s="24">
        <f t="shared" ref="E608:J608" si="133">E609+E610+E611+E612</f>
        <v>790</v>
      </c>
      <c r="F608" s="24">
        <f t="shared" si="133"/>
        <v>790</v>
      </c>
      <c r="G608" s="24">
        <f t="shared" si="133"/>
        <v>0</v>
      </c>
      <c r="H608" s="24">
        <f t="shared" si="133"/>
        <v>0</v>
      </c>
      <c r="I608" s="24">
        <f t="shared" si="133"/>
        <v>0</v>
      </c>
      <c r="J608" s="24">
        <f t="shared" si="133"/>
        <v>0</v>
      </c>
      <c r="K608" s="24">
        <f t="shared" si="128"/>
        <v>1580</v>
      </c>
      <c r="L608" s="50" t="s">
        <v>216</v>
      </c>
      <c r="M608" s="50" t="s">
        <v>227</v>
      </c>
      <c r="N608" s="43"/>
      <c r="O608" s="42" t="s">
        <v>216</v>
      </c>
    </row>
    <row r="609" spans="1:15">
      <c r="A609" s="53"/>
      <c r="B609" s="54"/>
      <c r="C609" s="13" t="s">
        <v>242</v>
      </c>
      <c r="D609" s="52"/>
      <c r="E609" s="24">
        <v>0</v>
      </c>
      <c r="F609" s="24">
        <v>0</v>
      </c>
      <c r="G609" s="24">
        <v>0</v>
      </c>
      <c r="H609" s="24">
        <v>0</v>
      </c>
      <c r="I609" s="24">
        <v>0</v>
      </c>
      <c r="J609" s="24">
        <v>0</v>
      </c>
      <c r="K609" s="24">
        <f t="shared" si="128"/>
        <v>0</v>
      </c>
      <c r="L609" s="50"/>
      <c r="M609" s="50"/>
      <c r="N609" s="43"/>
      <c r="O609" s="42" t="s">
        <v>216</v>
      </c>
    </row>
    <row r="610" spans="1:15">
      <c r="A610" s="53"/>
      <c r="B610" s="54"/>
      <c r="C610" s="13" t="s">
        <v>243</v>
      </c>
      <c r="D610" s="52"/>
      <c r="E610" s="24">
        <v>0</v>
      </c>
      <c r="F610" s="24">
        <v>0</v>
      </c>
      <c r="G610" s="24">
        <v>0</v>
      </c>
      <c r="H610" s="24">
        <v>0</v>
      </c>
      <c r="I610" s="24">
        <v>0</v>
      </c>
      <c r="J610" s="24">
        <v>0</v>
      </c>
      <c r="K610" s="24">
        <f t="shared" si="128"/>
        <v>0</v>
      </c>
      <c r="L610" s="50"/>
      <c r="M610" s="50"/>
      <c r="N610" s="43"/>
      <c r="O610" s="42" t="s">
        <v>216</v>
      </c>
    </row>
    <row r="611" spans="1:15">
      <c r="A611" s="53"/>
      <c r="B611" s="54"/>
      <c r="C611" s="13" t="s">
        <v>244</v>
      </c>
      <c r="D611" s="52"/>
      <c r="E611" s="24">
        <v>790</v>
      </c>
      <c r="F611" s="24">
        <v>790</v>
      </c>
      <c r="G611" s="24">
        <v>0</v>
      </c>
      <c r="H611" s="24">
        <v>0</v>
      </c>
      <c r="I611" s="24">
        <v>0</v>
      </c>
      <c r="J611" s="24">
        <v>0</v>
      </c>
      <c r="K611" s="24">
        <f t="shared" si="128"/>
        <v>1580</v>
      </c>
      <c r="L611" s="50"/>
      <c r="M611" s="50"/>
      <c r="N611" s="43"/>
      <c r="O611" s="42" t="s">
        <v>216</v>
      </c>
    </row>
    <row r="612" spans="1:15">
      <c r="A612" s="53"/>
      <c r="B612" s="54"/>
      <c r="C612" s="13" t="s">
        <v>245</v>
      </c>
      <c r="D612" s="52"/>
      <c r="E612" s="24">
        <v>0</v>
      </c>
      <c r="F612" s="24">
        <v>0</v>
      </c>
      <c r="G612" s="24">
        <v>0</v>
      </c>
      <c r="H612" s="24">
        <v>0</v>
      </c>
      <c r="I612" s="24">
        <v>0</v>
      </c>
      <c r="J612" s="24">
        <v>0</v>
      </c>
      <c r="K612" s="24">
        <f t="shared" si="128"/>
        <v>0</v>
      </c>
      <c r="L612" s="50"/>
      <c r="M612" s="50"/>
      <c r="N612" s="43"/>
      <c r="O612" s="42" t="s">
        <v>216</v>
      </c>
    </row>
    <row r="613" spans="1:15">
      <c r="A613" s="53" t="s">
        <v>99</v>
      </c>
      <c r="B613" s="54" t="s">
        <v>415</v>
      </c>
      <c r="C613" s="13" t="s">
        <v>200</v>
      </c>
      <c r="D613" s="52" t="s">
        <v>226</v>
      </c>
      <c r="E613" s="24">
        <f t="shared" ref="E613:J613" si="134">E614+E615+E616+E617</f>
        <v>316</v>
      </c>
      <c r="F613" s="24">
        <f t="shared" si="134"/>
        <v>316</v>
      </c>
      <c r="G613" s="24">
        <f t="shared" si="134"/>
        <v>0</v>
      </c>
      <c r="H613" s="24">
        <f t="shared" si="134"/>
        <v>0</v>
      </c>
      <c r="I613" s="24">
        <f t="shared" si="134"/>
        <v>0</v>
      </c>
      <c r="J613" s="24">
        <f t="shared" si="134"/>
        <v>0</v>
      </c>
      <c r="K613" s="24">
        <f t="shared" si="128"/>
        <v>632</v>
      </c>
      <c r="L613" s="50" t="s">
        <v>216</v>
      </c>
      <c r="M613" s="50" t="s">
        <v>227</v>
      </c>
      <c r="N613" s="43"/>
      <c r="O613" s="42" t="s">
        <v>216</v>
      </c>
    </row>
    <row r="614" spans="1:15">
      <c r="A614" s="53"/>
      <c r="B614" s="54"/>
      <c r="C614" s="13" t="s">
        <v>242</v>
      </c>
      <c r="D614" s="52"/>
      <c r="E614" s="24">
        <v>0</v>
      </c>
      <c r="F614" s="24">
        <v>0</v>
      </c>
      <c r="G614" s="24">
        <v>0</v>
      </c>
      <c r="H614" s="24">
        <v>0</v>
      </c>
      <c r="I614" s="24">
        <v>0</v>
      </c>
      <c r="J614" s="24">
        <v>0</v>
      </c>
      <c r="K614" s="24">
        <f t="shared" si="128"/>
        <v>0</v>
      </c>
      <c r="L614" s="50"/>
      <c r="M614" s="50"/>
      <c r="N614" s="43"/>
      <c r="O614" s="42" t="s">
        <v>216</v>
      </c>
    </row>
    <row r="615" spans="1:15">
      <c r="A615" s="53"/>
      <c r="B615" s="54"/>
      <c r="C615" s="13" t="s">
        <v>243</v>
      </c>
      <c r="D615" s="52"/>
      <c r="E615" s="24">
        <v>0</v>
      </c>
      <c r="F615" s="24">
        <v>0</v>
      </c>
      <c r="G615" s="24">
        <v>0</v>
      </c>
      <c r="H615" s="24">
        <v>0</v>
      </c>
      <c r="I615" s="24">
        <v>0</v>
      </c>
      <c r="J615" s="24">
        <v>0</v>
      </c>
      <c r="K615" s="24">
        <f t="shared" si="128"/>
        <v>0</v>
      </c>
      <c r="L615" s="50"/>
      <c r="M615" s="50"/>
      <c r="N615" s="43"/>
      <c r="O615" s="42" t="s">
        <v>216</v>
      </c>
    </row>
    <row r="616" spans="1:15">
      <c r="A616" s="53"/>
      <c r="B616" s="54"/>
      <c r="C616" s="13" t="s">
        <v>244</v>
      </c>
      <c r="D616" s="52"/>
      <c r="E616" s="24">
        <v>316</v>
      </c>
      <c r="F616" s="24">
        <v>316</v>
      </c>
      <c r="G616" s="24">
        <v>0</v>
      </c>
      <c r="H616" s="24">
        <v>0</v>
      </c>
      <c r="I616" s="24">
        <v>0</v>
      </c>
      <c r="J616" s="24">
        <v>0</v>
      </c>
      <c r="K616" s="24">
        <f t="shared" si="128"/>
        <v>632</v>
      </c>
      <c r="L616" s="50"/>
      <c r="M616" s="50"/>
      <c r="N616" s="43"/>
      <c r="O616" s="42" t="s">
        <v>216</v>
      </c>
    </row>
    <row r="617" spans="1:15">
      <c r="A617" s="53"/>
      <c r="B617" s="54"/>
      <c r="C617" s="13" t="s">
        <v>245</v>
      </c>
      <c r="D617" s="52"/>
      <c r="E617" s="24">
        <v>0</v>
      </c>
      <c r="F617" s="24">
        <v>0</v>
      </c>
      <c r="G617" s="24">
        <v>0</v>
      </c>
      <c r="H617" s="24">
        <v>0</v>
      </c>
      <c r="I617" s="24">
        <v>0</v>
      </c>
      <c r="J617" s="24">
        <v>0</v>
      </c>
      <c r="K617" s="24">
        <f t="shared" si="128"/>
        <v>0</v>
      </c>
      <c r="L617" s="50"/>
      <c r="M617" s="50"/>
      <c r="N617" s="43"/>
      <c r="O617" s="42" t="s">
        <v>216</v>
      </c>
    </row>
    <row r="618" spans="1:15">
      <c r="A618" s="53" t="s">
        <v>100</v>
      </c>
      <c r="B618" s="54" t="s">
        <v>131</v>
      </c>
      <c r="C618" s="13" t="s">
        <v>200</v>
      </c>
      <c r="D618" s="52" t="s">
        <v>226</v>
      </c>
      <c r="E618" s="24">
        <f t="shared" ref="E618:J618" si="135">E619+E620+E621+E622</f>
        <v>158</v>
      </c>
      <c r="F618" s="24">
        <f t="shared" si="135"/>
        <v>158</v>
      </c>
      <c r="G618" s="24">
        <f t="shared" si="135"/>
        <v>0</v>
      </c>
      <c r="H618" s="24">
        <f t="shared" si="135"/>
        <v>0</v>
      </c>
      <c r="I618" s="24">
        <f t="shared" si="135"/>
        <v>0</v>
      </c>
      <c r="J618" s="24">
        <f t="shared" si="135"/>
        <v>0</v>
      </c>
      <c r="K618" s="24">
        <f t="shared" si="128"/>
        <v>316</v>
      </c>
      <c r="L618" s="50" t="s">
        <v>216</v>
      </c>
      <c r="M618" s="50" t="s">
        <v>227</v>
      </c>
      <c r="N618" s="43"/>
      <c r="O618" s="42" t="s">
        <v>216</v>
      </c>
    </row>
    <row r="619" spans="1:15">
      <c r="A619" s="53"/>
      <c r="B619" s="54"/>
      <c r="C619" s="13" t="s">
        <v>242</v>
      </c>
      <c r="D619" s="52"/>
      <c r="E619" s="24">
        <v>0</v>
      </c>
      <c r="F619" s="24">
        <v>0</v>
      </c>
      <c r="G619" s="24">
        <v>0</v>
      </c>
      <c r="H619" s="24">
        <v>0</v>
      </c>
      <c r="I619" s="24">
        <v>0</v>
      </c>
      <c r="J619" s="24">
        <v>0</v>
      </c>
      <c r="K619" s="24">
        <f t="shared" si="128"/>
        <v>0</v>
      </c>
      <c r="L619" s="50"/>
      <c r="M619" s="50"/>
      <c r="N619" s="43"/>
      <c r="O619" s="42" t="s">
        <v>216</v>
      </c>
    </row>
    <row r="620" spans="1:15">
      <c r="A620" s="53"/>
      <c r="B620" s="54"/>
      <c r="C620" s="13" t="s">
        <v>243</v>
      </c>
      <c r="D620" s="52"/>
      <c r="E620" s="24">
        <v>0</v>
      </c>
      <c r="F620" s="24">
        <v>0</v>
      </c>
      <c r="G620" s="24">
        <v>0</v>
      </c>
      <c r="H620" s="24">
        <v>0</v>
      </c>
      <c r="I620" s="24">
        <v>0</v>
      </c>
      <c r="J620" s="24">
        <v>0</v>
      </c>
      <c r="K620" s="24">
        <f t="shared" si="128"/>
        <v>0</v>
      </c>
      <c r="L620" s="50"/>
      <c r="M620" s="50"/>
      <c r="N620" s="43"/>
      <c r="O620" s="42" t="s">
        <v>216</v>
      </c>
    </row>
    <row r="621" spans="1:15">
      <c r="A621" s="53"/>
      <c r="B621" s="54"/>
      <c r="C621" s="13" t="s">
        <v>244</v>
      </c>
      <c r="D621" s="52"/>
      <c r="E621" s="24">
        <v>158</v>
      </c>
      <c r="F621" s="24">
        <v>158</v>
      </c>
      <c r="G621" s="24">
        <v>0</v>
      </c>
      <c r="H621" s="24">
        <v>0</v>
      </c>
      <c r="I621" s="24">
        <v>0</v>
      </c>
      <c r="J621" s="24">
        <v>0</v>
      </c>
      <c r="K621" s="24">
        <f t="shared" si="128"/>
        <v>316</v>
      </c>
      <c r="L621" s="50"/>
      <c r="M621" s="50"/>
      <c r="N621" s="43"/>
      <c r="O621" s="42" t="s">
        <v>216</v>
      </c>
    </row>
    <row r="622" spans="1:15">
      <c r="A622" s="53"/>
      <c r="B622" s="54"/>
      <c r="C622" s="13" t="s">
        <v>245</v>
      </c>
      <c r="D622" s="52"/>
      <c r="E622" s="24">
        <v>0</v>
      </c>
      <c r="F622" s="24">
        <v>0</v>
      </c>
      <c r="G622" s="24">
        <v>0</v>
      </c>
      <c r="H622" s="24">
        <v>0</v>
      </c>
      <c r="I622" s="24">
        <v>0</v>
      </c>
      <c r="J622" s="24">
        <v>0</v>
      </c>
      <c r="K622" s="24">
        <f t="shared" si="128"/>
        <v>0</v>
      </c>
      <c r="L622" s="50"/>
      <c r="M622" s="50"/>
      <c r="N622" s="43"/>
      <c r="O622" s="42" t="s">
        <v>216</v>
      </c>
    </row>
    <row r="623" spans="1:15">
      <c r="A623" s="53" t="s">
        <v>101</v>
      </c>
      <c r="B623" s="54" t="s">
        <v>132</v>
      </c>
      <c r="C623" s="13" t="s">
        <v>200</v>
      </c>
      <c r="D623" s="52" t="s">
        <v>226</v>
      </c>
      <c r="E623" s="24">
        <f t="shared" ref="E623:J623" si="136">E624+E625+E626+E627</f>
        <v>237</v>
      </c>
      <c r="F623" s="24">
        <f t="shared" si="136"/>
        <v>237</v>
      </c>
      <c r="G623" s="24">
        <f t="shared" si="136"/>
        <v>0</v>
      </c>
      <c r="H623" s="24">
        <f t="shared" si="136"/>
        <v>0</v>
      </c>
      <c r="I623" s="24">
        <f t="shared" si="136"/>
        <v>0</v>
      </c>
      <c r="J623" s="24">
        <f t="shared" si="136"/>
        <v>0</v>
      </c>
      <c r="K623" s="24">
        <f t="shared" si="128"/>
        <v>474</v>
      </c>
      <c r="L623" s="50" t="s">
        <v>216</v>
      </c>
      <c r="M623" s="50" t="s">
        <v>227</v>
      </c>
      <c r="N623" s="43"/>
      <c r="O623" s="42" t="s">
        <v>216</v>
      </c>
    </row>
    <row r="624" spans="1:15">
      <c r="A624" s="53"/>
      <c r="B624" s="54"/>
      <c r="C624" s="13" t="s">
        <v>242</v>
      </c>
      <c r="D624" s="52"/>
      <c r="E624" s="24">
        <v>0</v>
      </c>
      <c r="F624" s="24">
        <v>0</v>
      </c>
      <c r="G624" s="24">
        <v>0</v>
      </c>
      <c r="H624" s="24">
        <v>0</v>
      </c>
      <c r="I624" s="24">
        <v>0</v>
      </c>
      <c r="J624" s="24">
        <v>0</v>
      </c>
      <c r="K624" s="24">
        <f t="shared" si="128"/>
        <v>0</v>
      </c>
      <c r="L624" s="50"/>
      <c r="M624" s="50"/>
      <c r="N624" s="43"/>
      <c r="O624" s="42" t="s">
        <v>216</v>
      </c>
    </row>
    <row r="625" spans="1:15">
      <c r="A625" s="53"/>
      <c r="B625" s="54"/>
      <c r="C625" s="13" t="s">
        <v>243</v>
      </c>
      <c r="D625" s="52"/>
      <c r="E625" s="24">
        <v>0</v>
      </c>
      <c r="F625" s="24">
        <v>0</v>
      </c>
      <c r="G625" s="24">
        <v>0</v>
      </c>
      <c r="H625" s="24">
        <v>0</v>
      </c>
      <c r="I625" s="24">
        <v>0</v>
      </c>
      <c r="J625" s="24">
        <v>0</v>
      </c>
      <c r="K625" s="24">
        <f t="shared" si="128"/>
        <v>0</v>
      </c>
      <c r="L625" s="50"/>
      <c r="M625" s="50"/>
      <c r="N625" s="43"/>
      <c r="O625" s="42" t="s">
        <v>216</v>
      </c>
    </row>
    <row r="626" spans="1:15">
      <c r="A626" s="53"/>
      <c r="B626" s="54"/>
      <c r="C626" s="13" t="s">
        <v>244</v>
      </c>
      <c r="D626" s="52"/>
      <c r="E626" s="24">
        <v>237</v>
      </c>
      <c r="F626" s="24">
        <v>237</v>
      </c>
      <c r="G626" s="24">
        <v>0</v>
      </c>
      <c r="H626" s="24">
        <v>0</v>
      </c>
      <c r="I626" s="24">
        <v>0</v>
      </c>
      <c r="J626" s="24">
        <v>0</v>
      </c>
      <c r="K626" s="24">
        <f t="shared" si="128"/>
        <v>474</v>
      </c>
      <c r="L626" s="50"/>
      <c r="M626" s="50"/>
      <c r="N626" s="43"/>
      <c r="O626" s="42" t="s">
        <v>216</v>
      </c>
    </row>
    <row r="627" spans="1:15">
      <c r="A627" s="53"/>
      <c r="B627" s="54"/>
      <c r="C627" s="13" t="s">
        <v>245</v>
      </c>
      <c r="D627" s="52"/>
      <c r="E627" s="24">
        <v>0</v>
      </c>
      <c r="F627" s="24">
        <v>0</v>
      </c>
      <c r="G627" s="24">
        <v>0</v>
      </c>
      <c r="H627" s="24">
        <v>0</v>
      </c>
      <c r="I627" s="24">
        <v>0</v>
      </c>
      <c r="J627" s="24">
        <v>0</v>
      </c>
      <c r="K627" s="24">
        <f t="shared" si="128"/>
        <v>0</v>
      </c>
      <c r="L627" s="50"/>
      <c r="M627" s="50"/>
      <c r="N627" s="43"/>
      <c r="O627" s="42" t="s">
        <v>216</v>
      </c>
    </row>
    <row r="628" spans="1:15">
      <c r="A628" s="53" t="s">
        <v>102</v>
      </c>
      <c r="B628" s="54" t="s">
        <v>133</v>
      </c>
      <c r="C628" s="13" t="s">
        <v>200</v>
      </c>
      <c r="D628" s="52" t="s">
        <v>226</v>
      </c>
      <c r="E628" s="24">
        <f t="shared" ref="E628:J628" si="137">E629+E630+E631+E632</f>
        <v>474</v>
      </c>
      <c r="F628" s="24">
        <f t="shared" si="137"/>
        <v>474</v>
      </c>
      <c r="G628" s="24">
        <f t="shared" si="137"/>
        <v>0</v>
      </c>
      <c r="H628" s="24">
        <f t="shared" si="137"/>
        <v>0</v>
      </c>
      <c r="I628" s="24">
        <f t="shared" si="137"/>
        <v>0</v>
      </c>
      <c r="J628" s="24">
        <f t="shared" si="137"/>
        <v>0</v>
      </c>
      <c r="K628" s="24">
        <f t="shared" si="128"/>
        <v>948</v>
      </c>
      <c r="L628" s="50" t="s">
        <v>216</v>
      </c>
      <c r="M628" s="50" t="s">
        <v>227</v>
      </c>
      <c r="N628" s="43"/>
      <c r="O628" s="42" t="s">
        <v>216</v>
      </c>
    </row>
    <row r="629" spans="1:15">
      <c r="A629" s="53"/>
      <c r="B629" s="54"/>
      <c r="C629" s="13" t="s">
        <v>242</v>
      </c>
      <c r="D629" s="52"/>
      <c r="E629" s="24">
        <v>0</v>
      </c>
      <c r="F629" s="24">
        <v>0</v>
      </c>
      <c r="G629" s="24">
        <v>0</v>
      </c>
      <c r="H629" s="24">
        <v>0</v>
      </c>
      <c r="I629" s="24">
        <v>0</v>
      </c>
      <c r="J629" s="24">
        <v>0</v>
      </c>
      <c r="K629" s="24">
        <f t="shared" si="128"/>
        <v>0</v>
      </c>
      <c r="L629" s="50"/>
      <c r="M629" s="50"/>
      <c r="N629" s="43"/>
      <c r="O629" s="42" t="s">
        <v>216</v>
      </c>
    </row>
    <row r="630" spans="1:15">
      <c r="A630" s="53"/>
      <c r="B630" s="54"/>
      <c r="C630" s="13" t="s">
        <v>243</v>
      </c>
      <c r="D630" s="52"/>
      <c r="E630" s="24">
        <v>0</v>
      </c>
      <c r="F630" s="24">
        <v>0</v>
      </c>
      <c r="G630" s="24">
        <v>0</v>
      </c>
      <c r="H630" s="24">
        <v>0</v>
      </c>
      <c r="I630" s="24">
        <v>0</v>
      </c>
      <c r="J630" s="24">
        <v>0</v>
      </c>
      <c r="K630" s="24">
        <f t="shared" si="128"/>
        <v>0</v>
      </c>
      <c r="L630" s="50"/>
      <c r="M630" s="50"/>
      <c r="N630" s="43"/>
      <c r="O630" s="42" t="s">
        <v>216</v>
      </c>
    </row>
    <row r="631" spans="1:15">
      <c r="A631" s="53"/>
      <c r="B631" s="54"/>
      <c r="C631" s="13" t="s">
        <v>244</v>
      </c>
      <c r="D631" s="52"/>
      <c r="E631" s="24">
        <v>474</v>
      </c>
      <c r="F631" s="24">
        <v>474</v>
      </c>
      <c r="G631" s="24">
        <v>0</v>
      </c>
      <c r="H631" s="24">
        <v>0</v>
      </c>
      <c r="I631" s="24">
        <v>0</v>
      </c>
      <c r="J631" s="24">
        <v>0</v>
      </c>
      <c r="K631" s="24">
        <f t="shared" si="128"/>
        <v>948</v>
      </c>
      <c r="L631" s="50"/>
      <c r="M631" s="50"/>
      <c r="N631" s="43"/>
      <c r="O631" s="42" t="s">
        <v>216</v>
      </c>
    </row>
    <row r="632" spans="1:15">
      <c r="A632" s="53"/>
      <c r="B632" s="54"/>
      <c r="C632" s="13" t="s">
        <v>245</v>
      </c>
      <c r="D632" s="52"/>
      <c r="E632" s="24">
        <v>0</v>
      </c>
      <c r="F632" s="24">
        <v>0</v>
      </c>
      <c r="G632" s="24">
        <v>0</v>
      </c>
      <c r="H632" s="24">
        <v>0</v>
      </c>
      <c r="I632" s="24">
        <v>0</v>
      </c>
      <c r="J632" s="24">
        <v>0</v>
      </c>
      <c r="K632" s="24">
        <f t="shared" si="128"/>
        <v>0</v>
      </c>
      <c r="L632" s="50"/>
      <c r="M632" s="50"/>
      <c r="N632" s="43"/>
      <c r="O632" s="42" t="s">
        <v>216</v>
      </c>
    </row>
    <row r="633" spans="1:15">
      <c r="A633" s="53" t="s">
        <v>103</v>
      </c>
      <c r="B633" s="54" t="s">
        <v>134</v>
      </c>
      <c r="C633" s="13" t="s">
        <v>200</v>
      </c>
      <c r="D633" s="52" t="s">
        <v>226</v>
      </c>
      <c r="E633" s="24">
        <f t="shared" ref="E633:J633" si="138">E634+E635+E636+E637</f>
        <v>198</v>
      </c>
      <c r="F633" s="24">
        <f t="shared" si="138"/>
        <v>198</v>
      </c>
      <c r="G633" s="24">
        <f t="shared" si="138"/>
        <v>0</v>
      </c>
      <c r="H633" s="24">
        <f t="shared" si="138"/>
        <v>0</v>
      </c>
      <c r="I633" s="24">
        <f t="shared" si="138"/>
        <v>0</v>
      </c>
      <c r="J633" s="24">
        <f t="shared" si="138"/>
        <v>0</v>
      </c>
      <c r="K633" s="24">
        <f t="shared" si="128"/>
        <v>396</v>
      </c>
      <c r="L633" s="50" t="s">
        <v>216</v>
      </c>
      <c r="M633" s="50" t="s">
        <v>227</v>
      </c>
      <c r="N633" s="43"/>
      <c r="O633" s="42" t="s">
        <v>216</v>
      </c>
    </row>
    <row r="634" spans="1:15">
      <c r="A634" s="53"/>
      <c r="B634" s="54"/>
      <c r="C634" s="13" t="s">
        <v>242</v>
      </c>
      <c r="D634" s="52"/>
      <c r="E634" s="24">
        <v>0</v>
      </c>
      <c r="F634" s="24">
        <v>0</v>
      </c>
      <c r="G634" s="24">
        <v>0</v>
      </c>
      <c r="H634" s="24">
        <v>0</v>
      </c>
      <c r="I634" s="24">
        <v>0</v>
      </c>
      <c r="J634" s="24">
        <v>0</v>
      </c>
      <c r="K634" s="24">
        <f t="shared" si="128"/>
        <v>0</v>
      </c>
      <c r="L634" s="50"/>
      <c r="M634" s="50"/>
      <c r="N634" s="43"/>
      <c r="O634" s="42" t="s">
        <v>216</v>
      </c>
    </row>
    <row r="635" spans="1:15">
      <c r="A635" s="53"/>
      <c r="B635" s="54"/>
      <c r="C635" s="13" t="s">
        <v>243</v>
      </c>
      <c r="D635" s="52"/>
      <c r="E635" s="24">
        <v>0</v>
      </c>
      <c r="F635" s="24">
        <v>0</v>
      </c>
      <c r="G635" s="24">
        <v>0</v>
      </c>
      <c r="H635" s="24">
        <v>0</v>
      </c>
      <c r="I635" s="24">
        <v>0</v>
      </c>
      <c r="J635" s="24">
        <v>0</v>
      </c>
      <c r="K635" s="24">
        <f t="shared" si="128"/>
        <v>0</v>
      </c>
      <c r="L635" s="50"/>
      <c r="M635" s="50"/>
      <c r="N635" s="43"/>
      <c r="O635" s="42" t="s">
        <v>216</v>
      </c>
    </row>
    <row r="636" spans="1:15">
      <c r="A636" s="53"/>
      <c r="B636" s="54"/>
      <c r="C636" s="13" t="s">
        <v>244</v>
      </c>
      <c r="D636" s="52"/>
      <c r="E636" s="24">
        <v>198</v>
      </c>
      <c r="F636" s="24">
        <v>198</v>
      </c>
      <c r="G636" s="24">
        <v>0</v>
      </c>
      <c r="H636" s="24">
        <v>0</v>
      </c>
      <c r="I636" s="24">
        <v>0</v>
      </c>
      <c r="J636" s="24">
        <v>0</v>
      </c>
      <c r="K636" s="24">
        <f t="shared" si="128"/>
        <v>396</v>
      </c>
      <c r="L636" s="50"/>
      <c r="M636" s="50"/>
      <c r="N636" s="43"/>
      <c r="O636" s="42" t="s">
        <v>216</v>
      </c>
    </row>
    <row r="637" spans="1:15">
      <c r="A637" s="53"/>
      <c r="B637" s="54"/>
      <c r="C637" s="13" t="s">
        <v>245</v>
      </c>
      <c r="D637" s="52"/>
      <c r="E637" s="24">
        <v>0</v>
      </c>
      <c r="F637" s="24">
        <v>0</v>
      </c>
      <c r="G637" s="24">
        <v>0</v>
      </c>
      <c r="H637" s="24">
        <v>0</v>
      </c>
      <c r="I637" s="24">
        <v>0</v>
      </c>
      <c r="J637" s="24">
        <v>0</v>
      </c>
      <c r="K637" s="24">
        <f t="shared" si="128"/>
        <v>0</v>
      </c>
      <c r="L637" s="50"/>
      <c r="M637" s="50"/>
      <c r="N637" s="43"/>
      <c r="O637" s="42" t="s">
        <v>216</v>
      </c>
    </row>
    <row r="638" spans="1:15">
      <c r="A638" s="53" t="s">
        <v>104</v>
      </c>
      <c r="B638" s="54" t="s">
        <v>135</v>
      </c>
      <c r="C638" s="13" t="s">
        <v>200</v>
      </c>
      <c r="D638" s="52" t="s">
        <v>226</v>
      </c>
      <c r="E638" s="24">
        <f t="shared" ref="E638:J638" si="139">E639+E640+E641+E642</f>
        <v>158</v>
      </c>
      <c r="F638" s="24">
        <f t="shared" si="139"/>
        <v>158</v>
      </c>
      <c r="G638" s="24">
        <f t="shared" si="139"/>
        <v>0</v>
      </c>
      <c r="H638" s="24">
        <f t="shared" si="139"/>
        <v>0</v>
      </c>
      <c r="I638" s="24">
        <f t="shared" si="139"/>
        <v>0</v>
      </c>
      <c r="J638" s="24">
        <f t="shared" si="139"/>
        <v>0</v>
      </c>
      <c r="K638" s="24">
        <f t="shared" si="128"/>
        <v>316</v>
      </c>
      <c r="L638" s="50" t="s">
        <v>216</v>
      </c>
      <c r="M638" s="50" t="s">
        <v>227</v>
      </c>
      <c r="N638" s="43"/>
      <c r="O638" s="42" t="s">
        <v>216</v>
      </c>
    </row>
    <row r="639" spans="1:15">
      <c r="A639" s="53"/>
      <c r="B639" s="54"/>
      <c r="C639" s="13" t="s">
        <v>242</v>
      </c>
      <c r="D639" s="52"/>
      <c r="E639" s="24">
        <v>0</v>
      </c>
      <c r="F639" s="24">
        <v>0</v>
      </c>
      <c r="G639" s="24">
        <v>0</v>
      </c>
      <c r="H639" s="24">
        <v>0</v>
      </c>
      <c r="I639" s="24">
        <v>0</v>
      </c>
      <c r="J639" s="24">
        <v>0</v>
      </c>
      <c r="K639" s="24">
        <f t="shared" si="128"/>
        <v>0</v>
      </c>
      <c r="L639" s="50"/>
      <c r="M639" s="50"/>
      <c r="N639" s="43"/>
      <c r="O639" s="42" t="s">
        <v>216</v>
      </c>
    </row>
    <row r="640" spans="1:15">
      <c r="A640" s="53"/>
      <c r="B640" s="54"/>
      <c r="C640" s="13" t="s">
        <v>243</v>
      </c>
      <c r="D640" s="52"/>
      <c r="E640" s="24">
        <v>0</v>
      </c>
      <c r="F640" s="24">
        <v>0</v>
      </c>
      <c r="G640" s="24">
        <v>0</v>
      </c>
      <c r="H640" s="24">
        <v>0</v>
      </c>
      <c r="I640" s="24">
        <v>0</v>
      </c>
      <c r="J640" s="24">
        <v>0</v>
      </c>
      <c r="K640" s="24">
        <f t="shared" si="128"/>
        <v>0</v>
      </c>
      <c r="L640" s="50"/>
      <c r="M640" s="50"/>
      <c r="N640" s="43"/>
      <c r="O640" s="42" t="s">
        <v>216</v>
      </c>
    </row>
    <row r="641" spans="1:15">
      <c r="A641" s="53"/>
      <c r="B641" s="54"/>
      <c r="C641" s="13" t="s">
        <v>244</v>
      </c>
      <c r="D641" s="52"/>
      <c r="E641" s="24">
        <v>158</v>
      </c>
      <c r="F641" s="24">
        <v>158</v>
      </c>
      <c r="G641" s="24">
        <v>0</v>
      </c>
      <c r="H641" s="24">
        <v>0</v>
      </c>
      <c r="I641" s="24">
        <v>0</v>
      </c>
      <c r="J641" s="24">
        <v>0</v>
      </c>
      <c r="K641" s="24">
        <f t="shared" si="128"/>
        <v>316</v>
      </c>
      <c r="L641" s="50"/>
      <c r="M641" s="50"/>
      <c r="N641" s="43"/>
      <c r="O641" s="42" t="s">
        <v>216</v>
      </c>
    </row>
    <row r="642" spans="1:15">
      <c r="A642" s="53"/>
      <c r="B642" s="54"/>
      <c r="C642" s="13" t="s">
        <v>245</v>
      </c>
      <c r="D642" s="52"/>
      <c r="E642" s="24">
        <v>0</v>
      </c>
      <c r="F642" s="24">
        <v>0</v>
      </c>
      <c r="G642" s="24">
        <v>0</v>
      </c>
      <c r="H642" s="24">
        <v>0</v>
      </c>
      <c r="I642" s="24">
        <v>0</v>
      </c>
      <c r="J642" s="24">
        <v>0</v>
      </c>
      <c r="K642" s="24">
        <f t="shared" si="128"/>
        <v>0</v>
      </c>
      <c r="L642" s="50"/>
      <c r="M642" s="50"/>
      <c r="N642" s="43"/>
      <c r="O642" s="42" t="s">
        <v>216</v>
      </c>
    </row>
    <row r="643" spans="1:15">
      <c r="A643" s="53" t="s">
        <v>105</v>
      </c>
      <c r="B643" s="54" t="s">
        <v>337</v>
      </c>
      <c r="C643" s="13" t="s">
        <v>200</v>
      </c>
      <c r="D643" s="52" t="s">
        <v>226</v>
      </c>
      <c r="E643" s="24">
        <f t="shared" ref="E643:J643" si="140">E644+E645+E646+E647</f>
        <v>632</v>
      </c>
      <c r="F643" s="24">
        <f t="shared" si="140"/>
        <v>632</v>
      </c>
      <c r="G643" s="24">
        <f t="shared" si="140"/>
        <v>0</v>
      </c>
      <c r="H643" s="24">
        <f t="shared" si="140"/>
        <v>0</v>
      </c>
      <c r="I643" s="24">
        <f t="shared" si="140"/>
        <v>0</v>
      </c>
      <c r="J643" s="24">
        <f t="shared" si="140"/>
        <v>0</v>
      </c>
      <c r="K643" s="24">
        <f t="shared" si="128"/>
        <v>1264</v>
      </c>
      <c r="L643" s="50" t="s">
        <v>216</v>
      </c>
      <c r="M643" s="50" t="s">
        <v>227</v>
      </c>
      <c r="N643" s="43"/>
      <c r="O643" s="42" t="s">
        <v>216</v>
      </c>
    </row>
    <row r="644" spans="1:15">
      <c r="A644" s="53"/>
      <c r="B644" s="54"/>
      <c r="C644" s="13" t="s">
        <v>242</v>
      </c>
      <c r="D644" s="52"/>
      <c r="E644" s="24">
        <v>0</v>
      </c>
      <c r="F644" s="24">
        <v>0</v>
      </c>
      <c r="G644" s="24">
        <v>0</v>
      </c>
      <c r="H644" s="24">
        <v>0</v>
      </c>
      <c r="I644" s="24">
        <v>0</v>
      </c>
      <c r="J644" s="24">
        <v>0</v>
      </c>
      <c r="K644" s="24">
        <f t="shared" si="128"/>
        <v>0</v>
      </c>
      <c r="L644" s="50"/>
      <c r="M644" s="50"/>
      <c r="N644" s="43"/>
      <c r="O644" s="42" t="s">
        <v>216</v>
      </c>
    </row>
    <row r="645" spans="1:15">
      <c r="A645" s="53"/>
      <c r="B645" s="54"/>
      <c r="C645" s="13" t="s">
        <v>243</v>
      </c>
      <c r="D645" s="52"/>
      <c r="E645" s="24">
        <v>0</v>
      </c>
      <c r="F645" s="24">
        <v>0</v>
      </c>
      <c r="G645" s="24">
        <v>0</v>
      </c>
      <c r="H645" s="24">
        <v>0</v>
      </c>
      <c r="I645" s="24">
        <v>0</v>
      </c>
      <c r="J645" s="24">
        <v>0</v>
      </c>
      <c r="K645" s="24">
        <f t="shared" si="128"/>
        <v>0</v>
      </c>
      <c r="L645" s="50"/>
      <c r="M645" s="50"/>
      <c r="N645" s="43"/>
      <c r="O645" s="42" t="s">
        <v>216</v>
      </c>
    </row>
    <row r="646" spans="1:15">
      <c r="A646" s="53"/>
      <c r="B646" s="54"/>
      <c r="C646" s="13" t="s">
        <v>244</v>
      </c>
      <c r="D646" s="52"/>
      <c r="E646" s="24">
        <v>632</v>
      </c>
      <c r="F646" s="24">
        <v>632</v>
      </c>
      <c r="G646" s="24">
        <v>0</v>
      </c>
      <c r="H646" s="24">
        <v>0</v>
      </c>
      <c r="I646" s="24">
        <v>0</v>
      </c>
      <c r="J646" s="24">
        <v>0</v>
      </c>
      <c r="K646" s="24">
        <f t="shared" si="128"/>
        <v>1264</v>
      </c>
      <c r="L646" s="50"/>
      <c r="M646" s="50"/>
      <c r="N646" s="43"/>
      <c r="O646" s="42" t="s">
        <v>216</v>
      </c>
    </row>
    <row r="647" spans="1:15">
      <c r="A647" s="53"/>
      <c r="B647" s="54"/>
      <c r="C647" s="13" t="s">
        <v>245</v>
      </c>
      <c r="D647" s="52"/>
      <c r="E647" s="24">
        <v>0</v>
      </c>
      <c r="F647" s="24">
        <v>0</v>
      </c>
      <c r="G647" s="24">
        <v>0</v>
      </c>
      <c r="H647" s="24">
        <v>0</v>
      </c>
      <c r="I647" s="24">
        <v>0</v>
      </c>
      <c r="J647" s="24">
        <v>0</v>
      </c>
      <c r="K647" s="24">
        <f t="shared" si="128"/>
        <v>0</v>
      </c>
      <c r="L647" s="50"/>
      <c r="M647" s="50"/>
      <c r="N647" s="43"/>
      <c r="O647" s="42" t="s">
        <v>216</v>
      </c>
    </row>
    <row r="648" spans="1:15">
      <c r="A648" s="53" t="s">
        <v>106</v>
      </c>
      <c r="B648" s="54" t="s">
        <v>137</v>
      </c>
      <c r="C648" s="13" t="s">
        <v>200</v>
      </c>
      <c r="D648" s="52" t="s">
        <v>226</v>
      </c>
      <c r="E648" s="24">
        <f t="shared" ref="E648:J648" si="141">E649+E650+E651+E652</f>
        <v>632</v>
      </c>
      <c r="F648" s="24">
        <f t="shared" si="141"/>
        <v>632</v>
      </c>
      <c r="G648" s="24">
        <f t="shared" si="141"/>
        <v>0</v>
      </c>
      <c r="H648" s="24">
        <f t="shared" si="141"/>
        <v>0</v>
      </c>
      <c r="I648" s="24">
        <f t="shared" si="141"/>
        <v>0</v>
      </c>
      <c r="J648" s="24">
        <f t="shared" si="141"/>
        <v>0</v>
      </c>
      <c r="K648" s="24">
        <f t="shared" si="128"/>
        <v>1264</v>
      </c>
      <c r="L648" s="50" t="s">
        <v>216</v>
      </c>
      <c r="M648" s="50" t="s">
        <v>227</v>
      </c>
      <c r="N648" s="43"/>
      <c r="O648" s="42" t="s">
        <v>216</v>
      </c>
    </row>
    <row r="649" spans="1:15">
      <c r="A649" s="53"/>
      <c r="B649" s="54"/>
      <c r="C649" s="13" t="s">
        <v>242</v>
      </c>
      <c r="D649" s="52"/>
      <c r="E649" s="24">
        <v>0</v>
      </c>
      <c r="F649" s="24">
        <v>0</v>
      </c>
      <c r="G649" s="24">
        <v>0</v>
      </c>
      <c r="H649" s="24">
        <v>0</v>
      </c>
      <c r="I649" s="24">
        <v>0</v>
      </c>
      <c r="J649" s="24">
        <v>0</v>
      </c>
      <c r="K649" s="24">
        <f t="shared" ref="K649:K712" si="142">SUM(E649:J649)</f>
        <v>0</v>
      </c>
      <c r="L649" s="50"/>
      <c r="M649" s="50"/>
      <c r="N649" s="43"/>
      <c r="O649" s="42" t="s">
        <v>216</v>
      </c>
    </row>
    <row r="650" spans="1:15">
      <c r="A650" s="53"/>
      <c r="B650" s="54"/>
      <c r="C650" s="13" t="s">
        <v>243</v>
      </c>
      <c r="D650" s="52"/>
      <c r="E650" s="24">
        <v>0</v>
      </c>
      <c r="F650" s="24">
        <v>0</v>
      </c>
      <c r="G650" s="24">
        <v>0</v>
      </c>
      <c r="H650" s="24">
        <v>0</v>
      </c>
      <c r="I650" s="24">
        <v>0</v>
      </c>
      <c r="J650" s="24">
        <v>0</v>
      </c>
      <c r="K650" s="24">
        <f t="shared" si="142"/>
        <v>0</v>
      </c>
      <c r="L650" s="50"/>
      <c r="M650" s="50"/>
      <c r="N650" s="43"/>
      <c r="O650" s="42" t="s">
        <v>216</v>
      </c>
    </row>
    <row r="651" spans="1:15">
      <c r="A651" s="53"/>
      <c r="B651" s="54"/>
      <c r="C651" s="13" t="s">
        <v>244</v>
      </c>
      <c r="D651" s="52"/>
      <c r="E651" s="24">
        <v>632</v>
      </c>
      <c r="F651" s="24">
        <v>632</v>
      </c>
      <c r="G651" s="24">
        <v>0</v>
      </c>
      <c r="H651" s="24">
        <v>0</v>
      </c>
      <c r="I651" s="24">
        <v>0</v>
      </c>
      <c r="J651" s="24">
        <v>0</v>
      </c>
      <c r="K651" s="24">
        <f t="shared" si="142"/>
        <v>1264</v>
      </c>
      <c r="L651" s="50"/>
      <c r="M651" s="50"/>
      <c r="N651" s="43"/>
      <c r="O651" s="42" t="s">
        <v>216</v>
      </c>
    </row>
    <row r="652" spans="1:15">
      <c r="A652" s="53"/>
      <c r="B652" s="54"/>
      <c r="C652" s="13" t="s">
        <v>245</v>
      </c>
      <c r="D652" s="52"/>
      <c r="E652" s="24">
        <v>0</v>
      </c>
      <c r="F652" s="24">
        <v>0</v>
      </c>
      <c r="G652" s="24">
        <v>0</v>
      </c>
      <c r="H652" s="24">
        <v>0</v>
      </c>
      <c r="I652" s="24">
        <v>0</v>
      </c>
      <c r="J652" s="24">
        <v>0</v>
      </c>
      <c r="K652" s="24">
        <f t="shared" si="142"/>
        <v>0</v>
      </c>
      <c r="L652" s="50"/>
      <c r="M652" s="50"/>
      <c r="N652" s="43"/>
      <c r="O652" s="42" t="s">
        <v>216</v>
      </c>
    </row>
    <row r="653" spans="1:15">
      <c r="A653" s="53" t="s">
        <v>107</v>
      </c>
      <c r="B653" s="54" t="s">
        <v>416</v>
      </c>
      <c r="C653" s="13" t="s">
        <v>200</v>
      </c>
      <c r="D653" s="52" t="s">
        <v>226</v>
      </c>
      <c r="E653" s="24">
        <f t="shared" ref="E653:J653" si="143">E654+E655+E656+E657</f>
        <v>948</v>
      </c>
      <c r="F653" s="24">
        <f t="shared" si="143"/>
        <v>948</v>
      </c>
      <c r="G653" s="24">
        <f t="shared" si="143"/>
        <v>0</v>
      </c>
      <c r="H653" s="24">
        <f t="shared" si="143"/>
        <v>0</v>
      </c>
      <c r="I653" s="24">
        <f t="shared" si="143"/>
        <v>0</v>
      </c>
      <c r="J653" s="24">
        <f t="shared" si="143"/>
        <v>0</v>
      </c>
      <c r="K653" s="24">
        <f t="shared" si="142"/>
        <v>1896</v>
      </c>
      <c r="L653" s="50" t="s">
        <v>216</v>
      </c>
      <c r="M653" s="50" t="s">
        <v>227</v>
      </c>
      <c r="N653" s="43"/>
      <c r="O653" s="42" t="s">
        <v>216</v>
      </c>
    </row>
    <row r="654" spans="1:15">
      <c r="A654" s="53"/>
      <c r="B654" s="54"/>
      <c r="C654" s="13" t="s">
        <v>242</v>
      </c>
      <c r="D654" s="52"/>
      <c r="E654" s="24">
        <v>0</v>
      </c>
      <c r="F654" s="24">
        <v>0</v>
      </c>
      <c r="G654" s="24">
        <v>0</v>
      </c>
      <c r="H654" s="24">
        <v>0</v>
      </c>
      <c r="I654" s="24">
        <v>0</v>
      </c>
      <c r="J654" s="24">
        <v>0</v>
      </c>
      <c r="K654" s="24">
        <f t="shared" si="142"/>
        <v>0</v>
      </c>
      <c r="L654" s="50"/>
      <c r="M654" s="50"/>
      <c r="N654" s="43"/>
      <c r="O654" s="42" t="s">
        <v>216</v>
      </c>
    </row>
    <row r="655" spans="1:15">
      <c r="A655" s="53"/>
      <c r="B655" s="54"/>
      <c r="C655" s="13" t="s">
        <v>243</v>
      </c>
      <c r="D655" s="52"/>
      <c r="E655" s="24">
        <v>0</v>
      </c>
      <c r="F655" s="24">
        <v>0</v>
      </c>
      <c r="G655" s="24">
        <v>0</v>
      </c>
      <c r="H655" s="24">
        <v>0</v>
      </c>
      <c r="I655" s="24">
        <v>0</v>
      </c>
      <c r="J655" s="24">
        <v>0</v>
      </c>
      <c r="K655" s="24">
        <f t="shared" si="142"/>
        <v>0</v>
      </c>
      <c r="L655" s="50"/>
      <c r="M655" s="50"/>
      <c r="N655" s="43"/>
      <c r="O655" s="42" t="s">
        <v>216</v>
      </c>
    </row>
    <row r="656" spans="1:15">
      <c r="A656" s="53"/>
      <c r="B656" s="54"/>
      <c r="C656" s="13" t="s">
        <v>244</v>
      </c>
      <c r="D656" s="52"/>
      <c r="E656" s="24">
        <v>948</v>
      </c>
      <c r="F656" s="24">
        <v>948</v>
      </c>
      <c r="G656" s="24">
        <v>0</v>
      </c>
      <c r="H656" s="24">
        <v>0</v>
      </c>
      <c r="I656" s="24">
        <v>0</v>
      </c>
      <c r="J656" s="24">
        <v>0</v>
      </c>
      <c r="K656" s="24">
        <f t="shared" si="142"/>
        <v>1896</v>
      </c>
      <c r="L656" s="50"/>
      <c r="M656" s="50"/>
      <c r="N656" s="43"/>
      <c r="O656" s="42" t="s">
        <v>216</v>
      </c>
    </row>
    <row r="657" spans="1:15">
      <c r="A657" s="53"/>
      <c r="B657" s="54"/>
      <c r="C657" s="13" t="s">
        <v>245</v>
      </c>
      <c r="D657" s="52"/>
      <c r="E657" s="24">
        <v>0</v>
      </c>
      <c r="F657" s="24">
        <v>0</v>
      </c>
      <c r="G657" s="24">
        <v>0</v>
      </c>
      <c r="H657" s="24">
        <v>0</v>
      </c>
      <c r="I657" s="24">
        <v>0</v>
      </c>
      <c r="J657" s="24">
        <v>0</v>
      </c>
      <c r="K657" s="24">
        <f t="shared" si="142"/>
        <v>0</v>
      </c>
      <c r="L657" s="50"/>
      <c r="M657" s="50"/>
      <c r="N657" s="43"/>
      <c r="O657" s="42" t="s">
        <v>216</v>
      </c>
    </row>
    <row r="658" spans="1:15">
      <c r="A658" s="53" t="s">
        <v>108</v>
      </c>
      <c r="B658" s="54" t="s">
        <v>417</v>
      </c>
      <c r="C658" s="13" t="s">
        <v>200</v>
      </c>
      <c r="D658" s="52" t="s">
        <v>226</v>
      </c>
      <c r="E658" s="24">
        <f t="shared" ref="E658:J658" si="144">E659+E660+E661+E662</f>
        <v>2962.5</v>
      </c>
      <c r="F658" s="24">
        <f t="shared" si="144"/>
        <v>2962.5</v>
      </c>
      <c r="G658" s="24">
        <f t="shared" si="144"/>
        <v>0</v>
      </c>
      <c r="H658" s="24">
        <f t="shared" si="144"/>
        <v>0</v>
      </c>
      <c r="I658" s="24">
        <f t="shared" si="144"/>
        <v>0</v>
      </c>
      <c r="J658" s="24">
        <f t="shared" si="144"/>
        <v>0</v>
      </c>
      <c r="K658" s="24">
        <f t="shared" si="142"/>
        <v>5925</v>
      </c>
      <c r="L658" s="50" t="s">
        <v>216</v>
      </c>
      <c r="M658" s="50" t="s">
        <v>227</v>
      </c>
      <c r="N658" s="43"/>
      <c r="O658" s="42" t="s">
        <v>216</v>
      </c>
    </row>
    <row r="659" spans="1:15">
      <c r="A659" s="53"/>
      <c r="B659" s="54"/>
      <c r="C659" s="13" t="s">
        <v>242</v>
      </c>
      <c r="D659" s="52"/>
      <c r="E659" s="24">
        <v>0</v>
      </c>
      <c r="F659" s="24">
        <v>0</v>
      </c>
      <c r="G659" s="24">
        <v>0</v>
      </c>
      <c r="H659" s="24">
        <v>0</v>
      </c>
      <c r="I659" s="24">
        <v>0</v>
      </c>
      <c r="J659" s="24">
        <v>0</v>
      </c>
      <c r="K659" s="24">
        <f t="shared" si="142"/>
        <v>0</v>
      </c>
      <c r="L659" s="50"/>
      <c r="M659" s="50"/>
      <c r="N659" s="43"/>
      <c r="O659" s="42" t="s">
        <v>216</v>
      </c>
    </row>
    <row r="660" spans="1:15">
      <c r="A660" s="53"/>
      <c r="B660" s="54"/>
      <c r="C660" s="13" t="s">
        <v>243</v>
      </c>
      <c r="D660" s="52"/>
      <c r="E660" s="24">
        <v>0</v>
      </c>
      <c r="F660" s="24">
        <v>0</v>
      </c>
      <c r="G660" s="24">
        <v>0</v>
      </c>
      <c r="H660" s="24">
        <v>0</v>
      </c>
      <c r="I660" s="24">
        <v>0</v>
      </c>
      <c r="J660" s="24">
        <v>0</v>
      </c>
      <c r="K660" s="24">
        <f t="shared" si="142"/>
        <v>0</v>
      </c>
      <c r="L660" s="50"/>
      <c r="M660" s="50"/>
      <c r="N660" s="43"/>
      <c r="O660" s="42" t="s">
        <v>216</v>
      </c>
    </row>
    <row r="661" spans="1:15">
      <c r="A661" s="53"/>
      <c r="B661" s="54"/>
      <c r="C661" s="13" t="s">
        <v>244</v>
      </c>
      <c r="D661" s="52"/>
      <c r="E661" s="24">
        <v>2962.5</v>
      </c>
      <c r="F661" s="24">
        <v>2962.5</v>
      </c>
      <c r="G661" s="24">
        <v>0</v>
      </c>
      <c r="H661" s="24">
        <v>0</v>
      </c>
      <c r="I661" s="24">
        <v>0</v>
      </c>
      <c r="J661" s="24">
        <v>0</v>
      </c>
      <c r="K661" s="24">
        <f t="shared" si="142"/>
        <v>5925</v>
      </c>
      <c r="L661" s="50"/>
      <c r="M661" s="50"/>
      <c r="N661" s="43"/>
      <c r="O661" s="42" t="s">
        <v>216</v>
      </c>
    </row>
    <row r="662" spans="1:15">
      <c r="A662" s="53"/>
      <c r="B662" s="54"/>
      <c r="C662" s="13" t="s">
        <v>245</v>
      </c>
      <c r="D662" s="52"/>
      <c r="E662" s="24">
        <v>0</v>
      </c>
      <c r="F662" s="24">
        <v>0</v>
      </c>
      <c r="G662" s="24">
        <v>0</v>
      </c>
      <c r="H662" s="24">
        <v>0</v>
      </c>
      <c r="I662" s="24">
        <v>0</v>
      </c>
      <c r="J662" s="24">
        <v>0</v>
      </c>
      <c r="K662" s="24">
        <f t="shared" si="142"/>
        <v>0</v>
      </c>
      <c r="L662" s="50"/>
      <c r="M662" s="50"/>
      <c r="N662" s="43"/>
      <c r="O662" s="42" t="s">
        <v>216</v>
      </c>
    </row>
    <row r="663" spans="1:15">
      <c r="A663" s="53" t="s">
        <v>109</v>
      </c>
      <c r="B663" s="54" t="s">
        <v>138</v>
      </c>
      <c r="C663" s="13" t="s">
        <v>200</v>
      </c>
      <c r="D663" s="52" t="s">
        <v>226</v>
      </c>
      <c r="E663" s="24">
        <f t="shared" ref="E663:J663" si="145">E664+E665+E666+E667</f>
        <v>237</v>
      </c>
      <c r="F663" s="24">
        <f t="shared" si="145"/>
        <v>237</v>
      </c>
      <c r="G663" s="24">
        <f t="shared" si="145"/>
        <v>0</v>
      </c>
      <c r="H663" s="24">
        <f t="shared" si="145"/>
        <v>0</v>
      </c>
      <c r="I663" s="24">
        <f t="shared" si="145"/>
        <v>0</v>
      </c>
      <c r="J663" s="24">
        <f t="shared" si="145"/>
        <v>0</v>
      </c>
      <c r="K663" s="24">
        <f t="shared" si="142"/>
        <v>474</v>
      </c>
      <c r="L663" s="50" t="s">
        <v>216</v>
      </c>
      <c r="M663" s="50" t="s">
        <v>227</v>
      </c>
      <c r="N663" s="43"/>
      <c r="O663" s="42" t="s">
        <v>216</v>
      </c>
    </row>
    <row r="664" spans="1:15">
      <c r="A664" s="53"/>
      <c r="B664" s="54"/>
      <c r="C664" s="13" t="s">
        <v>242</v>
      </c>
      <c r="D664" s="52"/>
      <c r="E664" s="24">
        <v>0</v>
      </c>
      <c r="F664" s="24">
        <v>0</v>
      </c>
      <c r="G664" s="24">
        <v>0</v>
      </c>
      <c r="H664" s="24">
        <v>0</v>
      </c>
      <c r="I664" s="24">
        <v>0</v>
      </c>
      <c r="J664" s="24">
        <v>0</v>
      </c>
      <c r="K664" s="24">
        <f t="shared" si="142"/>
        <v>0</v>
      </c>
      <c r="L664" s="50"/>
      <c r="M664" s="50"/>
      <c r="N664" s="43"/>
      <c r="O664" s="42" t="s">
        <v>216</v>
      </c>
    </row>
    <row r="665" spans="1:15">
      <c r="A665" s="53"/>
      <c r="B665" s="54"/>
      <c r="C665" s="13" t="s">
        <v>243</v>
      </c>
      <c r="D665" s="52"/>
      <c r="E665" s="24">
        <v>0</v>
      </c>
      <c r="F665" s="24">
        <v>0</v>
      </c>
      <c r="G665" s="24">
        <v>0</v>
      </c>
      <c r="H665" s="24">
        <v>0</v>
      </c>
      <c r="I665" s="24">
        <v>0</v>
      </c>
      <c r="J665" s="24">
        <v>0</v>
      </c>
      <c r="K665" s="24">
        <f t="shared" si="142"/>
        <v>0</v>
      </c>
      <c r="L665" s="50"/>
      <c r="M665" s="50"/>
      <c r="N665" s="43"/>
      <c r="O665" s="42" t="s">
        <v>216</v>
      </c>
    </row>
    <row r="666" spans="1:15">
      <c r="A666" s="53"/>
      <c r="B666" s="54"/>
      <c r="C666" s="13" t="s">
        <v>244</v>
      </c>
      <c r="D666" s="52"/>
      <c r="E666" s="24">
        <v>237</v>
      </c>
      <c r="F666" s="24">
        <v>237</v>
      </c>
      <c r="G666" s="24">
        <v>0</v>
      </c>
      <c r="H666" s="24">
        <v>0</v>
      </c>
      <c r="I666" s="24">
        <v>0</v>
      </c>
      <c r="J666" s="24">
        <v>0</v>
      </c>
      <c r="K666" s="24">
        <f t="shared" si="142"/>
        <v>474</v>
      </c>
      <c r="L666" s="50"/>
      <c r="M666" s="50"/>
      <c r="N666" s="43"/>
      <c r="O666" s="42" t="s">
        <v>216</v>
      </c>
    </row>
    <row r="667" spans="1:15">
      <c r="A667" s="53"/>
      <c r="B667" s="54"/>
      <c r="C667" s="13" t="s">
        <v>245</v>
      </c>
      <c r="D667" s="52"/>
      <c r="E667" s="24">
        <v>0</v>
      </c>
      <c r="F667" s="24">
        <v>0</v>
      </c>
      <c r="G667" s="24">
        <v>0</v>
      </c>
      <c r="H667" s="24">
        <v>0</v>
      </c>
      <c r="I667" s="24">
        <v>0</v>
      </c>
      <c r="J667" s="24">
        <v>0</v>
      </c>
      <c r="K667" s="24">
        <f t="shared" si="142"/>
        <v>0</v>
      </c>
      <c r="L667" s="50"/>
      <c r="M667" s="50"/>
      <c r="N667" s="43"/>
      <c r="O667" s="42" t="s">
        <v>216</v>
      </c>
    </row>
    <row r="668" spans="1:15" ht="19.2" customHeight="1">
      <c r="A668" s="53" t="s">
        <v>110</v>
      </c>
      <c r="B668" s="54" t="s">
        <v>403</v>
      </c>
      <c r="C668" s="13" t="s">
        <v>200</v>
      </c>
      <c r="D668" s="52" t="s">
        <v>226</v>
      </c>
      <c r="E668" s="24">
        <f t="shared" ref="E668:J668" si="146">E669+E670+E671+E672</f>
        <v>3160</v>
      </c>
      <c r="F668" s="24">
        <f t="shared" si="146"/>
        <v>3160</v>
      </c>
      <c r="G668" s="24">
        <f t="shared" si="146"/>
        <v>0</v>
      </c>
      <c r="H668" s="24">
        <f t="shared" si="146"/>
        <v>0</v>
      </c>
      <c r="I668" s="24">
        <f t="shared" si="146"/>
        <v>0</v>
      </c>
      <c r="J668" s="24">
        <f t="shared" si="146"/>
        <v>0</v>
      </c>
      <c r="K668" s="24">
        <f t="shared" si="142"/>
        <v>6320</v>
      </c>
      <c r="L668" s="50" t="s">
        <v>216</v>
      </c>
      <c r="M668" s="50" t="s">
        <v>227</v>
      </c>
      <c r="N668" s="43"/>
      <c r="O668" s="42" t="s">
        <v>216</v>
      </c>
    </row>
    <row r="669" spans="1:15" ht="19.2" customHeight="1">
      <c r="A669" s="53"/>
      <c r="B669" s="54"/>
      <c r="C669" s="13" t="s">
        <v>242</v>
      </c>
      <c r="D669" s="52"/>
      <c r="E669" s="24">
        <v>0</v>
      </c>
      <c r="F669" s="24">
        <v>0</v>
      </c>
      <c r="G669" s="24">
        <v>0</v>
      </c>
      <c r="H669" s="24">
        <v>0</v>
      </c>
      <c r="I669" s="24">
        <v>0</v>
      </c>
      <c r="J669" s="24">
        <v>0</v>
      </c>
      <c r="K669" s="24">
        <f t="shared" si="142"/>
        <v>0</v>
      </c>
      <c r="L669" s="50"/>
      <c r="M669" s="50"/>
      <c r="N669" s="43"/>
      <c r="O669" s="42" t="s">
        <v>216</v>
      </c>
    </row>
    <row r="670" spans="1:15" ht="19.2" customHeight="1">
      <c r="A670" s="53"/>
      <c r="B670" s="54"/>
      <c r="C670" s="13" t="s">
        <v>243</v>
      </c>
      <c r="D670" s="52"/>
      <c r="E670" s="24">
        <v>0</v>
      </c>
      <c r="F670" s="24">
        <v>0</v>
      </c>
      <c r="G670" s="24">
        <v>0</v>
      </c>
      <c r="H670" s="24">
        <v>0</v>
      </c>
      <c r="I670" s="24">
        <v>0</v>
      </c>
      <c r="J670" s="24">
        <v>0</v>
      </c>
      <c r="K670" s="24">
        <f t="shared" si="142"/>
        <v>0</v>
      </c>
      <c r="L670" s="50"/>
      <c r="M670" s="50"/>
      <c r="N670" s="43"/>
      <c r="O670" s="42" t="s">
        <v>216</v>
      </c>
    </row>
    <row r="671" spans="1:15" ht="19.2" customHeight="1">
      <c r="A671" s="53"/>
      <c r="B671" s="54"/>
      <c r="C671" s="13" t="s">
        <v>244</v>
      </c>
      <c r="D671" s="52"/>
      <c r="E671" s="24">
        <v>3160</v>
      </c>
      <c r="F671" s="24">
        <v>3160</v>
      </c>
      <c r="G671" s="24">
        <v>0</v>
      </c>
      <c r="H671" s="24">
        <v>0</v>
      </c>
      <c r="I671" s="24">
        <v>0</v>
      </c>
      <c r="J671" s="24">
        <v>0</v>
      </c>
      <c r="K671" s="24">
        <f t="shared" si="142"/>
        <v>6320</v>
      </c>
      <c r="L671" s="50"/>
      <c r="M671" s="50"/>
      <c r="N671" s="43"/>
      <c r="O671" s="42" t="s">
        <v>216</v>
      </c>
    </row>
    <row r="672" spans="1:15" ht="19.2" customHeight="1">
      <c r="A672" s="53"/>
      <c r="B672" s="54"/>
      <c r="C672" s="13" t="s">
        <v>245</v>
      </c>
      <c r="D672" s="52"/>
      <c r="E672" s="24">
        <v>0</v>
      </c>
      <c r="F672" s="24">
        <v>0</v>
      </c>
      <c r="G672" s="24">
        <v>0</v>
      </c>
      <c r="H672" s="24">
        <v>0</v>
      </c>
      <c r="I672" s="24">
        <v>0</v>
      </c>
      <c r="J672" s="24">
        <v>0</v>
      </c>
      <c r="K672" s="24">
        <f t="shared" si="142"/>
        <v>0</v>
      </c>
      <c r="L672" s="50"/>
      <c r="M672" s="50"/>
      <c r="N672" s="43"/>
      <c r="O672" s="42" t="s">
        <v>216</v>
      </c>
    </row>
    <row r="673" spans="1:15" ht="15.6" customHeight="1">
      <c r="A673" s="11" t="s">
        <v>331</v>
      </c>
      <c r="B673" s="11"/>
      <c r="C673" s="11"/>
      <c r="D673" s="11"/>
      <c r="E673" s="11"/>
      <c r="F673" s="11"/>
      <c r="G673" s="11"/>
      <c r="H673" s="11"/>
      <c r="I673" s="11"/>
      <c r="J673" s="11"/>
      <c r="K673" s="26"/>
      <c r="L673" s="11"/>
      <c r="M673" s="11"/>
      <c r="N673" s="22"/>
    </row>
    <row r="674" spans="1:15">
      <c r="A674" s="53" t="s">
        <v>262</v>
      </c>
      <c r="B674" s="54" t="s">
        <v>248</v>
      </c>
      <c r="C674" s="13" t="s">
        <v>200</v>
      </c>
      <c r="D674" s="52" t="s">
        <v>226</v>
      </c>
      <c r="E674" s="24">
        <f t="shared" ref="E674:J674" si="147">E675+E676+E677+E678</f>
        <v>763.23</v>
      </c>
      <c r="F674" s="24">
        <f t="shared" si="147"/>
        <v>0</v>
      </c>
      <c r="G674" s="24">
        <f t="shared" si="147"/>
        <v>0</v>
      </c>
      <c r="H674" s="24">
        <f t="shared" si="147"/>
        <v>0</v>
      </c>
      <c r="I674" s="24">
        <f t="shared" si="147"/>
        <v>0</v>
      </c>
      <c r="J674" s="24">
        <f t="shared" si="147"/>
        <v>0</v>
      </c>
      <c r="K674" s="24">
        <f t="shared" si="142"/>
        <v>763.23</v>
      </c>
      <c r="L674" s="50" t="s">
        <v>215</v>
      </c>
      <c r="M674" s="50" t="s">
        <v>227</v>
      </c>
      <c r="N674" s="43"/>
      <c r="O674" s="41" t="s">
        <v>215</v>
      </c>
    </row>
    <row r="675" spans="1:15">
      <c r="A675" s="53"/>
      <c r="B675" s="54"/>
      <c r="C675" s="13" t="s">
        <v>242</v>
      </c>
      <c r="D675" s="52"/>
      <c r="E675" s="24">
        <v>0</v>
      </c>
      <c r="F675" s="24">
        <v>0</v>
      </c>
      <c r="G675" s="24">
        <v>0</v>
      </c>
      <c r="H675" s="24">
        <v>0</v>
      </c>
      <c r="I675" s="24">
        <v>0</v>
      </c>
      <c r="J675" s="24">
        <v>0</v>
      </c>
      <c r="K675" s="24">
        <f t="shared" si="142"/>
        <v>0</v>
      </c>
      <c r="L675" s="50"/>
      <c r="M675" s="50"/>
      <c r="N675" s="43"/>
      <c r="O675" s="41" t="s">
        <v>215</v>
      </c>
    </row>
    <row r="676" spans="1:15">
      <c r="A676" s="53"/>
      <c r="B676" s="54"/>
      <c r="C676" s="13" t="s">
        <v>243</v>
      </c>
      <c r="D676" s="52"/>
      <c r="E676" s="24">
        <v>0</v>
      </c>
      <c r="F676" s="24">
        <v>0</v>
      </c>
      <c r="G676" s="24">
        <v>0</v>
      </c>
      <c r="H676" s="24">
        <v>0</v>
      </c>
      <c r="I676" s="24">
        <v>0</v>
      </c>
      <c r="J676" s="24">
        <v>0</v>
      </c>
      <c r="K676" s="24">
        <f t="shared" si="142"/>
        <v>0</v>
      </c>
      <c r="L676" s="50"/>
      <c r="M676" s="50"/>
      <c r="N676" s="43"/>
      <c r="O676" s="41" t="s">
        <v>215</v>
      </c>
    </row>
    <row r="677" spans="1:15">
      <c r="A677" s="53"/>
      <c r="B677" s="54"/>
      <c r="C677" s="13" t="s">
        <v>244</v>
      </c>
      <c r="D677" s="52"/>
      <c r="E677" s="24">
        <v>763.23</v>
      </c>
      <c r="F677" s="24">
        <v>0</v>
      </c>
      <c r="G677" s="24">
        <v>0</v>
      </c>
      <c r="H677" s="24">
        <v>0</v>
      </c>
      <c r="I677" s="24">
        <v>0</v>
      </c>
      <c r="J677" s="24">
        <v>0</v>
      </c>
      <c r="K677" s="24">
        <f t="shared" si="142"/>
        <v>763.23</v>
      </c>
      <c r="L677" s="50"/>
      <c r="M677" s="50"/>
      <c r="N677" s="43"/>
      <c r="O677" s="41" t="s">
        <v>215</v>
      </c>
    </row>
    <row r="678" spans="1:15">
      <c r="A678" s="53"/>
      <c r="B678" s="54"/>
      <c r="C678" s="13" t="s">
        <v>245</v>
      </c>
      <c r="D678" s="52"/>
      <c r="E678" s="24">
        <v>0</v>
      </c>
      <c r="F678" s="24">
        <v>0</v>
      </c>
      <c r="G678" s="24">
        <v>0</v>
      </c>
      <c r="H678" s="24">
        <v>0</v>
      </c>
      <c r="I678" s="24">
        <v>0</v>
      </c>
      <c r="J678" s="24">
        <v>0</v>
      </c>
      <c r="K678" s="24">
        <f t="shared" si="142"/>
        <v>0</v>
      </c>
      <c r="L678" s="50"/>
      <c r="M678" s="50"/>
      <c r="N678" s="43"/>
      <c r="O678" s="41" t="s">
        <v>215</v>
      </c>
    </row>
    <row r="679" spans="1:15" ht="15.6" customHeight="1">
      <c r="A679" s="11" t="s">
        <v>332</v>
      </c>
      <c r="B679" s="11"/>
      <c r="C679" s="11"/>
      <c r="D679" s="11"/>
      <c r="E679" s="11"/>
      <c r="F679" s="11"/>
      <c r="G679" s="11"/>
      <c r="H679" s="11"/>
      <c r="I679" s="11"/>
      <c r="J679" s="11"/>
      <c r="K679" s="26"/>
      <c r="L679" s="11"/>
      <c r="M679" s="11"/>
      <c r="N679" s="22"/>
    </row>
    <row r="680" spans="1:15">
      <c r="A680" s="53" t="s">
        <v>297</v>
      </c>
      <c r="B680" s="51" t="s">
        <v>408</v>
      </c>
      <c r="C680" s="13" t="s">
        <v>200</v>
      </c>
      <c r="D680" s="52" t="s">
        <v>226</v>
      </c>
      <c r="E680" s="24">
        <f t="shared" ref="E680:J680" si="148">E681+E682+E683+E684</f>
        <v>7582.3</v>
      </c>
      <c r="F680" s="24">
        <f t="shared" si="148"/>
        <v>0</v>
      </c>
      <c r="G680" s="24">
        <f t="shared" si="148"/>
        <v>0</v>
      </c>
      <c r="H680" s="24">
        <f t="shared" si="148"/>
        <v>0</v>
      </c>
      <c r="I680" s="24">
        <f t="shared" si="148"/>
        <v>0</v>
      </c>
      <c r="J680" s="24">
        <f t="shared" si="148"/>
        <v>0</v>
      </c>
      <c r="K680" s="24">
        <f t="shared" si="142"/>
        <v>7582.3</v>
      </c>
      <c r="L680" s="50" t="s">
        <v>215</v>
      </c>
      <c r="M680" s="50" t="s">
        <v>227</v>
      </c>
      <c r="N680" s="43"/>
      <c r="O680" s="41" t="s">
        <v>215</v>
      </c>
    </row>
    <row r="681" spans="1:15">
      <c r="A681" s="53"/>
      <c r="B681" s="51"/>
      <c r="C681" s="13" t="s">
        <v>242</v>
      </c>
      <c r="D681" s="52"/>
      <c r="E681" s="24">
        <v>0</v>
      </c>
      <c r="F681" s="24">
        <v>0</v>
      </c>
      <c r="G681" s="24">
        <v>0</v>
      </c>
      <c r="H681" s="24">
        <v>0</v>
      </c>
      <c r="I681" s="24">
        <v>0</v>
      </c>
      <c r="J681" s="24">
        <v>0</v>
      </c>
      <c r="K681" s="24">
        <f t="shared" si="142"/>
        <v>0</v>
      </c>
      <c r="L681" s="50"/>
      <c r="M681" s="50"/>
      <c r="N681" s="43"/>
      <c r="O681" s="41" t="s">
        <v>215</v>
      </c>
    </row>
    <row r="682" spans="1:15">
      <c r="A682" s="53"/>
      <c r="B682" s="51"/>
      <c r="C682" s="13" t="s">
        <v>243</v>
      </c>
      <c r="D682" s="52"/>
      <c r="E682" s="24">
        <v>0</v>
      </c>
      <c r="F682" s="24">
        <v>0</v>
      </c>
      <c r="G682" s="24">
        <v>0</v>
      </c>
      <c r="H682" s="24">
        <v>0</v>
      </c>
      <c r="I682" s="24">
        <v>0</v>
      </c>
      <c r="J682" s="24">
        <v>0</v>
      </c>
      <c r="K682" s="24">
        <f t="shared" si="142"/>
        <v>0</v>
      </c>
      <c r="L682" s="50"/>
      <c r="M682" s="50"/>
      <c r="N682" s="43"/>
      <c r="O682" s="41" t="s">
        <v>215</v>
      </c>
    </row>
    <row r="683" spans="1:15">
      <c r="A683" s="53"/>
      <c r="B683" s="51"/>
      <c r="C683" s="13" t="s">
        <v>244</v>
      </c>
      <c r="D683" s="52"/>
      <c r="E683" s="24">
        <v>7582.3</v>
      </c>
      <c r="F683" s="24">
        <v>0</v>
      </c>
      <c r="G683" s="24">
        <v>0</v>
      </c>
      <c r="H683" s="24">
        <v>0</v>
      </c>
      <c r="I683" s="24">
        <v>0</v>
      </c>
      <c r="J683" s="24">
        <v>0</v>
      </c>
      <c r="K683" s="24">
        <f t="shared" si="142"/>
        <v>7582.3</v>
      </c>
      <c r="L683" s="50"/>
      <c r="M683" s="50"/>
      <c r="N683" s="43"/>
      <c r="O683" s="41" t="s">
        <v>215</v>
      </c>
    </row>
    <row r="684" spans="1:15">
      <c r="A684" s="53"/>
      <c r="B684" s="51"/>
      <c r="C684" s="13" t="s">
        <v>245</v>
      </c>
      <c r="D684" s="52"/>
      <c r="E684" s="24">
        <v>0</v>
      </c>
      <c r="F684" s="24">
        <v>0</v>
      </c>
      <c r="G684" s="24">
        <v>0</v>
      </c>
      <c r="H684" s="24">
        <v>0</v>
      </c>
      <c r="I684" s="24">
        <v>0</v>
      </c>
      <c r="J684" s="24">
        <v>0</v>
      </c>
      <c r="K684" s="24">
        <f t="shared" si="142"/>
        <v>0</v>
      </c>
      <c r="L684" s="50"/>
      <c r="M684" s="50"/>
      <c r="N684" s="43"/>
      <c r="O684" s="41" t="s">
        <v>215</v>
      </c>
    </row>
    <row r="685" spans="1:15">
      <c r="A685" s="53" t="s">
        <v>300</v>
      </c>
      <c r="B685" s="51" t="s">
        <v>149</v>
      </c>
      <c r="C685" s="13" t="s">
        <v>200</v>
      </c>
      <c r="D685" s="52" t="s">
        <v>298</v>
      </c>
      <c r="E685" s="24">
        <f t="shared" ref="E685:J685" si="149">E686+E687+E688+E689</f>
        <v>4249.63</v>
      </c>
      <c r="F685" s="24">
        <f t="shared" si="149"/>
        <v>1985.55</v>
      </c>
      <c r="G685" s="24">
        <f t="shared" si="149"/>
        <v>0</v>
      </c>
      <c r="H685" s="24">
        <f t="shared" si="149"/>
        <v>0</v>
      </c>
      <c r="I685" s="24">
        <f t="shared" si="149"/>
        <v>0</v>
      </c>
      <c r="J685" s="24">
        <f t="shared" si="149"/>
        <v>0</v>
      </c>
      <c r="K685" s="24">
        <f t="shared" si="142"/>
        <v>6235.18</v>
      </c>
      <c r="L685" s="50" t="s">
        <v>215</v>
      </c>
      <c r="M685" s="50" t="s">
        <v>227</v>
      </c>
      <c r="N685" s="43"/>
      <c r="O685" s="41" t="s">
        <v>215</v>
      </c>
    </row>
    <row r="686" spans="1:15">
      <c r="A686" s="53"/>
      <c r="B686" s="51"/>
      <c r="C686" s="13" t="s">
        <v>242</v>
      </c>
      <c r="D686" s="52"/>
      <c r="E686" s="24">
        <v>0</v>
      </c>
      <c r="F686" s="24">
        <v>0</v>
      </c>
      <c r="G686" s="24">
        <v>0</v>
      </c>
      <c r="H686" s="24">
        <v>0</v>
      </c>
      <c r="I686" s="24">
        <v>0</v>
      </c>
      <c r="J686" s="24">
        <v>0</v>
      </c>
      <c r="K686" s="24">
        <f t="shared" si="142"/>
        <v>0</v>
      </c>
      <c r="L686" s="50"/>
      <c r="M686" s="50"/>
      <c r="N686" s="43"/>
      <c r="O686" s="41" t="s">
        <v>215</v>
      </c>
    </row>
    <row r="687" spans="1:15">
      <c r="A687" s="53"/>
      <c r="B687" s="51"/>
      <c r="C687" s="13" t="s">
        <v>243</v>
      </c>
      <c r="D687" s="52"/>
      <c r="E687" s="24">
        <v>0</v>
      </c>
      <c r="F687" s="24">
        <v>0</v>
      </c>
      <c r="G687" s="24">
        <v>0</v>
      </c>
      <c r="H687" s="24">
        <v>0</v>
      </c>
      <c r="I687" s="24">
        <v>0</v>
      </c>
      <c r="J687" s="24">
        <v>0</v>
      </c>
      <c r="K687" s="24">
        <f t="shared" si="142"/>
        <v>0</v>
      </c>
      <c r="L687" s="50"/>
      <c r="M687" s="50"/>
      <c r="N687" s="43"/>
      <c r="O687" s="41" t="s">
        <v>215</v>
      </c>
    </row>
    <row r="688" spans="1:15">
      <c r="A688" s="53"/>
      <c r="B688" s="51"/>
      <c r="C688" s="13" t="s">
        <v>244</v>
      </c>
      <c r="D688" s="52"/>
      <c r="E688" s="24">
        <v>4249.63</v>
      </c>
      <c r="F688" s="24">
        <v>1985.55</v>
      </c>
      <c r="G688" s="24">
        <v>0</v>
      </c>
      <c r="H688" s="24">
        <v>0</v>
      </c>
      <c r="I688" s="24">
        <v>0</v>
      </c>
      <c r="J688" s="24">
        <v>0</v>
      </c>
      <c r="K688" s="24">
        <f t="shared" si="142"/>
        <v>6235.18</v>
      </c>
      <c r="L688" s="50"/>
      <c r="M688" s="50"/>
      <c r="N688" s="43"/>
      <c r="O688" s="41" t="s">
        <v>215</v>
      </c>
    </row>
    <row r="689" spans="1:15">
      <c r="A689" s="53"/>
      <c r="B689" s="51"/>
      <c r="C689" s="13" t="s">
        <v>245</v>
      </c>
      <c r="D689" s="52"/>
      <c r="E689" s="24">
        <v>0</v>
      </c>
      <c r="F689" s="24">
        <v>0</v>
      </c>
      <c r="G689" s="24">
        <v>0</v>
      </c>
      <c r="H689" s="24">
        <v>0</v>
      </c>
      <c r="I689" s="24">
        <v>0</v>
      </c>
      <c r="J689" s="24">
        <v>0</v>
      </c>
      <c r="K689" s="24">
        <f t="shared" si="142"/>
        <v>0</v>
      </c>
      <c r="L689" s="50"/>
      <c r="M689" s="50"/>
      <c r="N689" s="43"/>
      <c r="O689" s="41" t="s">
        <v>215</v>
      </c>
    </row>
    <row r="690" spans="1:15" ht="19.95" customHeight="1">
      <c r="A690" s="53" t="s">
        <v>302</v>
      </c>
      <c r="B690" s="51" t="s">
        <v>152</v>
      </c>
      <c r="C690" s="13" t="s">
        <v>200</v>
      </c>
      <c r="D690" s="52" t="s">
        <v>298</v>
      </c>
      <c r="E690" s="24">
        <f t="shared" ref="E690:J690" si="150">E691+E692+E693+E694</f>
        <v>4387.7309999999998</v>
      </c>
      <c r="F690" s="24">
        <f t="shared" si="150"/>
        <v>0</v>
      </c>
      <c r="G690" s="24">
        <f t="shared" si="150"/>
        <v>0</v>
      </c>
      <c r="H690" s="24">
        <f t="shared" si="150"/>
        <v>0</v>
      </c>
      <c r="I690" s="24">
        <f t="shared" si="150"/>
        <v>0</v>
      </c>
      <c r="J690" s="24">
        <f t="shared" si="150"/>
        <v>0</v>
      </c>
      <c r="K690" s="24">
        <f t="shared" si="142"/>
        <v>4387.7309999999998</v>
      </c>
      <c r="L690" s="50" t="s">
        <v>215</v>
      </c>
      <c r="M690" s="50" t="s">
        <v>227</v>
      </c>
      <c r="N690" s="43"/>
      <c r="O690" s="41" t="s">
        <v>215</v>
      </c>
    </row>
    <row r="691" spans="1:15" ht="19.95" customHeight="1">
      <c r="A691" s="53"/>
      <c r="B691" s="51"/>
      <c r="C691" s="13" t="s">
        <v>242</v>
      </c>
      <c r="D691" s="52"/>
      <c r="E691" s="24">
        <v>0</v>
      </c>
      <c r="F691" s="24">
        <v>0</v>
      </c>
      <c r="G691" s="24">
        <v>0</v>
      </c>
      <c r="H691" s="24">
        <v>0</v>
      </c>
      <c r="I691" s="24">
        <v>0</v>
      </c>
      <c r="J691" s="24">
        <v>0</v>
      </c>
      <c r="K691" s="24">
        <f t="shared" si="142"/>
        <v>0</v>
      </c>
      <c r="L691" s="50"/>
      <c r="M691" s="50"/>
      <c r="N691" s="43"/>
      <c r="O691" s="41" t="s">
        <v>215</v>
      </c>
    </row>
    <row r="692" spans="1:15" ht="19.95" customHeight="1">
      <c r="A692" s="53"/>
      <c r="B692" s="51"/>
      <c r="C692" s="13" t="s">
        <v>243</v>
      </c>
      <c r="D692" s="52"/>
      <c r="E692" s="24">
        <v>0</v>
      </c>
      <c r="F692" s="24">
        <v>0</v>
      </c>
      <c r="G692" s="24">
        <v>0</v>
      </c>
      <c r="H692" s="24">
        <v>0</v>
      </c>
      <c r="I692" s="24">
        <v>0</v>
      </c>
      <c r="J692" s="24">
        <v>0</v>
      </c>
      <c r="K692" s="24">
        <f t="shared" si="142"/>
        <v>0</v>
      </c>
      <c r="L692" s="50"/>
      <c r="M692" s="50"/>
      <c r="N692" s="43"/>
      <c r="O692" s="41" t="s">
        <v>215</v>
      </c>
    </row>
    <row r="693" spans="1:15" ht="19.95" customHeight="1">
      <c r="A693" s="53"/>
      <c r="B693" s="51"/>
      <c r="C693" s="13" t="s">
        <v>244</v>
      </c>
      <c r="D693" s="52"/>
      <c r="E693" s="24">
        <v>4387.7309999999998</v>
      </c>
      <c r="F693" s="24">
        <v>0</v>
      </c>
      <c r="G693" s="24">
        <v>0</v>
      </c>
      <c r="H693" s="24">
        <v>0</v>
      </c>
      <c r="I693" s="24">
        <v>0</v>
      </c>
      <c r="J693" s="24">
        <v>0</v>
      </c>
      <c r="K693" s="24">
        <f t="shared" si="142"/>
        <v>4387.7309999999998</v>
      </c>
      <c r="L693" s="50"/>
      <c r="M693" s="50"/>
      <c r="N693" s="43"/>
      <c r="O693" s="41" t="s">
        <v>215</v>
      </c>
    </row>
    <row r="694" spans="1:15" ht="19.95" customHeight="1">
      <c r="A694" s="53"/>
      <c r="B694" s="51"/>
      <c r="C694" s="13" t="s">
        <v>245</v>
      </c>
      <c r="D694" s="52"/>
      <c r="E694" s="24">
        <v>0</v>
      </c>
      <c r="F694" s="24">
        <v>0</v>
      </c>
      <c r="G694" s="24">
        <v>0</v>
      </c>
      <c r="H694" s="24">
        <v>0</v>
      </c>
      <c r="I694" s="24">
        <v>0</v>
      </c>
      <c r="J694" s="24">
        <v>0</v>
      </c>
      <c r="K694" s="24">
        <f t="shared" si="142"/>
        <v>0</v>
      </c>
      <c r="L694" s="50"/>
      <c r="M694" s="50"/>
      <c r="N694" s="43"/>
      <c r="O694" s="41" t="s">
        <v>215</v>
      </c>
    </row>
    <row r="695" spans="1:15" ht="18.600000000000001" customHeight="1">
      <c r="A695" s="53" t="s">
        <v>111</v>
      </c>
      <c r="B695" s="51" t="s">
        <v>153</v>
      </c>
      <c r="C695" s="13" t="s">
        <v>200</v>
      </c>
      <c r="D695" s="52" t="s">
        <v>298</v>
      </c>
      <c r="E695" s="24">
        <f t="shared" ref="E695:J695" si="151">E696+E697+E698+E699</f>
        <v>1137.0999999999999</v>
      </c>
      <c r="F695" s="24">
        <f t="shared" si="151"/>
        <v>0</v>
      </c>
      <c r="G695" s="24">
        <f t="shared" si="151"/>
        <v>0</v>
      </c>
      <c r="H695" s="24">
        <f t="shared" si="151"/>
        <v>0</v>
      </c>
      <c r="I695" s="24">
        <f t="shared" si="151"/>
        <v>0</v>
      </c>
      <c r="J695" s="24">
        <f t="shared" si="151"/>
        <v>0</v>
      </c>
      <c r="K695" s="24">
        <f t="shared" si="142"/>
        <v>1137.0999999999999</v>
      </c>
      <c r="L695" s="50" t="s">
        <v>215</v>
      </c>
      <c r="M695" s="50" t="s">
        <v>227</v>
      </c>
      <c r="N695" s="43"/>
      <c r="O695" s="41" t="s">
        <v>215</v>
      </c>
    </row>
    <row r="696" spans="1:15" ht="18.600000000000001" customHeight="1">
      <c r="A696" s="53"/>
      <c r="B696" s="51"/>
      <c r="C696" s="13" t="s">
        <v>242</v>
      </c>
      <c r="D696" s="52"/>
      <c r="E696" s="24">
        <v>0</v>
      </c>
      <c r="F696" s="24">
        <v>0</v>
      </c>
      <c r="G696" s="24">
        <v>0</v>
      </c>
      <c r="H696" s="24">
        <v>0</v>
      </c>
      <c r="I696" s="24">
        <v>0</v>
      </c>
      <c r="J696" s="24">
        <v>0</v>
      </c>
      <c r="K696" s="24">
        <f t="shared" si="142"/>
        <v>0</v>
      </c>
      <c r="L696" s="50"/>
      <c r="M696" s="50"/>
      <c r="N696" s="43"/>
      <c r="O696" s="41" t="s">
        <v>215</v>
      </c>
    </row>
    <row r="697" spans="1:15" ht="18.600000000000001" customHeight="1">
      <c r="A697" s="53"/>
      <c r="B697" s="51"/>
      <c r="C697" s="13" t="s">
        <v>243</v>
      </c>
      <c r="D697" s="52"/>
      <c r="E697" s="24">
        <v>0</v>
      </c>
      <c r="F697" s="24">
        <v>0</v>
      </c>
      <c r="G697" s="24">
        <v>0</v>
      </c>
      <c r="H697" s="24">
        <v>0</v>
      </c>
      <c r="I697" s="24">
        <v>0</v>
      </c>
      <c r="J697" s="24">
        <v>0</v>
      </c>
      <c r="K697" s="24">
        <f t="shared" si="142"/>
        <v>0</v>
      </c>
      <c r="L697" s="50"/>
      <c r="M697" s="50"/>
      <c r="N697" s="43"/>
      <c r="O697" s="41" t="s">
        <v>215</v>
      </c>
    </row>
    <row r="698" spans="1:15" ht="18.600000000000001" customHeight="1">
      <c r="A698" s="53"/>
      <c r="B698" s="51"/>
      <c r="C698" s="13" t="s">
        <v>244</v>
      </c>
      <c r="D698" s="52"/>
      <c r="E698" s="24">
        <v>1137.0999999999999</v>
      </c>
      <c r="F698" s="24">
        <v>0</v>
      </c>
      <c r="G698" s="24">
        <v>0</v>
      </c>
      <c r="H698" s="24">
        <v>0</v>
      </c>
      <c r="I698" s="24">
        <v>0</v>
      </c>
      <c r="J698" s="24">
        <v>0</v>
      </c>
      <c r="K698" s="24">
        <f t="shared" si="142"/>
        <v>1137.0999999999999</v>
      </c>
      <c r="L698" s="50"/>
      <c r="M698" s="50"/>
      <c r="N698" s="43"/>
      <c r="O698" s="41" t="s">
        <v>215</v>
      </c>
    </row>
    <row r="699" spans="1:15" ht="25.5" customHeight="1">
      <c r="A699" s="53"/>
      <c r="B699" s="51"/>
      <c r="C699" s="13" t="s">
        <v>245</v>
      </c>
      <c r="D699" s="52"/>
      <c r="E699" s="24">
        <v>0</v>
      </c>
      <c r="F699" s="24">
        <v>0</v>
      </c>
      <c r="G699" s="24">
        <v>0</v>
      </c>
      <c r="H699" s="24">
        <v>0</v>
      </c>
      <c r="I699" s="24">
        <v>0</v>
      </c>
      <c r="J699" s="24">
        <v>0</v>
      </c>
      <c r="K699" s="24">
        <f t="shared" si="142"/>
        <v>0</v>
      </c>
      <c r="L699" s="50"/>
      <c r="M699" s="50"/>
      <c r="N699" s="43"/>
      <c r="O699" s="41" t="s">
        <v>215</v>
      </c>
    </row>
    <row r="700" spans="1:15" ht="18.600000000000001" customHeight="1">
      <c r="A700" s="53" t="s">
        <v>126</v>
      </c>
      <c r="B700" s="51" t="s">
        <v>370</v>
      </c>
      <c r="C700" s="13" t="s">
        <v>200</v>
      </c>
      <c r="D700" s="52" t="s">
        <v>298</v>
      </c>
      <c r="E700" s="24">
        <f t="shared" ref="E700:J700" si="152">E701+E702+E703+E704</f>
        <v>0</v>
      </c>
      <c r="F700" s="24">
        <f t="shared" si="152"/>
        <v>1086.04</v>
      </c>
      <c r="G700" s="24">
        <f t="shared" si="152"/>
        <v>0</v>
      </c>
      <c r="H700" s="24">
        <f t="shared" si="152"/>
        <v>0</v>
      </c>
      <c r="I700" s="24">
        <f t="shared" si="152"/>
        <v>0</v>
      </c>
      <c r="J700" s="24">
        <f t="shared" si="152"/>
        <v>0</v>
      </c>
      <c r="K700" s="24">
        <f t="shared" si="142"/>
        <v>1086.04</v>
      </c>
      <c r="L700" s="50" t="s">
        <v>215</v>
      </c>
      <c r="M700" s="50" t="s">
        <v>227</v>
      </c>
      <c r="N700" s="43"/>
      <c r="O700" s="41" t="s">
        <v>215</v>
      </c>
    </row>
    <row r="701" spans="1:15" ht="18.600000000000001" customHeight="1">
      <c r="A701" s="53"/>
      <c r="B701" s="51"/>
      <c r="C701" s="13" t="s">
        <v>242</v>
      </c>
      <c r="D701" s="52"/>
      <c r="E701" s="24">
        <v>0</v>
      </c>
      <c r="F701" s="24">
        <v>0</v>
      </c>
      <c r="G701" s="24">
        <v>0</v>
      </c>
      <c r="H701" s="24">
        <v>0</v>
      </c>
      <c r="I701" s="24">
        <v>0</v>
      </c>
      <c r="J701" s="24">
        <v>0</v>
      </c>
      <c r="K701" s="24">
        <f t="shared" si="142"/>
        <v>0</v>
      </c>
      <c r="L701" s="50"/>
      <c r="M701" s="50"/>
      <c r="N701" s="43"/>
      <c r="O701" s="41" t="s">
        <v>215</v>
      </c>
    </row>
    <row r="702" spans="1:15" ht="18.600000000000001" customHeight="1">
      <c r="A702" s="53"/>
      <c r="B702" s="51"/>
      <c r="C702" s="13" t="s">
        <v>243</v>
      </c>
      <c r="D702" s="52"/>
      <c r="E702" s="24">
        <v>0</v>
      </c>
      <c r="F702" s="24">
        <v>0</v>
      </c>
      <c r="G702" s="24">
        <v>0</v>
      </c>
      <c r="H702" s="24">
        <v>0</v>
      </c>
      <c r="I702" s="24">
        <v>0</v>
      </c>
      <c r="J702" s="24">
        <v>0</v>
      </c>
      <c r="K702" s="24">
        <f t="shared" si="142"/>
        <v>0</v>
      </c>
      <c r="L702" s="50"/>
      <c r="M702" s="50"/>
      <c r="N702" s="43"/>
      <c r="O702" s="41" t="s">
        <v>215</v>
      </c>
    </row>
    <row r="703" spans="1:15" ht="18.600000000000001" customHeight="1">
      <c r="A703" s="53"/>
      <c r="B703" s="51"/>
      <c r="C703" s="13" t="s">
        <v>244</v>
      </c>
      <c r="D703" s="52"/>
      <c r="E703" s="24">
        <v>0</v>
      </c>
      <c r="F703" s="24">
        <v>1086.04</v>
      </c>
      <c r="G703" s="24">
        <v>0</v>
      </c>
      <c r="H703" s="24">
        <v>0</v>
      </c>
      <c r="I703" s="24">
        <v>0</v>
      </c>
      <c r="J703" s="24">
        <v>0</v>
      </c>
      <c r="K703" s="24">
        <f t="shared" si="142"/>
        <v>1086.04</v>
      </c>
      <c r="L703" s="50"/>
      <c r="M703" s="50"/>
      <c r="N703" s="43"/>
      <c r="O703" s="41" t="s">
        <v>215</v>
      </c>
    </row>
    <row r="704" spans="1:15" ht="25.5" customHeight="1">
      <c r="A704" s="53"/>
      <c r="B704" s="51"/>
      <c r="C704" s="13" t="s">
        <v>245</v>
      </c>
      <c r="D704" s="52"/>
      <c r="E704" s="24">
        <v>0</v>
      </c>
      <c r="F704" s="24">
        <v>0</v>
      </c>
      <c r="G704" s="24">
        <v>0</v>
      </c>
      <c r="H704" s="24">
        <v>0</v>
      </c>
      <c r="I704" s="24">
        <v>0</v>
      </c>
      <c r="J704" s="24">
        <v>0</v>
      </c>
      <c r="K704" s="24">
        <f t="shared" si="142"/>
        <v>0</v>
      </c>
      <c r="L704" s="50"/>
      <c r="M704" s="50"/>
      <c r="N704" s="43"/>
      <c r="O704" s="41" t="s">
        <v>215</v>
      </c>
    </row>
    <row r="705" spans="1:15" ht="18.600000000000001" customHeight="1">
      <c r="A705" s="53" t="s">
        <v>127</v>
      </c>
      <c r="B705" s="51" t="s">
        <v>371</v>
      </c>
      <c r="C705" s="13" t="s">
        <v>200</v>
      </c>
      <c r="D705" s="52" t="s">
        <v>298</v>
      </c>
      <c r="E705" s="24">
        <f t="shared" ref="E705:J705" si="153">E706+E707+E708+E709</f>
        <v>0</v>
      </c>
      <c r="F705" s="24">
        <f t="shared" si="153"/>
        <v>590</v>
      </c>
      <c r="G705" s="24">
        <f t="shared" si="153"/>
        <v>0</v>
      </c>
      <c r="H705" s="24">
        <f t="shared" si="153"/>
        <v>0</v>
      </c>
      <c r="I705" s="24">
        <f t="shared" si="153"/>
        <v>0</v>
      </c>
      <c r="J705" s="24">
        <f t="shared" si="153"/>
        <v>0</v>
      </c>
      <c r="K705" s="24">
        <f t="shared" si="142"/>
        <v>590</v>
      </c>
      <c r="L705" s="50" t="s">
        <v>215</v>
      </c>
      <c r="M705" s="50" t="s">
        <v>227</v>
      </c>
      <c r="N705" s="43"/>
      <c r="O705" s="41" t="s">
        <v>215</v>
      </c>
    </row>
    <row r="706" spans="1:15" ht="18.600000000000001" customHeight="1">
      <c r="A706" s="53"/>
      <c r="B706" s="51"/>
      <c r="C706" s="13" t="s">
        <v>242</v>
      </c>
      <c r="D706" s="52"/>
      <c r="E706" s="24">
        <v>0</v>
      </c>
      <c r="F706" s="24">
        <v>0</v>
      </c>
      <c r="G706" s="24">
        <v>0</v>
      </c>
      <c r="H706" s="24">
        <v>0</v>
      </c>
      <c r="I706" s="24">
        <v>0</v>
      </c>
      <c r="J706" s="24">
        <v>0</v>
      </c>
      <c r="K706" s="24">
        <f t="shared" si="142"/>
        <v>0</v>
      </c>
      <c r="L706" s="50"/>
      <c r="M706" s="50"/>
      <c r="N706" s="43"/>
      <c r="O706" s="41" t="s">
        <v>215</v>
      </c>
    </row>
    <row r="707" spans="1:15" ht="18.600000000000001" customHeight="1">
      <c r="A707" s="53"/>
      <c r="B707" s="51"/>
      <c r="C707" s="13" t="s">
        <v>243</v>
      </c>
      <c r="D707" s="52"/>
      <c r="E707" s="24">
        <v>0</v>
      </c>
      <c r="F707" s="24">
        <v>0</v>
      </c>
      <c r="G707" s="24">
        <v>0</v>
      </c>
      <c r="H707" s="24">
        <v>0</v>
      </c>
      <c r="I707" s="24">
        <v>0</v>
      </c>
      <c r="J707" s="24">
        <v>0</v>
      </c>
      <c r="K707" s="24">
        <f t="shared" si="142"/>
        <v>0</v>
      </c>
      <c r="L707" s="50"/>
      <c r="M707" s="50"/>
      <c r="N707" s="43"/>
      <c r="O707" s="41" t="s">
        <v>215</v>
      </c>
    </row>
    <row r="708" spans="1:15" ht="18.600000000000001" customHeight="1">
      <c r="A708" s="53"/>
      <c r="B708" s="51"/>
      <c r="C708" s="13" t="s">
        <v>244</v>
      </c>
      <c r="D708" s="52"/>
      <c r="E708" s="24">
        <v>0</v>
      </c>
      <c r="F708" s="24">
        <v>590</v>
      </c>
      <c r="G708" s="24">
        <v>0</v>
      </c>
      <c r="H708" s="24">
        <v>0</v>
      </c>
      <c r="I708" s="24">
        <v>0</v>
      </c>
      <c r="J708" s="24">
        <v>0</v>
      </c>
      <c r="K708" s="24">
        <f t="shared" si="142"/>
        <v>590</v>
      </c>
      <c r="L708" s="50"/>
      <c r="M708" s="50"/>
      <c r="N708" s="43"/>
      <c r="O708" s="41" t="s">
        <v>215</v>
      </c>
    </row>
    <row r="709" spans="1:15" ht="25.5" customHeight="1">
      <c r="A709" s="53"/>
      <c r="B709" s="51"/>
      <c r="C709" s="13" t="s">
        <v>245</v>
      </c>
      <c r="D709" s="52"/>
      <c r="E709" s="24">
        <v>0</v>
      </c>
      <c r="F709" s="24">
        <v>0</v>
      </c>
      <c r="G709" s="24">
        <v>0</v>
      </c>
      <c r="H709" s="24">
        <v>0</v>
      </c>
      <c r="I709" s="24">
        <v>0</v>
      </c>
      <c r="J709" s="24">
        <v>0</v>
      </c>
      <c r="K709" s="24">
        <f t="shared" si="142"/>
        <v>0</v>
      </c>
      <c r="L709" s="50"/>
      <c r="M709" s="50"/>
      <c r="N709" s="43"/>
      <c r="O709" s="41" t="s">
        <v>215</v>
      </c>
    </row>
    <row r="710" spans="1:15" ht="15.6" customHeight="1">
      <c r="A710" s="53" t="s">
        <v>372</v>
      </c>
      <c r="B710" s="51" t="s">
        <v>316</v>
      </c>
      <c r="C710" s="13" t="s">
        <v>200</v>
      </c>
      <c r="D710" s="52" t="s">
        <v>298</v>
      </c>
      <c r="E710" s="24">
        <f t="shared" ref="E710:J710" si="154">E711+E712+E713+E714</f>
        <v>1091</v>
      </c>
      <c r="F710" s="24">
        <f t="shared" si="154"/>
        <v>0</v>
      </c>
      <c r="G710" s="24">
        <f t="shared" si="154"/>
        <v>1200</v>
      </c>
      <c r="H710" s="24">
        <f t="shared" si="154"/>
        <v>0</v>
      </c>
      <c r="I710" s="24">
        <f t="shared" si="154"/>
        <v>0</v>
      </c>
      <c r="J710" s="24">
        <f t="shared" si="154"/>
        <v>0</v>
      </c>
      <c r="K710" s="24">
        <f t="shared" si="142"/>
        <v>2291</v>
      </c>
      <c r="L710" s="50" t="s">
        <v>216</v>
      </c>
      <c r="M710" s="50" t="s">
        <v>227</v>
      </c>
      <c r="N710" s="43"/>
      <c r="O710" s="42" t="s">
        <v>216</v>
      </c>
    </row>
    <row r="711" spans="1:15">
      <c r="A711" s="53"/>
      <c r="B711" s="51"/>
      <c r="C711" s="13" t="s">
        <v>242</v>
      </c>
      <c r="D711" s="52"/>
      <c r="E711" s="24">
        <v>0</v>
      </c>
      <c r="F711" s="24">
        <v>0</v>
      </c>
      <c r="G711" s="24">
        <v>0</v>
      </c>
      <c r="H711" s="24">
        <v>0</v>
      </c>
      <c r="I711" s="24">
        <v>0</v>
      </c>
      <c r="J711" s="24">
        <v>0</v>
      </c>
      <c r="K711" s="24">
        <f t="shared" si="142"/>
        <v>0</v>
      </c>
      <c r="L711" s="50"/>
      <c r="M711" s="50"/>
      <c r="N711" s="43"/>
      <c r="O711" s="42" t="s">
        <v>216</v>
      </c>
    </row>
    <row r="712" spans="1:15">
      <c r="A712" s="53"/>
      <c r="B712" s="51"/>
      <c r="C712" s="13" t="s">
        <v>243</v>
      </c>
      <c r="D712" s="52"/>
      <c r="E712" s="24">
        <v>0</v>
      </c>
      <c r="F712" s="24">
        <v>0</v>
      </c>
      <c r="G712" s="24">
        <v>0</v>
      </c>
      <c r="H712" s="24">
        <v>0</v>
      </c>
      <c r="I712" s="24">
        <v>0</v>
      </c>
      <c r="J712" s="24">
        <v>0</v>
      </c>
      <c r="K712" s="24">
        <f t="shared" si="142"/>
        <v>0</v>
      </c>
      <c r="L712" s="50"/>
      <c r="M712" s="50"/>
      <c r="N712" s="43"/>
      <c r="O712" s="42" t="s">
        <v>216</v>
      </c>
    </row>
    <row r="713" spans="1:15">
      <c r="A713" s="53"/>
      <c r="B713" s="51"/>
      <c r="C713" s="13" t="s">
        <v>244</v>
      </c>
      <c r="D713" s="52"/>
      <c r="E713" s="24">
        <v>1091</v>
      </c>
      <c r="F713" s="24">
        <v>0</v>
      </c>
      <c r="G713" s="24">
        <v>1200</v>
      </c>
      <c r="H713" s="24">
        <v>0</v>
      </c>
      <c r="I713" s="24">
        <v>0</v>
      </c>
      <c r="J713" s="24">
        <v>0</v>
      </c>
      <c r="K713" s="24">
        <f t="shared" ref="K713:K719" si="155">SUM(E713:J713)</f>
        <v>2291</v>
      </c>
      <c r="L713" s="50"/>
      <c r="M713" s="50"/>
      <c r="N713" s="43"/>
      <c r="O713" s="42" t="s">
        <v>216</v>
      </c>
    </row>
    <row r="714" spans="1:15">
      <c r="A714" s="53"/>
      <c r="B714" s="51"/>
      <c r="C714" s="13" t="s">
        <v>245</v>
      </c>
      <c r="D714" s="52"/>
      <c r="E714" s="24">
        <v>0</v>
      </c>
      <c r="F714" s="24">
        <v>0</v>
      </c>
      <c r="G714" s="24">
        <v>0</v>
      </c>
      <c r="H714" s="24">
        <v>0</v>
      </c>
      <c r="I714" s="24">
        <v>0</v>
      </c>
      <c r="J714" s="24">
        <v>0</v>
      </c>
      <c r="K714" s="24">
        <f t="shared" si="155"/>
        <v>0</v>
      </c>
      <c r="L714" s="50"/>
      <c r="M714" s="50"/>
      <c r="N714" s="43"/>
      <c r="O714" s="42" t="s">
        <v>216</v>
      </c>
    </row>
    <row r="715" spans="1:15" ht="15.6" customHeight="1">
      <c r="A715" s="53" t="s">
        <v>373</v>
      </c>
      <c r="B715" s="51" t="s">
        <v>374</v>
      </c>
      <c r="C715" s="13" t="s">
        <v>200</v>
      </c>
      <c r="D715" s="52" t="s">
        <v>298</v>
      </c>
      <c r="E715" s="24">
        <f t="shared" ref="E715:J715" si="156">E716+E717+E718+E719</f>
        <v>0</v>
      </c>
      <c r="F715" s="24">
        <f t="shared" si="156"/>
        <v>16500.25</v>
      </c>
      <c r="G715" s="24">
        <f t="shared" si="156"/>
        <v>0</v>
      </c>
      <c r="H715" s="24">
        <f t="shared" si="156"/>
        <v>0</v>
      </c>
      <c r="I715" s="24">
        <f t="shared" si="156"/>
        <v>0</v>
      </c>
      <c r="J715" s="24">
        <f t="shared" si="156"/>
        <v>0</v>
      </c>
      <c r="K715" s="24">
        <f t="shared" si="155"/>
        <v>16500.25</v>
      </c>
      <c r="L715" s="50" t="s">
        <v>216</v>
      </c>
      <c r="M715" s="50" t="s">
        <v>227</v>
      </c>
      <c r="N715" s="43"/>
      <c r="O715" s="42" t="s">
        <v>216</v>
      </c>
    </row>
    <row r="716" spans="1:15">
      <c r="A716" s="53"/>
      <c r="B716" s="51"/>
      <c r="C716" s="13" t="s">
        <v>242</v>
      </c>
      <c r="D716" s="52"/>
      <c r="E716" s="24">
        <v>0</v>
      </c>
      <c r="F716" s="24">
        <v>0</v>
      </c>
      <c r="G716" s="24">
        <v>0</v>
      </c>
      <c r="H716" s="24">
        <v>0</v>
      </c>
      <c r="I716" s="24">
        <v>0</v>
      </c>
      <c r="J716" s="24">
        <v>0</v>
      </c>
      <c r="K716" s="24">
        <f t="shared" si="155"/>
        <v>0</v>
      </c>
      <c r="L716" s="50"/>
      <c r="M716" s="50"/>
      <c r="N716" s="43"/>
      <c r="O716" s="42" t="s">
        <v>216</v>
      </c>
    </row>
    <row r="717" spans="1:15">
      <c r="A717" s="53"/>
      <c r="B717" s="51"/>
      <c r="C717" s="13" t="s">
        <v>243</v>
      </c>
      <c r="D717" s="52"/>
      <c r="E717" s="24">
        <v>0</v>
      </c>
      <c r="F717" s="24">
        <v>0</v>
      </c>
      <c r="G717" s="24">
        <v>0</v>
      </c>
      <c r="H717" s="24">
        <v>0</v>
      </c>
      <c r="I717" s="24">
        <v>0</v>
      </c>
      <c r="J717" s="24">
        <v>0</v>
      </c>
      <c r="K717" s="24">
        <f t="shared" si="155"/>
        <v>0</v>
      </c>
      <c r="L717" s="50"/>
      <c r="M717" s="50"/>
      <c r="N717" s="43"/>
      <c r="O717" s="42" t="s">
        <v>216</v>
      </c>
    </row>
    <row r="718" spans="1:15">
      <c r="A718" s="53"/>
      <c r="B718" s="51"/>
      <c r="C718" s="13" t="s">
        <v>244</v>
      </c>
      <c r="D718" s="52"/>
      <c r="E718" s="24">
        <v>0</v>
      </c>
      <c r="F718" s="24">
        <v>16500.25</v>
      </c>
      <c r="G718" s="24">
        <v>0</v>
      </c>
      <c r="H718" s="24">
        <v>0</v>
      </c>
      <c r="I718" s="24">
        <v>0</v>
      </c>
      <c r="J718" s="24">
        <v>0</v>
      </c>
      <c r="K718" s="24">
        <f t="shared" si="155"/>
        <v>16500.25</v>
      </c>
      <c r="L718" s="50"/>
      <c r="M718" s="50"/>
      <c r="N718" s="43"/>
      <c r="O718" s="42" t="s">
        <v>216</v>
      </c>
    </row>
    <row r="719" spans="1:15">
      <c r="A719" s="53"/>
      <c r="B719" s="51"/>
      <c r="C719" s="13" t="s">
        <v>245</v>
      </c>
      <c r="D719" s="52"/>
      <c r="E719" s="24">
        <v>0</v>
      </c>
      <c r="F719" s="24">
        <v>0</v>
      </c>
      <c r="G719" s="24">
        <v>0</v>
      </c>
      <c r="H719" s="24">
        <v>0</v>
      </c>
      <c r="I719" s="24">
        <v>0</v>
      </c>
      <c r="J719" s="24">
        <v>0</v>
      </c>
      <c r="K719" s="24">
        <f t="shared" si="155"/>
        <v>0</v>
      </c>
      <c r="L719" s="50"/>
      <c r="M719" s="50"/>
      <c r="N719" s="43"/>
      <c r="O719" s="42" t="s">
        <v>216</v>
      </c>
    </row>
    <row r="720" spans="1:15" ht="13.2">
      <c r="A720" s="4"/>
      <c r="B720" s="4"/>
      <c r="C720" s="4"/>
      <c r="D720" s="4"/>
      <c r="E720" s="4"/>
      <c r="F720" s="4"/>
      <c r="G720" s="4"/>
      <c r="H720" s="4"/>
      <c r="I720" s="4"/>
      <c r="J720" s="4"/>
      <c r="K720" s="4"/>
      <c r="L720" s="4"/>
      <c r="M720" s="4"/>
      <c r="N720" s="4"/>
    </row>
    <row r="721" spans="1:14" ht="13.2">
      <c r="A721" s="4"/>
      <c r="B721" s="4"/>
      <c r="C721" s="4"/>
      <c r="D721" s="4"/>
      <c r="E721" s="4"/>
      <c r="F721" s="4"/>
      <c r="G721" s="4"/>
      <c r="H721" s="4"/>
      <c r="I721" s="4"/>
      <c r="J721" s="4"/>
      <c r="K721" s="4"/>
      <c r="L721" s="4"/>
      <c r="M721" s="4"/>
      <c r="N721" s="4"/>
    </row>
    <row r="722" spans="1:14" ht="13.2">
      <c r="A722" s="4"/>
      <c r="B722" s="4"/>
      <c r="C722" s="4"/>
      <c r="D722" s="4"/>
      <c r="E722" s="4"/>
      <c r="F722" s="4"/>
      <c r="G722" s="4"/>
      <c r="H722" s="4"/>
      <c r="I722" s="4"/>
      <c r="J722" s="4"/>
      <c r="K722" s="4"/>
      <c r="L722" s="4"/>
      <c r="M722" s="4"/>
      <c r="N722" s="4"/>
    </row>
    <row r="723" spans="1:14" ht="13.2">
      <c r="A723" s="4"/>
      <c r="B723" s="4"/>
      <c r="C723" s="4"/>
      <c r="D723" s="4"/>
      <c r="E723" s="4"/>
      <c r="F723" s="4"/>
      <c r="G723" s="4"/>
      <c r="H723" s="4"/>
      <c r="I723" s="4"/>
      <c r="J723" s="4"/>
      <c r="K723" s="4"/>
      <c r="L723" s="4"/>
      <c r="M723" s="4"/>
      <c r="N723" s="4"/>
    </row>
    <row r="724" spans="1:14" ht="13.2">
      <c r="A724" s="4"/>
      <c r="B724" s="4"/>
      <c r="C724" s="4"/>
      <c r="D724" s="4"/>
      <c r="E724" s="4"/>
      <c r="F724" s="4"/>
      <c r="G724" s="4"/>
      <c r="H724" s="4"/>
      <c r="I724" s="4"/>
      <c r="J724" s="4"/>
      <c r="K724" s="4"/>
      <c r="L724" s="4"/>
      <c r="M724" s="4"/>
      <c r="N724" s="4"/>
    </row>
    <row r="725" spans="1:14" ht="13.2">
      <c r="A725" s="4"/>
      <c r="B725" s="4"/>
      <c r="C725" s="4"/>
      <c r="D725" s="4"/>
      <c r="E725" s="4"/>
      <c r="F725" s="4"/>
      <c r="G725" s="4"/>
      <c r="H725" s="4"/>
      <c r="I725" s="4"/>
      <c r="J725" s="4"/>
      <c r="K725" s="4"/>
      <c r="L725" s="4"/>
      <c r="M725" s="4"/>
      <c r="N725" s="4"/>
    </row>
    <row r="726" spans="1:14" ht="13.2">
      <c r="A726" s="4"/>
      <c r="B726" s="4"/>
      <c r="C726" s="4"/>
      <c r="D726" s="4"/>
      <c r="E726" s="4"/>
      <c r="F726" s="4"/>
      <c r="G726" s="4"/>
      <c r="H726" s="4"/>
      <c r="I726" s="4"/>
      <c r="J726" s="4"/>
      <c r="K726" s="4"/>
      <c r="L726" s="4"/>
      <c r="M726" s="4"/>
      <c r="N726" s="4"/>
    </row>
    <row r="727" spans="1:14" ht="13.2">
      <c r="A727" s="4"/>
      <c r="B727" s="4"/>
      <c r="C727" s="4"/>
      <c r="D727" s="4"/>
      <c r="E727" s="4"/>
      <c r="F727" s="4"/>
      <c r="G727" s="4"/>
      <c r="H727" s="4"/>
      <c r="I727" s="4"/>
      <c r="J727" s="4"/>
      <c r="K727" s="4"/>
      <c r="L727" s="4"/>
      <c r="M727" s="4"/>
      <c r="N727" s="4"/>
    </row>
    <row r="728" spans="1:14" ht="13.2">
      <c r="A728" s="4"/>
      <c r="B728" s="4"/>
      <c r="C728" s="4"/>
      <c r="D728" s="4"/>
      <c r="E728" s="4"/>
      <c r="F728" s="4"/>
      <c r="G728" s="4"/>
      <c r="H728" s="4"/>
      <c r="I728" s="4"/>
      <c r="J728" s="4"/>
      <c r="K728" s="4"/>
      <c r="L728" s="4"/>
      <c r="M728" s="4"/>
      <c r="N728" s="4"/>
    </row>
    <row r="729" spans="1:14" ht="13.2">
      <c r="A729" s="4"/>
      <c r="B729" s="4"/>
      <c r="C729" s="4"/>
      <c r="D729" s="4"/>
      <c r="E729" s="4"/>
      <c r="F729" s="4"/>
      <c r="G729" s="4"/>
      <c r="H729" s="4"/>
      <c r="I729" s="4"/>
      <c r="J729" s="4"/>
      <c r="K729" s="4"/>
      <c r="L729" s="4"/>
      <c r="M729" s="4"/>
      <c r="N729" s="4"/>
    </row>
    <row r="730" spans="1:14" ht="13.2">
      <c r="A730" s="4"/>
      <c r="B730" s="4"/>
      <c r="C730" s="4"/>
      <c r="D730" s="4"/>
      <c r="E730" s="4"/>
      <c r="F730" s="4"/>
      <c r="G730" s="4"/>
      <c r="H730" s="4"/>
      <c r="I730" s="4"/>
      <c r="J730" s="4"/>
      <c r="K730" s="4"/>
      <c r="L730" s="4"/>
      <c r="M730" s="4"/>
      <c r="N730" s="4"/>
    </row>
    <row r="731" spans="1:14" ht="13.2">
      <c r="A731" s="4"/>
      <c r="B731" s="4"/>
      <c r="C731" s="4"/>
      <c r="D731" s="4"/>
      <c r="E731" s="4"/>
      <c r="F731" s="4"/>
      <c r="G731" s="4"/>
      <c r="H731" s="4"/>
      <c r="I731" s="4"/>
      <c r="J731" s="4"/>
      <c r="K731" s="4"/>
      <c r="L731" s="4"/>
      <c r="M731" s="4"/>
      <c r="N731" s="4"/>
    </row>
    <row r="732" spans="1:14" ht="13.2">
      <c r="A732" s="4"/>
      <c r="B732" s="4"/>
      <c r="C732" s="4"/>
      <c r="D732" s="4"/>
      <c r="E732" s="4"/>
      <c r="F732" s="4"/>
      <c r="G732" s="4"/>
      <c r="H732" s="4"/>
      <c r="I732" s="4"/>
      <c r="J732" s="4"/>
      <c r="K732" s="4"/>
      <c r="L732" s="4"/>
      <c r="M732" s="4"/>
      <c r="N732" s="4"/>
    </row>
    <row r="733" spans="1:14" ht="13.2">
      <c r="A733" s="4"/>
      <c r="B733" s="4"/>
      <c r="C733" s="4"/>
      <c r="D733" s="4"/>
      <c r="E733" s="4"/>
      <c r="F733" s="4"/>
      <c r="G733" s="4"/>
      <c r="H733" s="4"/>
      <c r="I733" s="4"/>
      <c r="J733" s="4"/>
      <c r="K733" s="4"/>
      <c r="L733" s="4"/>
      <c r="M733" s="4"/>
      <c r="N733" s="4"/>
    </row>
    <row r="734" spans="1:14" ht="13.2">
      <c r="A734" s="4"/>
      <c r="B734" s="4"/>
      <c r="C734" s="4"/>
      <c r="D734" s="4"/>
      <c r="E734" s="4"/>
      <c r="F734" s="4"/>
      <c r="G734" s="4"/>
      <c r="H734" s="4"/>
      <c r="I734" s="4"/>
      <c r="J734" s="4"/>
      <c r="K734" s="4"/>
      <c r="L734" s="4"/>
      <c r="M734" s="4"/>
      <c r="N734" s="4"/>
    </row>
    <row r="751" spans="1:14" ht="13.2">
      <c r="A751" s="4"/>
      <c r="B751" s="4"/>
      <c r="C751" s="4"/>
      <c r="D751" s="4"/>
      <c r="E751" s="4"/>
      <c r="F751" s="4"/>
      <c r="G751" s="4"/>
      <c r="H751" s="4"/>
      <c r="I751" s="4"/>
      <c r="J751" s="4"/>
      <c r="K751" s="4"/>
      <c r="L751" s="4"/>
      <c r="M751" s="4"/>
      <c r="N751" s="4"/>
    </row>
    <row r="752" spans="1:14" ht="13.2">
      <c r="A752" s="4"/>
      <c r="B752" s="4"/>
      <c r="C752" s="4"/>
      <c r="D752" s="4"/>
      <c r="E752" s="4"/>
      <c r="F752" s="4"/>
      <c r="G752" s="4"/>
      <c r="H752" s="4"/>
      <c r="I752" s="4"/>
      <c r="J752" s="4"/>
      <c r="K752" s="4"/>
      <c r="L752" s="4"/>
      <c r="M752" s="4"/>
      <c r="N752" s="4"/>
    </row>
    <row r="753" spans="1:14" ht="13.2">
      <c r="A753" s="4"/>
      <c r="B753" s="4"/>
      <c r="C753" s="4"/>
      <c r="D753" s="4"/>
      <c r="E753" s="4"/>
      <c r="F753" s="4"/>
      <c r="G753" s="4"/>
      <c r="H753" s="4"/>
      <c r="I753" s="4"/>
      <c r="J753" s="4"/>
      <c r="K753" s="4"/>
      <c r="L753" s="4"/>
      <c r="M753" s="4"/>
      <c r="N753" s="4"/>
    </row>
    <row r="754" spans="1:14" ht="13.2">
      <c r="A754" s="4"/>
      <c r="B754" s="4"/>
      <c r="C754" s="4"/>
      <c r="D754" s="4"/>
      <c r="E754" s="4"/>
      <c r="F754" s="4"/>
      <c r="G754" s="4"/>
      <c r="H754" s="4"/>
      <c r="I754" s="4"/>
      <c r="J754" s="4"/>
      <c r="K754" s="4"/>
      <c r="L754" s="4"/>
      <c r="M754" s="4"/>
      <c r="N754" s="4"/>
    </row>
    <row r="755" spans="1:14" ht="13.2">
      <c r="A755" s="4"/>
      <c r="B755" s="4"/>
      <c r="C755" s="4"/>
      <c r="D755" s="4"/>
      <c r="E755" s="4"/>
      <c r="F755" s="4"/>
      <c r="G755" s="4"/>
      <c r="H755" s="4"/>
      <c r="I755" s="4"/>
      <c r="J755" s="4"/>
      <c r="K755" s="4"/>
      <c r="L755" s="4"/>
      <c r="M755" s="4"/>
      <c r="N755" s="4"/>
    </row>
    <row r="756" spans="1:14" ht="13.2">
      <c r="A756" s="4"/>
      <c r="B756" s="4"/>
      <c r="C756" s="4"/>
      <c r="D756" s="4"/>
      <c r="E756" s="4"/>
      <c r="F756" s="4"/>
      <c r="G756" s="4"/>
      <c r="H756" s="4"/>
      <c r="I756" s="4"/>
      <c r="J756" s="4"/>
      <c r="K756" s="4"/>
      <c r="L756" s="4"/>
      <c r="M756" s="4"/>
      <c r="N756" s="4"/>
    </row>
    <row r="757" spans="1:14" ht="13.2">
      <c r="A757" s="4"/>
      <c r="B757" s="4"/>
      <c r="C757" s="4"/>
      <c r="D757" s="4"/>
      <c r="E757" s="4"/>
      <c r="F757" s="4"/>
      <c r="G757" s="4"/>
      <c r="H757" s="4"/>
      <c r="I757" s="4"/>
      <c r="J757" s="4"/>
      <c r="K757" s="4"/>
      <c r="L757" s="4"/>
      <c r="M757" s="4"/>
      <c r="N757" s="4"/>
    </row>
    <row r="758" spans="1:14" ht="13.2">
      <c r="A758" s="4"/>
      <c r="B758" s="4"/>
      <c r="C758" s="4"/>
      <c r="D758" s="4"/>
      <c r="E758" s="4"/>
      <c r="F758" s="4"/>
      <c r="G758" s="4"/>
      <c r="H758" s="4"/>
      <c r="I758" s="4"/>
      <c r="J758" s="4"/>
      <c r="K758" s="4"/>
      <c r="L758" s="4"/>
      <c r="M758" s="4"/>
      <c r="N758" s="4"/>
    </row>
    <row r="759" spans="1:14" ht="13.2">
      <c r="A759" s="4"/>
      <c r="B759" s="4"/>
      <c r="C759" s="4"/>
      <c r="D759" s="4"/>
      <c r="E759" s="4"/>
      <c r="F759" s="4"/>
      <c r="G759" s="4"/>
      <c r="H759" s="4"/>
      <c r="I759" s="4"/>
      <c r="J759" s="4"/>
      <c r="K759" s="4"/>
      <c r="L759" s="4"/>
      <c r="M759" s="4"/>
      <c r="N759" s="4"/>
    </row>
    <row r="760" spans="1:14" ht="13.2">
      <c r="A760" s="4"/>
      <c r="B760" s="4"/>
      <c r="C760" s="4"/>
      <c r="D760" s="4"/>
      <c r="E760" s="4"/>
      <c r="F760" s="4"/>
      <c r="G760" s="4"/>
      <c r="H760" s="4"/>
      <c r="I760" s="4"/>
      <c r="J760" s="4"/>
      <c r="K760" s="4"/>
      <c r="L760" s="4"/>
      <c r="M760" s="4"/>
      <c r="N760" s="4"/>
    </row>
    <row r="761" spans="1:14" ht="13.2">
      <c r="A761" s="4"/>
      <c r="B761" s="4"/>
      <c r="C761" s="4"/>
      <c r="D761" s="4"/>
      <c r="E761" s="4"/>
      <c r="F761" s="4"/>
      <c r="G761" s="4"/>
      <c r="H761" s="4"/>
      <c r="I761" s="4"/>
      <c r="J761" s="4"/>
      <c r="K761" s="4"/>
      <c r="L761" s="4"/>
      <c r="M761" s="4"/>
      <c r="N761" s="4"/>
    </row>
    <row r="762" spans="1:14" ht="13.2">
      <c r="A762" s="4"/>
      <c r="B762" s="4"/>
      <c r="C762" s="4"/>
      <c r="D762" s="4"/>
      <c r="E762" s="4"/>
      <c r="F762" s="4"/>
      <c r="G762" s="4"/>
      <c r="H762" s="4"/>
      <c r="I762" s="4"/>
      <c r="J762" s="4"/>
      <c r="K762" s="4"/>
      <c r="L762" s="4"/>
      <c r="M762" s="4"/>
      <c r="N762" s="4"/>
    </row>
    <row r="763" spans="1:14" ht="13.2">
      <c r="A763" s="4"/>
      <c r="B763" s="4"/>
      <c r="C763" s="4"/>
      <c r="D763" s="4"/>
      <c r="E763" s="4"/>
      <c r="F763" s="4"/>
      <c r="G763" s="4"/>
      <c r="H763" s="4"/>
      <c r="I763" s="4"/>
      <c r="J763" s="4"/>
      <c r="K763" s="4"/>
      <c r="L763" s="4"/>
      <c r="M763" s="4"/>
      <c r="N763" s="4"/>
    </row>
    <row r="764" spans="1:14" ht="13.2">
      <c r="A764" s="4"/>
      <c r="B764" s="4"/>
      <c r="C764" s="4"/>
      <c r="D764" s="4"/>
      <c r="E764" s="4"/>
      <c r="F764" s="4"/>
      <c r="G764" s="4"/>
      <c r="H764" s="4"/>
      <c r="I764" s="4"/>
      <c r="J764" s="4"/>
      <c r="K764" s="4"/>
      <c r="L764" s="4"/>
      <c r="M764" s="4"/>
      <c r="N764" s="4"/>
    </row>
    <row r="765" spans="1:14" ht="13.2">
      <c r="A765" s="4"/>
      <c r="B765" s="4"/>
      <c r="C765" s="4"/>
      <c r="D765" s="4"/>
      <c r="E765" s="4"/>
      <c r="F765" s="4"/>
      <c r="G765" s="4"/>
      <c r="H765" s="4"/>
      <c r="I765" s="4"/>
      <c r="J765" s="4"/>
      <c r="K765" s="4"/>
      <c r="L765" s="4"/>
      <c r="M765" s="4"/>
      <c r="N765" s="4"/>
    </row>
    <row r="766" spans="1:14" ht="13.2">
      <c r="A766" s="4"/>
      <c r="B766" s="4"/>
      <c r="C766" s="4"/>
      <c r="D766" s="4"/>
      <c r="E766" s="4"/>
      <c r="F766" s="4"/>
      <c r="G766" s="4"/>
      <c r="H766" s="4"/>
      <c r="I766" s="4"/>
      <c r="J766" s="4"/>
      <c r="K766" s="4"/>
      <c r="L766" s="4"/>
      <c r="M766" s="4"/>
      <c r="N766" s="4"/>
    </row>
    <row r="767" spans="1:14" ht="13.2">
      <c r="A767" s="4"/>
      <c r="B767" s="4"/>
      <c r="C767" s="4"/>
      <c r="D767" s="4"/>
      <c r="E767" s="4"/>
      <c r="F767" s="4"/>
      <c r="G767" s="4"/>
      <c r="H767" s="4"/>
      <c r="I767" s="4"/>
      <c r="J767" s="4"/>
      <c r="K767" s="4"/>
      <c r="L767" s="4"/>
      <c r="M767" s="4"/>
      <c r="N767" s="4"/>
    </row>
    <row r="768" spans="1:14" ht="13.2">
      <c r="A768" s="4"/>
      <c r="B768" s="4"/>
      <c r="C768" s="4"/>
      <c r="D768" s="4"/>
      <c r="E768" s="4"/>
      <c r="F768" s="4"/>
      <c r="G768" s="4"/>
      <c r="H768" s="4"/>
      <c r="I768" s="4"/>
      <c r="J768" s="4"/>
      <c r="K768" s="4"/>
      <c r="L768" s="4"/>
      <c r="M768" s="4"/>
      <c r="N768" s="4"/>
    </row>
    <row r="769" spans="1:14" ht="13.2">
      <c r="A769" s="4"/>
      <c r="B769" s="4"/>
      <c r="C769" s="4"/>
      <c r="D769" s="4"/>
      <c r="E769" s="4"/>
      <c r="F769" s="4"/>
      <c r="G769" s="4"/>
      <c r="H769" s="4"/>
      <c r="I769" s="4"/>
      <c r="J769" s="4"/>
      <c r="K769" s="4"/>
      <c r="L769" s="4"/>
      <c r="M769" s="4"/>
      <c r="N769" s="4"/>
    </row>
    <row r="770" spans="1:14" ht="13.2">
      <c r="A770" s="4"/>
      <c r="B770" s="4"/>
      <c r="C770" s="4"/>
      <c r="D770" s="4"/>
      <c r="E770" s="4"/>
      <c r="F770" s="4"/>
      <c r="G770" s="4"/>
      <c r="H770" s="4"/>
      <c r="I770" s="4"/>
      <c r="J770" s="4"/>
      <c r="K770" s="4"/>
      <c r="L770" s="4"/>
      <c r="M770" s="4"/>
      <c r="N770" s="4"/>
    </row>
    <row r="771" spans="1:14" ht="13.2">
      <c r="A771" s="4"/>
      <c r="B771" s="4"/>
      <c r="C771" s="4"/>
      <c r="D771" s="4"/>
      <c r="E771" s="4"/>
      <c r="F771" s="4"/>
      <c r="G771" s="4"/>
      <c r="H771" s="4"/>
      <c r="I771" s="4"/>
      <c r="J771" s="4"/>
      <c r="K771" s="4"/>
      <c r="L771" s="4"/>
      <c r="M771" s="4"/>
      <c r="N771" s="4"/>
    </row>
    <row r="772" spans="1:14" ht="13.2">
      <c r="A772" s="4"/>
      <c r="B772" s="4"/>
      <c r="C772" s="4"/>
      <c r="D772" s="4"/>
      <c r="E772" s="4"/>
      <c r="F772" s="4"/>
      <c r="G772" s="4"/>
      <c r="H772" s="4"/>
      <c r="I772" s="4"/>
      <c r="J772" s="4"/>
      <c r="K772" s="4"/>
      <c r="L772" s="4"/>
      <c r="M772" s="4"/>
      <c r="N772" s="4"/>
    </row>
    <row r="773" spans="1:14" ht="13.2">
      <c r="A773" s="4"/>
      <c r="B773" s="4"/>
      <c r="C773" s="4"/>
      <c r="D773" s="4"/>
      <c r="E773" s="4"/>
      <c r="F773" s="4"/>
      <c r="G773" s="4"/>
      <c r="H773" s="4"/>
      <c r="I773" s="4"/>
      <c r="J773" s="4"/>
      <c r="K773" s="4"/>
      <c r="L773" s="4"/>
      <c r="M773" s="4"/>
      <c r="N773" s="4"/>
    </row>
    <row r="774" spans="1:14" ht="13.2">
      <c r="A774" s="4"/>
      <c r="B774" s="4"/>
      <c r="C774" s="4"/>
      <c r="D774" s="4"/>
      <c r="E774" s="4"/>
      <c r="F774" s="4"/>
      <c r="G774" s="4"/>
      <c r="H774" s="4"/>
      <c r="I774" s="4"/>
      <c r="J774" s="4"/>
      <c r="K774" s="4"/>
      <c r="L774" s="4"/>
      <c r="M774" s="4"/>
      <c r="N774" s="4"/>
    </row>
    <row r="775" spans="1:14" ht="13.2">
      <c r="A775" s="4"/>
      <c r="B775" s="4"/>
      <c r="C775" s="4"/>
      <c r="D775" s="4"/>
      <c r="E775" s="4"/>
      <c r="F775" s="4"/>
      <c r="G775" s="4"/>
      <c r="H775" s="4"/>
      <c r="I775" s="4"/>
      <c r="J775" s="4"/>
      <c r="K775" s="4"/>
      <c r="L775" s="4"/>
      <c r="M775" s="4"/>
      <c r="N775" s="4"/>
    </row>
    <row r="776" spans="1:14" ht="13.2">
      <c r="A776" s="4"/>
      <c r="B776" s="4"/>
      <c r="C776" s="4"/>
      <c r="D776" s="4"/>
      <c r="E776" s="4"/>
      <c r="F776" s="4"/>
      <c r="G776" s="4"/>
      <c r="H776" s="4"/>
      <c r="I776" s="4"/>
      <c r="J776" s="4"/>
      <c r="K776" s="4"/>
      <c r="L776" s="4"/>
      <c r="M776" s="4"/>
      <c r="N776" s="4"/>
    </row>
    <row r="777" spans="1:14" ht="13.2">
      <c r="A777" s="4"/>
      <c r="B777" s="4"/>
      <c r="C777" s="4"/>
      <c r="D777" s="4"/>
      <c r="E777" s="4"/>
      <c r="F777" s="4"/>
      <c r="G777" s="4"/>
      <c r="H777" s="4"/>
      <c r="I777" s="4"/>
      <c r="J777" s="4"/>
      <c r="K777" s="4"/>
      <c r="L777" s="4"/>
      <c r="M777" s="4"/>
      <c r="N777" s="4"/>
    </row>
    <row r="778" spans="1:14" ht="13.2">
      <c r="A778" s="4"/>
      <c r="B778" s="4"/>
      <c r="C778" s="4"/>
      <c r="D778" s="4"/>
      <c r="E778" s="4"/>
      <c r="F778" s="4"/>
      <c r="G778" s="4"/>
      <c r="H778" s="4"/>
      <c r="I778" s="4"/>
      <c r="J778" s="4"/>
      <c r="K778" s="4"/>
      <c r="L778" s="4"/>
      <c r="M778" s="4"/>
      <c r="N778" s="4"/>
    </row>
    <row r="779" spans="1:14" ht="13.2">
      <c r="A779" s="4"/>
      <c r="B779" s="4"/>
      <c r="C779" s="4"/>
      <c r="D779" s="4"/>
      <c r="E779" s="4"/>
      <c r="F779" s="4"/>
      <c r="G779" s="4"/>
      <c r="H779" s="4"/>
      <c r="I779" s="4"/>
      <c r="J779" s="4"/>
      <c r="K779" s="4"/>
      <c r="L779" s="4"/>
      <c r="M779" s="4"/>
      <c r="N779" s="4"/>
    </row>
    <row r="780" spans="1:14" ht="13.2">
      <c r="A780" s="4"/>
      <c r="B780" s="4"/>
      <c r="C780" s="4"/>
      <c r="D780" s="4"/>
      <c r="E780" s="4"/>
      <c r="F780" s="4"/>
      <c r="G780" s="4"/>
      <c r="H780" s="4"/>
      <c r="I780" s="4"/>
      <c r="J780" s="4"/>
      <c r="K780" s="4"/>
      <c r="L780" s="4"/>
      <c r="M780" s="4"/>
      <c r="N780" s="4"/>
    </row>
    <row r="781" spans="1:14" ht="13.2">
      <c r="A781" s="4"/>
      <c r="B781" s="4"/>
      <c r="C781" s="4"/>
      <c r="D781" s="4"/>
      <c r="E781" s="4"/>
      <c r="F781" s="4"/>
      <c r="G781" s="4"/>
      <c r="H781" s="4"/>
      <c r="I781" s="4"/>
      <c r="J781" s="4"/>
      <c r="K781" s="4"/>
      <c r="L781" s="4"/>
      <c r="M781" s="4"/>
      <c r="N781" s="4"/>
    </row>
    <row r="782" spans="1:14" ht="13.2">
      <c r="A782" s="4"/>
      <c r="B782" s="4"/>
      <c r="C782" s="4"/>
      <c r="D782" s="4"/>
      <c r="E782" s="4"/>
      <c r="F782" s="4"/>
      <c r="G782" s="4"/>
      <c r="H782" s="4"/>
      <c r="I782" s="4"/>
      <c r="J782" s="4"/>
      <c r="K782" s="4"/>
      <c r="L782" s="4"/>
      <c r="M782" s="4"/>
      <c r="N782" s="4"/>
    </row>
    <row r="783" spans="1:14" ht="13.2">
      <c r="A783" s="4"/>
      <c r="B783" s="4"/>
      <c r="C783" s="4"/>
      <c r="D783" s="4"/>
      <c r="E783" s="4"/>
      <c r="F783" s="4"/>
      <c r="G783" s="4"/>
      <c r="H783" s="4"/>
      <c r="I783" s="4"/>
      <c r="J783" s="4"/>
      <c r="K783" s="4"/>
      <c r="L783" s="4"/>
      <c r="M783" s="4"/>
      <c r="N783" s="4"/>
    </row>
    <row r="784" spans="1:14" ht="13.2">
      <c r="A784" s="4"/>
      <c r="B784" s="4"/>
      <c r="C784" s="4"/>
      <c r="D784" s="4"/>
      <c r="E784" s="4"/>
      <c r="F784" s="4"/>
      <c r="G784" s="4"/>
      <c r="H784" s="4"/>
      <c r="I784" s="4"/>
      <c r="J784" s="4"/>
      <c r="K784" s="4"/>
      <c r="L784" s="4"/>
      <c r="M784" s="4"/>
      <c r="N784" s="4"/>
    </row>
    <row r="785" spans="1:14" ht="13.2">
      <c r="A785" s="4"/>
      <c r="B785" s="4"/>
      <c r="C785" s="4"/>
      <c r="D785" s="4"/>
      <c r="E785" s="4"/>
      <c r="F785" s="4"/>
      <c r="G785" s="4"/>
      <c r="H785" s="4"/>
      <c r="I785" s="4"/>
      <c r="J785" s="4"/>
      <c r="K785" s="4"/>
      <c r="L785" s="4"/>
      <c r="M785" s="4"/>
      <c r="N785" s="4"/>
    </row>
    <row r="786" spans="1:14" ht="13.2">
      <c r="A786" s="4"/>
      <c r="B786" s="4"/>
      <c r="C786" s="4"/>
      <c r="D786" s="4"/>
      <c r="E786" s="4"/>
      <c r="F786" s="4"/>
      <c r="G786" s="4"/>
      <c r="H786" s="4"/>
      <c r="I786" s="4"/>
      <c r="J786" s="4"/>
      <c r="K786" s="4"/>
      <c r="L786" s="4"/>
      <c r="M786" s="4"/>
      <c r="N786" s="4"/>
    </row>
    <row r="787" spans="1:14" ht="13.2">
      <c r="A787" s="4"/>
      <c r="B787" s="4"/>
      <c r="C787" s="4"/>
      <c r="D787" s="4"/>
      <c r="E787" s="4"/>
      <c r="F787" s="4"/>
      <c r="G787" s="4"/>
      <c r="H787" s="4"/>
      <c r="I787" s="4"/>
      <c r="J787" s="4"/>
      <c r="K787" s="4"/>
      <c r="L787" s="4"/>
      <c r="M787" s="4"/>
      <c r="N787" s="4"/>
    </row>
    <row r="788" spans="1:14" ht="13.2">
      <c r="A788" s="4"/>
      <c r="B788" s="4"/>
      <c r="C788" s="4"/>
      <c r="D788" s="4"/>
      <c r="E788" s="4"/>
      <c r="F788" s="4"/>
      <c r="G788" s="4"/>
      <c r="H788" s="4"/>
      <c r="I788" s="4"/>
      <c r="J788" s="4"/>
      <c r="K788" s="4"/>
      <c r="L788" s="4"/>
      <c r="M788" s="4"/>
      <c r="N788" s="4"/>
    </row>
    <row r="789" spans="1:14" ht="13.2">
      <c r="A789" s="4"/>
      <c r="B789" s="4"/>
      <c r="C789" s="4"/>
      <c r="D789" s="4"/>
      <c r="E789" s="4"/>
      <c r="F789" s="4"/>
      <c r="G789" s="4"/>
      <c r="H789" s="4"/>
      <c r="I789" s="4"/>
      <c r="J789" s="4"/>
      <c r="K789" s="4"/>
      <c r="L789" s="4"/>
      <c r="M789" s="4"/>
      <c r="N789" s="4"/>
    </row>
    <row r="790" spans="1:14" ht="13.2">
      <c r="A790" s="4"/>
      <c r="B790" s="4"/>
      <c r="C790" s="4"/>
      <c r="D790" s="4"/>
      <c r="E790" s="4"/>
      <c r="F790" s="4"/>
      <c r="G790" s="4"/>
      <c r="H790" s="4"/>
      <c r="I790" s="4"/>
      <c r="J790" s="4"/>
      <c r="K790" s="4"/>
      <c r="L790" s="4"/>
      <c r="M790" s="4"/>
      <c r="N790" s="4"/>
    </row>
    <row r="791" spans="1:14" ht="13.2">
      <c r="A791" s="4"/>
      <c r="B791" s="4"/>
      <c r="C791" s="4"/>
      <c r="D791" s="4"/>
      <c r="E791" s="4"/>
      <c r="F791" s="4"/>
      <c r="G791" s="4"/>
      <c r="H791" s="4"/>
      <c r="I791" s="4"/>
      <c r="J791" s="4"/>
      <c r="K791" s="4"/>
      <c r="L791" s="4"/>
      <c r="M791" s="4"/>
      <c r="N791" s="4"/>
    </row>
    <row r="792" spans="1:14" ht="13.2">
      <c r="A792" s="4"/>
      <c r="B792" s="4"/>
      <c r="C792" s="4"/>
      <c r="D792" s="4"/>
      <c r="E792" s="4"/>
      <c r="F792" s="4"/>
      <c r="G792" s="4"/>
      <c r="H792" s="4"/>
      <c r="I792" s="4"/>
      <c r="J792" s="4"/>
      <c r="K792" s="4"/>
      <c r="L792" s="4"/>
      <c r="M792" s="4"/>
      <c r="N792" s="4"/>
    </row>
    <row r="793" spans="1:14" ht="13.2">
      <c r="A793" s="4"/>
      <c r="B793" s="4"/>
      <c r="C793" s="4"/>
      <c r="D793" s="4"/>
      <c r="E793" s="4"/>
      <c r="F793" s="4"/>
      <c r="G793" s="4"/>
      <c r="H793" s="4"/>
      <c r="I793" s="4"/>
      <c r="J793" s="4"/>
      <c r="K793" s="4"/>
      <c r="L793" s="4"/>
      <c r="M793" s="4"/>
      <c r="N793" s="4"/>
    </row>
    <row r="794" spans="1:14" ht="13.2">
      <c r="A794" s="4"/>
      <c r="B794" s="4"/>
      <c r="C794" s="4"/>
      <c r="D794" s="4"/>
      <c r="E794" s="4"/>
      <c r="F794" s="4"/>
      <c r="G794" s="4"/>
      <c r="H794" s="4"/>
      <c r="I794" s="4"/>
      <c r="J794" s="4"/>
      <c r="K794" s="4"/>
      <c r="L794" s="4"/>
      <c r="M794" s="4"/>
      <c r="N794" s="4"/>
    </row>
    <row r="795" spans="1:14" ht="13.2">
      <c r="A795" s="4"/>
      <c r="B795" s="4"/>
      <c r="C795" s="4"/>
      <c r="D795" s="4"/>
      <c r="E795" s="4"/>
      <c r="F795" s="4"/>
      <c r="G795" s="4"/>
      <c r="H795" s="4"/>
      <c r="I795" s="4"/>
      <c r="J795" s="4"/>
      <c r="K795" s="4"/>
      <c r="L795" s="4"/>
      <c r="M795" s="4"/>
      <c r="N795" s="4"/>
    </row>
    <row r="796" spans="1:14" ht="13.2">
      <c r="A796" s="4"/>
      <c r="B796" s="4"/>
      <c r="C796" s="4"/>
      <c r="D796" s="4"/>
      <c r="E796" s="4"/>
      <c r="F796" s="4"/>
      <c r="G796" s="4"/>
      <c r="H796" s="4"/>
      <c r="I796" s="4"/>
      <c r="J796" s="4"/>
      <c r="K796" s="4"/>
      <c r="L796" s="4"/>
      <c r="M796" s="4"/>
      <c r="N796" s="4"/>
    </row>
    <row r="797" spans="1:14" ht="13.2">
      <c r="A797" s="4"/>
      <c r="B797" s="4"/>
      <c r="C797" s="4"/>
      <c r="D797" s="4"/>
      <c r="E797" s="4"/>
      <c r="F797" s="4"/>
      <c r="G797" s="4"/>
      <c r="H797" s="4"/>
      <c r="I797" s="4"/>
      <c r="J797" s="4"/>
      <c r="K797" s="4"/>
      <c r="L797" s="4"/>
      <c r="M797" s="4"/>
      <c r="N797" s="4"/>
    </row>
    <row r="798" spans="1:14" ht="13.2">
      <c r="A798" s="4"/>
      <c r="B798" s="4"/>
      <c r="C798" s="4"/>
      <c r="D798" s="4"/>
      <c r="E798" s="4"/>
      <c r="F798" s="4"/>
      <c r="G798" s="4"/>
      <c r="H798" s="4"/>
      <c r="I798" s="4"/>
      <c r="J798" s="4"/>
      <c r="K798" s="4"/>
      <c r="L798" s="4"/>
      <c r="M798" s="4"/>
      <c r="N798" s="4"/>
    </row>
    <row r="799" spans="1:14" ht="13.2">
      <c r="A799" s="4"/>
      <c r="B799" s="4"/>
      <c r="C799" s="4"/>
      <c r="D799" s="4"/>
      <c r="E799" s="4"/>
      <c r="F799" s="4"/>
      <c r="G799" s="4"/>
      <c r="H799" s="4"/>
      <c r="I799" s="4"/>
      <c r="J799" s="4"/>
      <c r="K799" s="4"/>
      <c r="L799" s="4"/>
      <c r="M799" s="4"/>
      <c r="N799" s="4"/>
    </row>
    <row r="800" spans="1:14" ht="13.2">
      <c r="A800" s="4"/>
      <c r="B800" s="4"/>
      <c r="C800" s="4"/>
      <c r="D800" s="4"/>
      <c r="E800" s="4"/>
      <c r="F800" s="4"/>
      <c r="G800" s="4"/>
      <c r="H800" s="4"/>
      <c r="I800" s="4"/>
      <c r="J800" s="4"/>
      <c r="K800" s="4"/>
      <c r="L800" s="4"/>
      <c r="M800" s="4"/>
      <c r="N800" s="4"/>
    </row>
    <row r="801" spans="1:14" ht="13.2">
      <c r="A801" s="4"/>
      <c r="B801" s="4"/>
      <c r="C801" s="4"/>
      <c r="D801" s="4"/>
      <c r="E801" s="4"/>
      <c r="F801" s="4"/>
      <c r="G801" s="4"/>
      <c r="H801" s="4"/>
      <c r="I801" s="4"/>
      <c r="J801" s="4"/>
      <c r="K801" s="4"/>
      <c r="L801" s="4"/>
      <c r="M801" s="4"/>
      <c r="N801" s="4"/>
    </row>
    <row r="802" spans="1:14" ht="13.2">
      <c r="A802" s="4"/>
      <c r="B802" s="4"/>
      <c r="C802" s="4"/>
      <c r="D802" s="4"/>
      <c r="E802" s="4"/>
      <c r="F802" s="4"/>
      <c r="G802" s="4"/>
      <c r="H802" s="4"/>
      <c r="I802" s="4"/>
      <c r="J802" s="4"/>
      <c r="K802" s="4"/>
      <c r="L802" s="4"/>
      <c r="M802" s="4"/>
      <c r="N802" s="4"/>
    </row>
    <row r="803" spans="1:14" ht="13.2">
      <c r="A803" s="4"/>
      <c r="B803" s="4"/>
      <c r="C803" s="4"/>
      <c r="D803" s="4"/>
      <c r="E803" s="4"/>
      <c r="F803" s="4"/>
      <c r="G803" s="4"/>
      <c r="H803" s="4"/>
      <c r="I803" s="4"/>
      <c r="J803" s="4"/>
      <c r="K803" s="4"/>
      <c r="L803" s="4"/>
      <c r="M803" s="4"/>
      <c r="N803" s="4"/>
    </row>
    <row r="804" spans="1:14" ht="13.2">
      <c r="A804" s="4"/>
      <c r="B804" s="4"/>
      <c r="C804" s="4"/>
      <c r="D804" s="4"/>
      <c r="E804" s="4"/>
      <c r="F804" s="4"/>
      <c r="G804" s="4"/>
      <c r="H804" s="4"/>
      <c r="I804" s="4"/>
      <c r="J804" s="4"/>
      <c r="K804" s="4"/>
      <c r="L804" s="4"/>
      <c r="M804" s="4"/>
      <c r="N804" s="4"/>
    </row>
    <row r="805" spans="1:14" ht="13.2">
      <c r="A805" s="4"/>
      <c r="B805" s="4"/>
      <c r="C805" s="4"/>
      <c r="D805" s="4"/>
      <c r="E805" s="4"/>
      <c r="F805" s="4"/>
      <c r="G805" s="4"/>
      <c r="H805" s="4"/>
      <c r="I805" s="4"/>
      <c r="J805" s="4"/>
      <c r="K805" s="4"/>
      <c r="L805" s="4"/>
      <c r="M805" s="4"/>
      <c r="N805" s="4"/>
    </row>
    <row r="806" spans="1:14" ht="13.2">
      <c r="A806" s="4"/>
      <c r="B806" s="4"/>
      <c r="C806" s="4"/>
      <c r="D806" s="4"/>
      <c r="E806" s="4"/>
      <c r="F806" s="4"/>
      <c r="G806" s="4"/>
      <c r="H806" s="4"/>
      <c r="I806" s="4"/>
      <c r="J806" s="4"/>
      <c r="K806" s="4"/>
      <c r="L806" s="4"/>
      <c r="M806" s="4"/>
      <c r="N806" s="4"/>
    </row>
    <row r="807" spans="1:14" ht="13.2">
      <c r="A807" s="4"/>
      <c r="B807" s="4"/>
      <c r="C807" s="4"/>
      <c r="D807" s="4"/>
      <c r="E807" s="4"/>
      <c r="F807" s="4"/>
      <c r="G807" s="4"/>
      <c r="H807" s="4"/>
      <c r="I807" s="4"/>
      <c r="J807" s="4"/>
      <c r="K807" s="4"/>
      <c r="L807" s="4"/>
      <c r="M807" s="4"/>
      <c r="N807" s="4"/>
    </row>
    <row r="808" spans="1:14" ht="13.2">
      <c r="A808" s="4"/>
      <c r="B808" s="4"/>
      <c r="C808" s="4"/>
      <c r="D808" s="4"/>
      <c r="E808" s="4"/>
      <c r="F808" s="4"/>
      <c r="G808" s="4"/>
      <c r="H808" s="4"/>
      <c r="I808" s="4"/>
      <c r="J808" s="4"/>
      <c r="K808" s="4"/>
      <c r="L808" s="4"/>
      <c r="M808" s="4"/>
      <c r="N808" s="4"/>
    </row>
    <row r="809" spans="1:14" ht="13.2">
      <c r="A809" s="4"/>
      <c r="B809" s="4"/>
      <c r="C809" s="4"/>
      <c r="D809" s="4"/>
      <c r="E809" s="4"/>
      <c r="F809" s="4"/>
      <c r="G809" s="4"/>
      <c r="H809" s="4"/>
      <c r="I809" s="4"/>
      <c r="J809" s="4"/>
      <c r="K809" s="4"/>
      <c r="L809" s="4"/>
      <c r="M809" s="4"/>
      <c r="N809" s="4"/>
    </row>
    <row r="810" spans="1:14" ht="13.2">
      <c r="A810" s="4"/>
      <c r="B810" s="4"/>
      <c r="C810" s="4"/>
      <c r="D810" s="4"/>
      <c r="E810" s="4"/>
      <c r="F810" s="4"/>
      <c r="G810" s="4"/>
      <c r="H810" s="4"/>
      <c r="I810" s="4"/>
      <c r="J810" s="4"/>
      <c r="K810" s="4"/>
      <c r="L810" s="4"/>
      <c r="M810" s="4"/>
      <c r="N810" s="4"/>
    </row>
    <row r="811" spans="1:14" ht="13.2">
      <c r="A811" s="4"/>
      <c r="B811" s="4"/>
      <c r="C811" s="4"/>
      <c r="D811" s="4"/>
      <c r="E811" s="4"/>
      <c r="F811" s="4"/>
      <c r="G811" s="4"/>
      <c r="H811" s="4"/>
      <c r="I811" s="4"/>
      <c r="J811" s="4"/>
      <c r="K811" s="4"/>
      <c r="L811" s="4"/>
      <c r="M811" s="4"/>
      <c r="N811" s="4"/>
    </row>
    <row r="812" spans="1:14" ht="13.2">
      <c r="A812" s="4"/>
      <c r="B812" s="4"/>
      <c r="C812" s="4"/>
      <c r="D812" s="4"/>
      <c r="E812" s="4"/>
      <c r="F812" s="4"/>
      <c r="G812" s="4"/>
      <c r="H812" s="4"/>
      <c r="I812" s="4"/>
      <c r="J812" s="4"/>
      <c r="K812" s="4"/>
      <c r="L812" s="4"/>
      <c r="M812" s="4"/>
      <c r="N812" s="4"/>
    </row>
    <row r="813" spans="1:14" ht="13.2">
      <c r="A813" s="4"/>
      <c r="B813" s="4"/>
      <c r="C813" s="4"/>
      <c r="D813" s="4"/>
      <c r="E813" s="4"/>
      <c r="F813" s="4"/>
      <c r="G813" s="4"/>
      <c r="H813" s="4"/>
      <c r="I813" s="4"/>
      <c r="J813" s="4"/>
      <c r="K813" s="4"/>
      <c r="L813" s="4"/>
      <c r="M813" s="4"/>
      <c r="N813" s="4"/>
    </row>
    <row r="814" spans="1:14" ht="13.2">
      <c r="A814" s="4"/>
      <c r="B814" s="4"/>
      <c r="C814" s="4"/>
      <c r="D814" s="4"/>
      <c r="E814" s="4"/>
      <c r="F814" s="4"/>
      <c r="G814" s="4"/>
      <c r="H814" s="4"/>
      <c r="I814" s="4"/>
      <c r="J814" s="4"/>
      <c r="K814" s="4"/>
      <c r="L814" s="4"/>
      <c r="M814" s="4"/>
      <c r="N814" s="4"/>
    </row>
    <row r="815" spans="1:14" ht="13.2">
      <c r="A815" s="4"/>
      <c r="B815" s="4"/>
      <c r="C815" s="4"/>
      <c r="D815" s="4"/>
      <c r="E815" s="4"/>
      <c r="F815" s="4"/>
      <c r="G815" s="4"/>
      <c r="H815" s="4"/>
      <c r="I815" s="4"/>
      <c r="J815" s="4"/>
      <c r="K815" s="4"/>
      <c r="L815" s="4"/>
      <c r="M815" s="4"/>
      <c r="N815" s="4"/>
    </row>
    <row r="816" spans="1:14" ht="13.2">
      <c r="A816" s="4"/>
      <c r="B816" s="4"/>
      <c r="C816" s="4"/>
      <c r="D816" s="4"/>
      <c r="E816" s="4"/>
      <c r="F816" s="4"/>
      <c r="G816" s="4"/>
      <c r="H816" s="4"/>
      <c r="I816" s="4"/>
      <c r="J816" s="4"/>
      <c r="K816" s="4"/>
      <c r="L816" s="4"/>
      <c r="M816" s="4"/>
      <c r="N816" s="4"/>
    </row>
    <row r="817" spans="1:14" ht="13.2">
      <c r="A817" s="4"/>
      <c r="B817" s="4"/>
      <c r="C817" s="4"/>
      <c r="D817" s="4"/>
      <c r="E817" s="4"/>
      <c r="F817" s="4"/>
      <c r="G817" s="4"/>
      <c r="H817" s="4"/>
      <c r="I817" s="4"/>
      <c r="J817" s="4"/>
      <c r="K817" s="4"/>
      <c r="L817" s="4"/>
      <c r="M817" s="4"/>
      <c r="N817" s="4"/>
    </row>
    <row r="818" spans="1:14" ht="13.2">
      <c r="A818" s="4"/>
      <c r="B818" s="4"/>
      <c r="C818" s="4"/>
      <c r="D818" s="4"/>
      <c r="E818" s="4"/>
      <c r="F818" s="4"/>
      <c r="G818" s="4"/>
      <c r="H818" s="4"/>
      <c r="I818" s="4"/>
      <c r="J818" s="4"/>
      <c r="K818" s="4"/>
      <c r="L818" s="4"/>
      <c r="M818" s="4"/>
      <c r="N818" s="4"/>
    </row>
    <row r="819" spans="1:14" ht="13.2">
      <c r="A819" s="4"/>
      <c r="B819" s="4"/>
      <c r="C819" s="4"/>
      <c r="D819" s="4"/>
      <c r="E819" s="4"/>
      <c r="F819" s="4"/>
      <c r="G819" s="4"/>
      <c r="H819" s="4"/>
      <c r="I819" s="4"/>
      <c r="J819" s="4"/>
      <c r="K819" s="4"/>
      <c r="L819" s="4"/>
      <c r="M819" s="4"/>
      <c r="N819" s="4"/>
    </row>
    <row r="820" spans="1:14" ht="13.2">
      <c r="A820" s="4"/>
      <c r="B820" s="4"/>
      <c r="C820" s="4"/>
      <c r="D820" s="4"/>
      <c r="E820" s="4"/>
      <c r="F820" s="4"/>
      <c r="G820" s="4"/>
      <c r="H820" s="4"/>
      <c r="I820" s="4"/>
      <c r="J820" s="4"/>
      <c r="K820" s="4"/>
      <c r="L820" s="4"/>
      <c r="M820" s="4"/>
      <c r="N820" s="4"/>
    </row>
    <row r="821" spans="1:14" ht="13.2">
      <c r="A821" s="4"/>
      <c r="B821" s="4"/>
      <c r="C821" s="4"/>
      <c r="D821" s="4"/>
      <c r="E821" s="4"/>
      <c r="F821" s="4"/>
      <c r="G821" s="4"/>
      <c r="H821" s="4"/>
      <c r="I821" s="4"/>
      <c r="J821" s="4"/>
      <c r="K821" s="4"/>
      <c r="L821" s="4"/>
      <c r="M821" s="4"/>
      <c r="N821" s="4"/>
    </row>
    <row r="822" spans="1:14" ht="13.2">
      <c r="A822" s="4"/>
      <c r="B822" s="4"/>
      <c r="C822" s="4"/>
      <c r="D822" s="4"/>
      <c r="E822" s="4"/>
      <c r="F822" s="4"/>
      <c r="G822" s="4"/>
      <c r="H822" s="4"/>
      <c r="I822" s="4"/>
      <c r="J822" s="4"/>
      <c r="K822" s="4"/>
      <c r="L822" s="4"/>
      <c r="M822" s="4"/>
      <c r="N822" s="4"/>
    </row>
    <row r="823" spans="1:14" ht="13.2">
      <c r="A823" s="4"/>
      <c r="B823" s="4"/>
      <c r="C823" s="4"/>
      <c r="D823" s="4"/>
      <c r="E823" s="4"/>
      <c r="F823" s="4"/>
      <c r="G823" s="4"/>
      <c r="H823" s="4"/>
      <c r="I823" s="4"/>
      <c r="J823" s="4"/>
      <c r="K823" s="4"/>
      <c r="L823" s="4"/>
      <c r="M823" s="4"/>
      <c r="N823" s="4"/>
    </row>
    <row r="824" spans="1:14" ht="13.2">
      <c r="A824" s="4"/>
      <c r="B824" s="4"/>
      <c r="C824" s="4"/>
      <c r="D824" s="4"/>
      <c r="E824" s="4"/>
      <c r="F824" s="4"/>
      <c r="G824" s="4"/>
      <c r="H824" s="4"/>
      <c r="I824" s="4"/>
      <c r="J824" s="4"/>
      <c r="K824" s="4"/>
      <c r="L824" s="4"/>
      <c r="M824" s="4"/>
      <c r="N824" s="4"/>
    </row>
    <row r="825" spans="1:14" ht="13.2">
      <c r="A825" s="4"/>
      <c r="B825" s="4"/>
      <c r="C825" s="4"/>
      <c r="D825" s="4"/>
      <c r="E825" s="4"/>
      <c r="F825" s="4"/>
      <c r="G825" s="4"/>
      <c r="H825" s="4"/>
      <c r="I825" s="4"/>
      <c r="J825" s="4"/>
      <c r="K825" s="4"/>
      <c r="L825" s="4"/>
      <c r="M825" s="4"/>
      <c r="N825" s="4"/>
    </row>
    <row r="826" spans="1:14" ht="13.2">
      <c r="A826" s="4"/>
      <c r="B826" s="4"/>
      <c r="C826" s="4"/>
      <c r="D826" s="4"/>
      <c r="E826" s="4"/>
      <c r="F826" s="4"/>
      <c r="G826" s="4"/>
      <c r="H826" s="4"/>
      <c r="I826" s="4"/>
      <c r="J826" s="4"/>
      <c r="K826" s="4"/>
      <c r="L826" s="4"/>
      <c r="M826" s="4"/>
      <c r="N826" s="4"/>
    </row>
    <row r="827" spans="1:14" ht="13.2">
      <c r="A827" s="4"/>
      <c r="B827" s="4"/>
      <c r="C827" s="4"/>
      <c r="D827" s="4"/>
      <c r="E827" s="4"/>
      <c r="F827" s="4"/>
      <c r="G827" s="4"/>
      <c r="H827" s="4"/>
      <c r="I827" s="4"/>
      <c r="J827" s="4"/>
      <c r="K827" s="4"/>
      <c r="L827" s="4"/>
      <c r="M827" s="4"/>
      <c r="N827" s="4"/>
    </row>
    <row r="828" spans="1:14" ht="13.2">
      <c r="A828" s="4"/>
      <c r="B828" s="4"/>
      <c r="C828" s="4"/>
      <c r="D828" s="4"/>
      <c r="E828" s="4"/>
      <c r="F828" s="4"/>
      <c r="G828" s="4"/>
      <c r="H828" s="4"/>
      <c r="I828" s="4"/>
      <c r="J828" s="4"/>
      <c r="K828" s="4"/>
      <c r="L828" s="4"/>
      <c r="M828" s="4"/>
      <c r="N828" s="4"/>
    </row>
    <row r="829" spans="1:14" ht="13.2">
      <c r="A829" s="4"/>
      <c r="B829" s="4"/>
      <c r="C829" s="4"/>
      <c r="D829" s="4"/>
      <c r="E829" s="4"/>
      <c r="F829" s="4"/>
      <c r="G829" s="4"/>
      <c r="H829" s="4"/>
      <c r="I829" s="4"/>
      <c r="J829" s="4"/>
      <c r="K829" s="4"/>
      <c r="L829" s="4"/>
      <c r="M829" s="4"/>
      <c r="N829" s="4"/>
    </row>
    <row r="830" spans="1:14" ht="13.2">
      <c r="A830" s="4"/>
      <c r="B830" s="4"/>
      <c r="C830" s="4"/>
      <c r="D830" s="4"/>
      <c r="E830" s="4"/>
      <c r="F830" s="4"/>
      <c r="G830" s="4"/>
      <c r="H830" s="4"/>
      <c r="I830" s="4"/>
      <c r="J830" s="4"/>
      <c r="K830" s="4"/>
      <c r="L830" s="4"/>
      <c r="M830" s="4"/>
      <c r="N830" s="4"/>
    </row>
    <row r="831" spans="1:14" ht="13.2">
      <c r="A831" s="4"/>
      <c r="B831" s="4"/>
      <c r="C831" s="4"/>
      <c r="D831" s="4"/>
      <c r="E831" s="4"/>
      <c r="F831" s="4"/>
      <c r="G831" s="4"/>
      <c r="H831" s="4"/>
      <c r="I831" s="4"/>
      <c r="J831" s="4"/>
      <c r="K831" s="4"/>
      <c r="L831" s="4"/>
      <c r="M831" s="4"/>
      <c r="N831" s="4"/>
    </row>
    <row r="832" spans="1:14" ht="13.2">
      <c r="A832" s="4"/>
      <c r="B832" s="4"/>
      <c r="C832" s="4"/>
      <c r="D832" s="4"/>
      <c r="E832" s="4"/>
      <c r="F832" s="4"/>
      <c r="G832" s="4"/>
      <c r="H832" s="4"/>
      <c r="I832" s="4"/>
      <c r="J832" s="4"/>
      <c r="K832" s="4"/>
      <c r="L832" s="4"/>
      <c r="M832" s="4"/>
      <c r="N832" s="4"/>
    </row>
    <row r="833" spans="1:14" ht="13.2">
      <c r="A833" s="4"/>
      <c r="B833" s="4"/>
      <c r="C833" s="4"/>
      <c r="D833" s="4"/>
      <c r="E833" s="4"/>
      <c r="F833" s="4"/>
      <c r="G833" s="4"/>
      <c r="H833" s="4"/>
      <c r="I833" s="4"/>
      <c r="J833" s="4"/>
      <c r="K833" s="4"/>
      <c r="L833" s="4"/>
      <c r="M833" s="4"/>
      <c r="N833" s="4"/>
    </row>
    <row r="834" spans="1:14" ht="13.2">
      <c r="A834" s="4"/>
      <c r="B834" s="4"/>
      <c r="C834" s="4"/>
      <c r="D834" s="4"/>
      <c r="E834" s="4"/>
      <c r="F834" s="4"/>
      <c r="G834" s="4"/>
      <c r="H834" s="4"/>
      <c r="I834" s="4"/>
      <c r="J834" s="4"/>
      <c r="K834" s="4"/>
      <c r="L834" s="4"/>
      <c r="M834" s="4"/>
      <c r="N834" s="4"/>
    </row>
    <row r="835" spans="1:14" ht="13.2">
      <c r="A835" s="4"/>
      <c r="B835" s="4"/>
      <c r="C835" s="4"/>
      <c r="D835" s="4"/>
      <c r="E835" s="4"/>
      <c r="F835" s="4"/>
      <c r="G835" s="4"/>
      <c r="H835" s="4"/>
      <c r="I835" s="4"/>
      <c r="J835" s="4"/>
      <c r="K835" s="4"/>
      <c r="L835" s="4"/>
      <c r="M835" s="4"/>
      <c r="N835" s="4"/>
    </row>
    <row r="836" spans="1:14" ht="13.2">
      <c r="A836" s="4"/>
      <c r="B836" s="4"/>
      <c r="C836" s="4"/>
      <c r="D836" s="4"/>
      <c r="E836" s="4"/>
      <c r="F836" s="4"/>
      <c r="G836" s="4"/>
      <c r="H836" s="4"/>
      <c r="I836" s="4"/>
      <c r="J836" s="4"/>
      <c r="K836" s="4"/>
      <c r="L836" s="4"/>
      <c r="M836" s="4"/>
      <c r="N836" s="4"/>
    </row>
    <row r="837" spans="1:14" ht="13.2">
      <c r="A837" s="4"/>
      <c r="B837" s="4"/>
      <c r="C837" s="4"/>
      <c r="D837" s="4"/>
      <c r="E837" s="4"/>
      <c r="F837" s="4"/>
      <c r="G837" s="4"/>
      <c r="H837" s="4"/>
      <c r="I837" s="4"/>
      <c r="J837" s="4"/>
      <c r="K837" s="4"/>
      <c r="L837" s="4"/>
      <c r="M837" s="4"/>
      <c r="N837" s="4"/>
    </row>
    <row r="838" spans="1:14" ht="13.2">
      <c r="A838" s="4"/>
      <c r="B838" s="4"/>
      <c r="C838" s="4"/>
      <c r="D838" s="4"/>
      <c r="E838" s="4"/>
      <c r="F838" s="4"/>
      <c r="G838" s="4"/>
      <c r="H838" s="4"/>
      <c r="I838" s="4"/>
      <c r="J838" s="4"/>
      <c r="K838" s="4"/>
      <c r="L838" s="4"/>
      <c r="M838" s="4"/>
      <c r="N838" s="4"/>
    </row>
    <row r="843" spans="1:14" ht="13.2">
      <c r="A843" s="4"/>
      <c r="B843" s="4"/>
      <c r="C843" s="4"/>
      <c r="D843" s="4"/>
      <c r="E843" s="4"/>
      <c r="F843" s="4"/>
      <c r="G843" s="4"/>
      <c r="H843" s="4"/>
      <c r="I843" s="4"/>
      <c r="J843" s="4"/>
      <c r="K843" s="4"/>
      <c r="L843" s="4"/>
      <c r="M843" s="4"/>
      <c r="N843" s="4"/>
    </row>
    <row r="844" spans="1:14" ht="13.2">
      <c r="A844" s="4"/>
      <c r="B844" s="4"/>
      <c r="C844" s="4"/>
      <c r="D844" s="4"/>
      <c r="E844" s="4"/>
      <c r="F844" s="4"/>
      <c r="G844" s="4"/>
      <c r="H844" s="4"/>
      <c r="I844" s="4"/>
      <c r="J844" s="4"/>
      <c r="K844" s="4"/>
      <c r="L844" s="4"/>
      <c r="M844" s="4"/>
      <c r="N844" s="4"/>
    </row>
    <row r="845" spans="1:14" ht="13.2">
      <c r="A845" s="4"/>
      <c r="B845" s="4"/>
      <c r="C845" s="4"/>
      <c r="D845" s="4"/>
      <c r="E845" s="4"/>
      <c r="F845" s="4"/>
      <c r="G845" s="4"/>
      <c r="H845" s="4"/>
      <c r="I845" s="4"/>
      <c r="J845" s="4"/>
      <c r="K845" s="4"/>
      <c r="L845" s="4"/>
      <c r="M845" s="4"/>
      <c r="N845" s="4"/>
    </row>
    <row r="846" spans="1:14" ht="13.2">
      <c r="A846" s="4"/>
      <c r="B846" s="4"/>
      <c r="C846" s="4"/>
      <c r="D846" s="4"/>
      <c r="E846" s="4"/>
      <c r="F846" s="4"/>
      <c r="G846" s="4"/>
      <c r="H846" s="4"/>
      <c r="I846" s="4"/>
      <c r="J846" s="4"/>
      <c r="K846" s="4"/>
      <c r="L846" s="4"/>
      <c r="M846" s="4"/>
      <c r="N846" s="4"/>
    </row>
    <row r="847" spans="1:14" ht="13.2">
      <c r="A847" s="4"/>
      <c r="B847" s="4"/>
      <c r="C847" s="4"/>
      <c r="D847" s="4"/>
      <c r="E847" s="4"/>
      <c r="F847" s="4"/>
      <c r="G847" s="4"/>
      <c r="H847" s="4"/>
      <c r="I847" s="4"/>
      <c r="J847" s="4"/>
      <c r="K847" s="4"/>
      <c r="L847" s="4"/>
      <c r="M847" s="4"/>
      <c r="N847" s="4"/>
    </row>
    <row r="848" spans="1:14" ht="13.2">
      <c r="A848" s="4"/>
      <c r="B848" s="4"/>
      <c r="C848" s="4"/>
      <c r="D848" s="4"/>
      <c r="E848" s="4"/>
      <c r="F848" s="4"/>
      <c r="G848" s="4"/>
      <c r="H848" s="4"/>
      <c r="I848" s="4"/>
      <c r="J848" s="4"/>
      <c r="K848" s="4"/>
      <c r="L848" s="4"/>
      <c r="M848" s="4"/>
      <c r="N848" s="4"/>
    </row>
    <row r="849" spans="1:14" ht="13.2">
      <c r="A849" s="4"/>
      <c r="B849" s="4"/>
      <c r="C849" s="4"/>
      <c r="D849" s="4"/>
      <c r="E849" s="4"/>
      <c r="F849" s="4"/>
      <c r="G849" s="4"/>
      <c r="H849" s="4"/>
      <c r="I849" s="4"/>
      <c r="J849" s="4"/>
      <c r="K849" s="4"/>
      <c r="L849" s="4"/>
      <c r="M849" s="4"/>
      <c r="N849" s="4"/>
    </row>
    <row r="850" spans="1:14" ht="13.2">
      <c r="A850" s="4"/>
      <c r="B850" s="4"/>
      <c r="C850" s="4"/>
      <c r="D850" s="4"/>
      <c r="E850" s="4"/>
      <c r="F850" s="4"/>
      <c r="G850" s="4"/>
      <c r="H850" s="4"/>
      <c r="I850" s="4"/>
      <c r="J850" s="4"/>
      <c r="K850" s="4"/>
      <c r="L850" s="4"/>
      <c r="M850" s="4"/>
      <c r="N850" s="4"/>
    </row>
  </sheetData>
  <autoFilter ref="A7:O719"/>
  <mergeCells count="660">
    <mergeCell ref="M18:M22"/>
    <mergeCell ref="D13:D17"/>
    <mergeCell ref="A715:A719"/>
    <mergeCell ref="B715:B719"/>
    <mergeCell ref="D715:D719"/>
    <mergeCell ref="A61:A65"/>
    <mergeCell ref="B66:B70"/>
    <mergeCell ref="D29:D33"/>
    <mergeCell ref="A53:A60"/>
    <mergeCell ref="A48:A52"/>
    <mergeCell ref="B48:B52"/>
    <mergeCell ref="L715:L719"/>
    <mergeCell ref="M66:M70"/>
    <mergeCell ref="M61:M65"/>
    <mergeCell ref="M715:M719"/>
    <mergeCell ref="L61:L65"/>
    <mergeCell ref="M76:M82"/>
    <mergeCell ref="L71:L75"/>
    <mergeCell ref="L76:L82"/>
    <mergeCell ref="M71:M75"/>
    <mergeCell ref="L66:L70"/>
    <mergeCell ref="L1:M1"/>
    <mergeCell ref="L2:M2"/>
    <mergeCell ref="L5:L6"/>
    <mergeCell ref="M5:M6"/>
    <mergeCell ref="L13:L17"/>
    <mergeCell ref="M29:M33"/>
    <mergeCell ref="M23:M27"/>
    <mergeCell ref="M13:M17"/>
    <mergeCell ref="L8:L12"/>
    <mergeCell ref="M8:M12"/>
    <mergeCell ref="M48:M52"/>
    <mergeCell ref="L53:L60"/>
    <mergeCell ref="M42:M46"/>
    <mergeCell ref="L48:L52"/>
    <mergeCell ref="M53:M60"/>
    <mergeCell ref="D48:D52"/>
    <mergeCell ref="D42:D46"/>
    <mergeCell ref="L42:L46"/>
    <mergeCell ref="L34:L41"/>
    <mergeCell ref="A5:A6"/>
    <mergeCell ref="B5:B6"/>
    <mergeCell ref="C5:C6"/>
    <mergeCell ref="D5:D6"/>
    <mergeCell ref="L23:L27"/>
    <mergeCell ref="A28:K28"/>
    <mergeCell ref="A29:A33"/>
    <mergeCell ref="A23:B27"/>
    <mergeCell ref="L29:L33"/>
    <mergeCell ref="D66:D70"/>
    <mergeCell ref="B42:B46"/>
    <mergeCell ref="A34:A41"/>
    <mergeCell ref="A66:A70"/>
    <mergeCell ref="B61:B65"/>
    <mergeCell ref="D34:D41"/>
    <mergeCell ref="A42:A46"/>
    <mergeCell ref="D53:D60"/>
    <mergeCell ref="M34:M41"/>
    <mergeCell ref="D8:D12"/>
    <mergeCell ref="A8:B12"/>
    <mergeCell ref="B34:B41"/>
    <mergeCell ref="A13:B17"/>
    <mergeCell ref="A18:B22"/>
    <mergeCell ref="B29:B33"/>
    <mergeCell ref="D18:D22"/>
    <mergeCell ref="L18:L22"/>
    <mergeCell ref="D23:D27"/>
    <mergeCell ref="B53:B60"/>
    <mergeCell ref="D61:D65"/>
    <mergeCell ref="A71:A75"/>
    <mergeCell ref="B71:B75"/>
    <mergeCell ref="D84:D88"/>
    <mergeCell ref="A89:A93"/>
    <mergeCell ref="B89:B93"/>
    <mergeCell ref="D71:D75"/>
    <mergeCell ref="B76:B83"/>
    <mergeCell ref="A84:A88"/>
    <mergeCell ref="L89:L93"/>
    <mergeCell ref="M84:M88"/>
    <mergeCell ref="M102:M109"/>
    <mergeCell ref="M94:M101"/>
    <mergeCell ref="M89:M93"/>
    <mergeCell ref="L84:L88"/>
    <mergeCell ref="L94:L101"/>
    <mergeCell ref="L102:L109"/>
    <mergeCell ref="D89:D93"/>
    <mergeCell ref="A76:A83"/>
    <mergeCell ref="D76:D83"/>
    <mergeCell ref="A102:A109"/>
    <mergeCell ref="B102:B109"/>
    <mergeCell ref="D102:D109"/>
    <mergeCell ref="A94:A101"/>
    <mergeCell ref="B94:B101"/>
    <mergeCell ref="D94:D101"/>
    <mergeCell ref="B84:B88"/>
    <mergeCell ref="M110:M117"/>
    <mergeCell ref="A118:A122"/>
    <mergeCell ref="B118:B122"/>
    <mergeCell ref="D118:D122"/>
    <mergeCell ref="L118:L122"/>
    <mergeCell ref="M118:M122"/>
    <mergeCell ref="A110:A117"/>
    <mergeCell ref="B110:B117"/>
    <mergeCell ref="D110:D117"/>
    <mergeCell ref="L110:L117"/>
    <mergeCell ref="M123:M127"/>
    <mergeCell ref="A128:A132"/>
    <mergeCell ref="B128:B132"/>
    <mergeCell ref="D128:D132"/>
    <mergeCell ref="L128:L132"/>
    <mergeCell ref="M128:M132"/>
    <mergeCell ref="A123:A127"/>
    <mergeCell ref="B123:B127"/>
    <mergeCell ref="D123:D127"/>
    <mergeCell ref="L123:L127"/>
    <mergeCell ref="M133:M137"/>
    <mergeCell ref="A138:A145"/>
    <mergeCell ref="B138:B145"/>
    <mergeCell ref="D138:D145"/>
    <mergeCell ref="L138:L145"/>
    <mergeCell ref="M138:M145"/>
    <mergeCell ref="A133:A137"/>
    <mergeCell ref="B133:B137"/>
    <mergeCell ref="D133:D137"/>
    <mergeCell ref="L133:L137"/>
    <mergeCell ref="M146:M150"/>
    <mergeCell ref="A151:A158"/>
    <mergeCell ref="B151:B158"/>
    <mergeCell ref="D151:D158"/>
    <mergeCell ref="L151:L158"/>
    <mergeCell ref="M151:M158"/>
    <mergeCell ref="A146:A150"/>
    <mergeCell ref="B146:B150"/>
    <mergeCell ref="D146:D150"/>
    <mergeCell ref="L146:L150"/>
    <mergeCell ref="M159:M163"/>
    <mergeCell ref="A164:A168"/>
    <mergeCell ref="B164:B168"/>
    <mergeCell ref="D164:D168"/>
    <mergeCell ref="L164:L168"/>
    <mergeCell ref="M164:M168"/>
    <mergeCell ref="A159:A163"/>
    <mergeCell ref="B159:B163"/>
    <mergeCell ref="D159:D163"/>
    <mergeCell ref="L159:L163"/>
    <mergeCell ref="M169:M173"/>
    <mergeCell ref="A174:A181"/>
    <mergeCell ref="B174:B181"/>
    <mergeCell ref="D174:D181"/>
    <mergeCell ref="L174:L181"/>
    <mergeCell ref="M174:M181"/>
    <mergeCell ref="A169:A173"/>
    <mergeCell ref="B169:B173"/>
    <mergeCell ref="D169:D173"/>
    <mergeCell ref="L169:L173"/>
    <mergeCell ref="M182:M186"/>
    <mergeCell ref="A187:A194"/>
    <mergeCell ref="B187:B194"/>
    <mergeCell ref="D187:D194"/>
    <mergeCell ref="L187:L194"/>
    <mergeCell ref="M187:M194"/>
    <mergeCell ref="A182:A186"/>
    <mergeCell ref="B182:B186"/>
    <mergeCell ref="D182:D186"/>
    <mergeCell ref="L182:L186"/>
    <mergeCell ref="M195:M199"/>
    <mergeCell ref="A200:A204"/>
    <mergeCell ref="B200:B204"/>
    <mergeCell ref="D200:D204"/>
    <mergeCell ref="L200:L204"/>
    <mergeCell ref="M200:M204"/>
    <mergeCell ref="A195:A199"/>
    <mergeCell ref="B195:B199"/>
    <mergeCell ref="D195:D199"/>
    <mergeCell ref="L195:L199"/>
    <mergeCell ref="M205:M209"/>
    <mergeCell ref="A210:A214"/>
    <mergeCell ref="B210:B214"/>
    <mergeCell ref="D210:D214"/>
    <mergeCell ref="L210:L214"/>
    <mergeCell ref="M210:M214"/>
    <mergeCell ref="A205:A209"/>
    <mergeCell ref="B205:B209"/>
    <mergeCell ref="D205:D209"/>
    <mergeCell ref="L205:L209"/>
    <mergeCell ref="M215:M219"/>
    <mergeCell ref="A220:A224"/>
    <mergeCell ref="B220:B224"/>
    <mergeCell ref="D220:D224"/>
    <mergeCell ref="L220:L224"/>
    <mergeCell ref="M220:M224"/>
    <mergeCell ref="A215:A219"/>
    <mergeCell ref="B215:B219"/>
    <mergeCell ref="D215:D219"/>
    <mergeCell ref="L215:L219"/>
    <mergeCell ref="M225:M229"/>
    <mergeCell ref="A230:A234"/>
    <mergeCell ref="B230:B234"/>
    <mergeCell ref="D230:D234"/>
    <mergeCell ref="L230:L234"/>
    <mergeCell ref="M230:M234"/>
    <mergeCell ref="A225:A229"/>
    <mergeCell ref="B225:B229"/>
    <mergeCell ref="D225:D229"/>
    <mergeCell ref="L225:L229"/>
    <mergeCell ref="A240:A244"/>
    <mergeCell ref="B240:B244"/>
    <mergeCell ref="D240:D244"/>
    <mergeCell ref="L240:L244"/>
    <mergeCell ref="M240:M244"/>
    <mergeCell ref="A235:A239"/>
    <mergeCell ref="B235:B239"/>
    <mergeCell ref="D235:D239"/>
    <mergeCell ref="L235:L239"/>
    <mergeCell ref="B245:B249"/>
    <mergeCell ref="D245:D249"/>
    <mergeCell ref="D260:D264"/>
    <mergeCell ref="B255:B259"/>
    <mergeCell ref="D255:D259"/>
    <mergeCell ref="M235:M239"/>
    <mergeCell ref="M260:M264"/>
    <mergeCell ref="L245:L249"/>
    <mergeCell ref="A250:A254"/>
    <mergeCell ref="M245:M249"/>
    <mergeCell ref="M250:M254"/>
    <mergeCell ref="B250:B254"/>
    <mergeCell ref="D250:D254"/>
    <mergeCell ref="L250:L254"/>
    <mergeCell ref="B260:B264"/>
    <mergeCell ref="A245:A249"/>
    <mergeCell ref="B280:B284"/>
    <mergeCell ref="L255:L259"/>
    <mergeCell ref="A255:A259"/>
    <mergeCell ref="D275:D279"/>
    <mergeCell ref="L275:L279"/>
    <mergeCell ref="L265:L269"/>
    <mergeCell ref="A265:A269"/>
    <mergeCell ref="B265:B269"/>
    <mergeCell ref="L260:L264"/>
    <mergeCell ref="A275:A279"/>
    <mergeCell ref="M265:M269"/>
    <mergeCell ref="D270:D274"/>
    <mergeCell ref="L270:L274"/>
    <mergeCell ref="M270:M274"/>
    <mergeCell ref="D265:D269"/>
    <mergeCell ref="A270:A274"/>
    <mergeCell ref="B270:B274"/>
    <mergeCell ref="D280:D284"/>
    <mergeCell ref="M255:M259"/>
    <mergeCell ref="A260:A264"/>
    <mergeCell ref="B301:B305"/>
    <mergeCell ref="D301:D305"/>
    <mergeCell ref="D290:D294"/>
    <mergeCell ref="A301:A305"/>
    <mergeCell ref="A280:A284"/>
    <mergeCell ref="A285:A289"/>
    <mergeCell ref="B285:B289"/>
    <mergeCell ref="M296:M300"/>
    <mergeCell ref="M275:M279"/>
    <mergeCell ref="M280:M284"/>
    <mergeCell ref="L280:L284"/>
    <mergeCell ref="B275:B279"/>
    <mergeCell ref="A296:A300"/>
    <mergeCell ref="B296:B300"/>
    <mergeCell ref="D296:D300"/>
    <mergeCell ref="A290:A294"/>
    <mergeCell ref="B290:B294"/>
    <mergeCell ref="M301:M305"/>
    <mergeCell ref="M290:M294"/>
    <mergeCell ref="D285:D289"/>
    <mergeCell ref="L306:L310"/>
    <mergeCell ref="L285:L289"/>
    <mergeCell ref="M285:M289"/>
    <mergeCell ref="L301:L305"/>
    <mergeCell ref="L290:L294"/>
    <mergeCell ref="M306:M310"/>
    <mergeCell ref="L296:L300"/>
    <mergeCell ref="A306:A310"/>
    <mergeCell ref="B306:B310"/>
    <mergeCell ref="D306:D310"/>
    <mergeCell ref="L311:L315"/>
    <mergeCell ref="A321:A325"/>
    <mergeCell ref="B321:B325"/>
    <mergeCell ref="D321:D325"/>
    <mergeCell ref="L321:L325"/>
    <mergeCell ref="B316:B320"/>
    <mergeCell ref="D316:D320"/>
    <mergeCell ref="M336:M340"/>
    <mergeCell ref="L336:L340"/>
    <mergeCell ref="M321:M325"/>
    <mergeCell ref="A311:A315"/>
    <mergeCell ref="B311:B315"/>
    <mergeCell ref="D311:D315"/>
    <mergeCell ref="M311:M315"/>
    <mergeCell ref="A316:A320"/>
    <mergeCell ref="L316:L320"/>
    <mergeCell ref="M316:M320"/>
    <mergeCell ref="A326:A330"/>
    <mergeCell ref="B326:B330"/>
    <mergeCell ref="D326:D330"/>
    <mergeCell ref="L326:L330"/>
    <mergeCell ref="L331:L335"/>
    <mergeCell ref="M331:M335"/>
    <mergeCell ref="M326:M330"/>
    <mergeCell ref="A331:A335"/>
    <mergeCell ref="B331:B335"/>
    <mergeCell ref="D331:D335"/>
    <mergeCell ref="A336:A340"/>
    <mergeCell ref="B336:B340"/>
    <mergeCell ref="D336:D340"/>
    <mergeCell ref="D346:D350"/>
    <mergeCell ref="L346:L350"/>
    <mergeCell ref="M346:M350"/>
    <mergeCell ref="A341:A345"/>
    <mergeCell ref="B341:B345"/>
    <mergeCell ref="D341:D345"/>
    <mergeCell ref="A346:A350"/>
    <mergeCell ref="B346:B350"/>
    <mergeCell ref="M341:M345"/>
    <mergeCell ref="L361:L368"/>
    <mergeCell ref="L341:L345"/>
    <mergeCell ref="M351:M355"/>
    <mergeCell ref="M356:M360"/>
    <mergeCell ref="M361:M368"/>
    <mergeCell ref="M369:M373"/>
    <mergeCell ref="L369:L373"/>
    <mergeCell ref="A379:A386"/>
    <mergeCell ref="B379:B386"/>
    <mergeCell ref="D379:D386"/>
    <mergeCell ref="L379:L386"/>
    <mergeCell ref="M392:M399"/>
    <mergeCell ref="D392:D399"/>
    <mergeCell ref="L374:L378"/>
    <mergeCell ref="M374:M378"/>
    <mergeCell ref="A351:A355"/>
    <mergeCell ref="B351:B355"/>
    <mergeCell ref="D351:D355"/>
    <mergeCell ref="L351:L355"/>
    <mergeCell ref="A356:A360"/>
    <mergeCell ref="B356:B360"/>
    <mergeCell ref="D356:D360"/>
    <mergeCell ref="L356:L360"/>
    <mergeCell ref="A361:A368"/>
    <mergeCell ref="B361:B368"/>
    <mergeCell ref="D361:D368"/>
    <mergeCell ref="D387:D391"/>
    <mergeCell ref="A374:A378"/>
    <mergeCell ref="B374:B378"/>
    <mergeCell ref="D374:D378"/>
    <mergeCell ref="A369:A373"/>
    <mergeCell ref="B369:B373"/>
    <mergeCell ref="D369:D373"/>
    <mergeCell ref="A387:A391"/>
    <mergeCell ref="B387:B391"/>
    <mergeCell ref="A400:A404"/>
    <mergeCell ref="A392:A399"/>
    <mergeCell ref="B392:B399"/>
    <mergeCell ref="M387:M391"/>
    <mergeCell ref="M400:M404"/>
    <mergeCell ref="L387:L391"/>
    <mergeCell ref="L392:L399"/>
    <mergeCell ref="D400:D404"/>
    <mergeCell ref="L405:L409"/>
    <mergeCell ref="M405:M409"/>
    <mergeCell ref="L420:L424"/>
    <mergeCell ref="M410:M414"/>
    <mergeCell ref="M379:M386"/>
    <mergeCell ref="B400:B404"/>
    <mergeCell ref="L400:L404"/>
    <mergeCell ref="B415:B419"/>
    <mergeCell ref="D415:D419"/>
    <mergeCell ref="L415:L419"/>
    <mergeCell ref="D440:D444"/>
    <mergeCell ref="M430:M434"/>
    <mergeCell ref="L440:L444"/>
    <mergeCell ref="M420:M424"/>
    <mergeCell ref="B466:B470"/>
    <mergeCell ref="D466:D470"/>
    <mergeCell ref="L466:L470"/>
    <mergeCell ref="D445:D449"/>
    <mergeCell ref="D450:D454"/>
    <mergeCell ref="L450:L454"/>
    <mergeCell ref="M450:M454"/>
    <mergeCell ref="M435:M439"/>
    <mergeCell ref="M425:M429"/>
    <mergeCell ref="M440:M444"/>
    <mergeCell ref="M445:M449"/>
    <mergeCell ref="D410:D414"/>
    <mergeCell ref="L410:L414"/>
    <mergeCell ref="M415:M419"/>
    <mergeCell ref="B460:B464"/>
    <mergeCell ref="D460:D464"/>
    <mergeCell ref="D425:D429"/>
    <mergeCell ref="L425:L429"/>
    <mergeCell ref="L430:L434"/>
    <mergeCell ref="L445:L449"/>
    <mergeCell ref="L435:L439"/>
    <mergeCell ref="L455:L459"/>
    <mergeCell ref="L460:L464"/>
    <mergeCell ref="D455:D459"/>
    <mergeCell ref="A405:A409"/>
    <mergeCell ref="B405:B409"/>
    <mergeCell ref="D405:D409"/>
    <mergeCell ref="B425:B429"/>
    <mergeCell ref="D420:D424"/>
    <mergeCell ref="A410:A414"/>
    <mergeCell ref="A420:A424"/>
    <mergeCell ref="B420:B424"/>
    <mergeCell ref="A415:A419"/>
    <mergeCell ref="B410:B414"/>
    <mergeCell ref="A425:A429"/>
    <mergeCell ref="L489:L493"/>
    <mergeCell ref="A430:A434"/>
    <mergeCell ref="B430:B434"/>
    <mergeCell ref="D430:D434"/>
    <mergeCell ref="A479:A483"/>
    <mergeCell ref="B479:B483"/>
    <mergeCell ref="A440:A444"/>
    <mergeCell ref="B440:B444"/>
    <mergeCell ref="B450:B454"/>
    <mergeCell ref="D479:D483"/>
    <mergeCell ref="A450:A454"/>
    <mergeCell ref="A435:A439"/>
    <mergeCell ref="B435:B439"/>
    <mergeCell ref="A445:A449"/>
    <mergeCell ref="B445:B449"/>
    <mergeCell ref="D435:D439"/>
    <mergeCell ref="A466:A470"/>
    <mergeCell ref="A455:A459"/>
    <mergeCell ref="B455:B459"/>
    <mergeCell ref="A460:A464"/>
    <mergeCell ref="A484:A488"/>
    <mergeCell ref="B484:B488"/>
    <mergeCell ref="L471:L478"/>
    <mergeCell ref="B494:B498"/>
    <mergeCell ref="D494:D498"/>
    <mergeCell ref="L479:L483"/>
    <mergeCell ref="L494:L498"/>
    <mergeCell ref="D471:D478"/>
    <mergeCell ref="L484:L488"/>
    <mergeCell ref="L519:L523"/>
    <mergeCell ref="A489:A493"/>
    <mergeCell ref="B489:B493"/>
    <mergeCell ref="D489:D493"/>
    <mergeCell ref="L499:L503"/>
    <mergeCell ref="A471:A478"/>
    <mergeCell ref="B471:B478"/>
    <mergeCell ref="L509:L513"/>
    <mergeCell ref="L504:L508"/>
    <mergeCell ref="D484:D488"/>
    <mergeCell ref="B504:B508"/>
    <mergeCell ref="A494:A498"/>
    <mergeCell ref="A534:A538"/>
    <mergeCell ref="B534:B538"/>
    <mergeCell ref="A524:A528"/>
    <mergeCell ref="A509:A513"/>
    <mergeCell ref="B509:B513"/>
    <mergeCell ref="A514:A518"/>
    <mergeCell ref="B524:B528"/>
    <mergeCell ref="A519:A523"/>
    <mergeCell ref="D509:D513"/>
    <mergeCell ref="A499:A503"/>
    <mergeCell ref="B499:B503"/>
    <mergeCell ref="D499:D503"/>
    <mergeCell ref="D504:D508"/>
    <mergeCell ref="D534:D538"/>
    <mergeCell ref="A529:A533"/>
    <mergeCell ref="B529:B533"/>
    <mergeCell ref="D529:D533"/>
    <mergeCell ref="A504:A508"/>
    <mergeCell ref="D549:D553"/>
    <mergeCell ref="L549:L553"/>
    <mergeCell ref="D544:D548"/>
    <mergeCell ref="L544:L548"/>
    <mergeCell ref="A539:A543"/>
    <mergeCell ref="B539:B543"/>
    <mergeCell ref="D539:D543"/>
    <mergeCell ref="D524:D528"/>
    <mergeCell ref="L524:L528"/>
    <mergeCell ref="B514:B518"/>
    <mergeCell ref="D514:D518"/>
    <mergeCell ref="L514:L518"/>
    <mergeCell ref="L539:L543"/>
    <mergeCell ref="L534:L538"/>
    <mergeCell ref="L529:L533"/>
    <mergeCell ref="B519:B523"/>
    <mergeCell ref="D519:D523"/>
    <mergeCell ref="A593:A597"/>
    <mergeCell ref="B593:B597"/>
    <mergeCell ref="D593:D597"/>
    <mergeCell ref="A578:A582"/>
    <mergeCell ref="B578:B582"/>
    <mergeCell ref="A583:A587"/>
    <mergeCell ref="D578:D582"/>
    <mergeCell ref="D603:D607"/>
    <mergeCell ref="M623:M627"/>
    <mergeCell ref="M603:M607"/>
    <mergeCell ref="B608:B612"/>
    <mergeCell ref="L618:L622"/>
    <mergeCell ref="L613:L617"/>
    <mergeCell ref="D608:D612"/>
    <mergeCell ref="L603:L607"/>
    <mergeCell ref="L608:L612"/>
    <mergeCell ref="B603:B607"/>
    <mergeCell ref="A544:A548"/>
    <mergeCell ref="B544:B548"/>
    <mergeCell ref="A570:A577"/>
    <mergeCell ref="B570:B577"/>
    <mergeCell ref="D570:D577"/>
    <mergeCell ref="L570:L577"/>
    <mergeCell ref="B554:B561"/>
    <mergeCell ref="D554:D561"/>
    <mergeCell ref="A549:A553"/>
    <mergeCell ref="B549:B553"/>
    <mergeCell ref="A554:A561"/>
    <mergeCell ref="L588:L592"/>
    <mergeCell ref="A588:A592"/>
    <mergeCell ref="B588:B592"/>
    <mergeCell ref="D588:D592"/>
    <mergeCell ref="A562:A569"/>
    <mergeCell ref="B562:B569"/>
    <mergeCell ref="D562:D569"/>
    <mergeCell ref="L554:L561"/>
    <mergeCell ref="L578:L582"/>
    <mergeCell ref="B583:B587"/>
    <mergeCell ref="D583:D587"/>
    <mergeCell ref="L583:L587"/>
    <mergeCell ref="L593:L597"/>
    <mergeCell ref="L562:L569"/>
    <mergeCell ref="A598:A602"/>
    <mergeCell ref="B598:B602"/>
    <mergeCell ref="D598:D602"/>
    <mergeCell ref="A603:A607"/>
    <mergeCell ref="L598:L602"/>
    <mergeCell ref="A623:A627"/>
    <mergeCell ref="B623:B627"/>
    <mergeCell ref="D623:D627"/>
    <mergeCell ref="A618:A622"/>
    <mergeCell ref="B618:B622"/>
    <mergeCell ref="B653:B657"/>
    <mergeCell ref="A638:A642"/>
    <mergeCell ref="D638:D642"/>
    <mergeCell ref="A643:A647"/>
    <mergeCell ref="D643:D647"/>
    <mergeCell ref="A608:A612"/>
    <mergeCell ref="D618:D622"/>
    <mergeCell ref="A613:A617"/>
    <mergeCell ref="B613:B617"/>
    <mergeCell ref="D613:D617"/>
    <mergeCell ref="B638:B642"/>
    <mergeCell ref="B628:B632"/>
    <mergeCell ref="L623:L627"/>
    <mergeCell ref="L628:L632"/>
    <mergeCell ref="L633:L637"/>
    <mergeCell ref="B643:B647"/>
    <mergeCell ref="L648:L652"/>
    <mergeCell ref="L658:L662"/>
    <mergeCell ref="L643:L647"/>
    <mergeCell ref="L653:L657"/>
    <mergeCell ref="A633:A637"/>
    <mergeCell ref="A628:A632"/>
    <mergeCell ref="D628:D632"/>
    <mergeCell ref="D633:D637"/>
    <mergeCell ref="B633:B637"/>
    <mergeCell ref="D653:D657"/>
    <mergeCell ref="A674:A678"/>
    <mergeCell ref="A663:A667"/>
    <mergeCell ref="B663:B667"/>
    <mergeCell ref="D663:D667"/>
    <mergeCell ref="A658:A662"/>
    <mergeCell ref="D658:D662"/>
    <mergeCell ref="B658:B662"/>
    <mergeCell ref="B674:B678"/>
    <mergeCell ref="A710:A714"/>
    <mergeCell ref="A648:A652"/>
    <mergeCell ref="B648:B652"/>
    <mergeCell ref="D648:D652"/>
    <mergeCell ref="A668:A672"/>
    <mergeCell ref="D668:D672"/>
    <mergeCell ref="A695:A699"/>
    <mergeCell ref="D685:D689"/>
    <mergeCell ref="A685:A689"/>
    <mergeCell ref="B710:B714"/>
    <mergeCell ref="A680:A684"/>
    <mergeCell ref="D674:D678"/>
    <mergeCell ref="D680:D684"/>
    <mergeCell ref="A705:A709"/>
    <mergeCell ref="B705:B709"/>
    <mergeCell ref="A690:A694"/>
    <mergeCell ref="B690:B694"/>
    <mergeCell ref="A700:A704"/>
    <mergeCell ref="B685:B689"/>
    <mergeCell ref="M633:M637"/>
    <mergeCell ref="M583:M587"/>
    <mergeCell ref="M588:M592"/>
    <mergeCell ref="A653:A657"/>
    <mergeCell ref="B668:B672"/>
    <mergeCell ref="D710:D714"/>
    <mergeCell ref="L690:L694"/>
    <mergeCell ref="D705:D709"/>
    <mergeCell ref="L705:L709"/>
    <mergeCell ref="D690:D694"/>
    <mergeCell ref="M648:M652"/>
    <mergeCell ref="M674:M678"/>
    <mergeCell ref="M690:M694"/>
    <mergeCell ref="M578:M582"/>
    <mergeCell ref="M663:M667"/>
    <mergeCell ref="M668:M672"/>
    <mergeCell ref="M598:M602"/>
    <mergeCell ref="M628:M632"/>
    <mergeCell ref="M618:M622"/>
    <mergeCell ref="M593:M597"/>
    <mergeCell ref="B700:B704"/>
    <mergeCell ref="D700:D704"/>
    <mergeCell ref="L700:L704"/>
    <mergeCell ref="B680:B684"/>
    <mergeCell ref="M695:M699"/>
    <mergeCell ref="M685:M689"/>
    <mergeCell ref="B695:B699"/>
    <mergeCell ref="D695:D699"/>
    <mergeCell ref="M479:M483"/>
    <mergeCell ref="M460:M464"/>
    <mergeCell ref="M700:M704"/>
    <mergeCell ref="M705:M709"/>
    <mergeCell ref="L685:L689"/>
    <mergeCell ref="L680:L684"/>
    <mergeCell ref="L674:L678"/>
    <mergeCell ref="L695:L699"/>
    <mergeCell ref="M643:M647"/>
    <mergeCell ref="M653:M657"/>
    <mergeCell ref="M484:M488"/>
    <mergeCell ref="M519:M523"/>
    <mergeCell ref="M509:M513"/>
    <mergeCell ref="M549:M553"/>
    <mergeCell ref="M534:M538"/>
    <mergeCell ref="M455:M459"/>
    <mergeCell ref="M539:M543"/>
    <mergeCell ref="M524:M528"/>
    <mergeCell ref="M514:M518"/>
    <mergeCell ref="M504:M508"/>
    <mergeCell ref="M680:M684"/>
    <mergeCell ref="L663:L667"/>
    <mergeCell ref="L638:L642"/>
    <mergeCell ref="M466:M470"/>
    <mergeCell ref="M471:M478"/>
    <mergeCell ref="M529:M533"/>
    <mergeCell ref="M544:M548"/>
    <mergeCell ref="M499:M503"/>
    <mergeCell ref="M494:M498"/>
    <mergeCell ref="M489:M493"/>
    <mergeCell ref="M570:M577"/>
    <mergeCell ref="M562:M569"/>
    <mergeCell ref="M554:M561"/>
    <mergeCell ref="M710:M714"/>
    <mergeCell ref="L710:L714"/>
    <mergeCell ref="M638:M642"/>
    <mergeCell ref="M608:M612"/>
    <mergeCell ref="M613:M617"/>
    <mergeCell ref="L668:L672"/>
    <mergeCell ref="M658:M662"/>
  </mergeCells>
  <phoneticPr fontId="27" type="noConversion"/>
  <printOptions horizontalCentered="1"/>
  <pageMargins left="0.59055118110236227" right="0.59055118110236227" top="0.59055118110236227" bottom="0.59055118110236227" header="0.39370078740157483" footer="0.39370078740157483"/>
  <pageSetup paperSize="9" scale="52" firstPageNumber="21" fitToHeight="0" orientation="landscape" useFirstPageNumber="1" r:id="rId1"/>
  <headerFooter alignWithMargins="0">
    <oddHeader>&amp;C&amp;P</oddHeader>
  </headerFooter>
  <rowBreaks count="12" manualBreakCount="12">
    <brk id="60" max="12" man="1"/>
    <brk id="122" max="12" man="1"/>
    <brk id="181" max="12" man="1"/>
    <brk id="244" max="12" man="1"/>
    <brk id="305" max="12" man="1"/>
    <brk id="360" max="12" man="1"/>
    <brk id="419" max="12" man="1"/>
    <brk id="470" max="12" man="1"/>
    <brk id="528" max="12" man="1"/>
    <brk id="569" max="12" man="1"/>
    <brk id="632" max="12" man="1"/>
    <brk id="689" max="12" man="1"/>
  </rowBreaks>
</worksheet>
</file>

<file path=xl/worksheets/sheet3.xml><?xml version="1.0" encoding="utf-8"?>
<worksheet xmlns="http://schemas.openxmlformats.org/spreadsheetml/2006/main" xmlns:r="http://schemas.openxmlformats.org/officeDocument/2006/relationships">
  <sheetPr>
    <pageSetUpPr fitToPage="1"/>
  </sheetPr>
  <dimension ref="A1:V219"/>
  <sheetViews>
    <sheetView tabSelected="1" view="pageBreakPreview" zoomScale="85" zoomScaleNormal="65" zoomScaleSheetLayoutView="85" workbookViewId="0">
      <pane xSplit="3" ySplit="7" topLeftCell="D8" activePane="bottomRight" state="frozen"/>
      <selection activeCell="B2" sqref="B2"/>
      <selection pane="topRight" activeCell="B2" sqref="B2"/>
      <selection pane="bottomLeft" activeCell="B2" sqref="B2"/>
      <selection pane="bottomRight" activeCell="G175" sqref="G175:I191"/>
    </sheetView>
  </sheetViews>
  <sheetFormatPr defaultColWidth="9.109375" defaultRowHeight="15.6"/>
  <cols>
    <col min="1" max="1" width="8.88671875" style="16" customWidth="1"/>
    <col min="2" max="2" width="50.5546875" style="5" customWidth="1"/>
    <col min="3" max="3" width="17.6640625" style="5" customWidth="1"/>
    <col min="4" max="4" width="15.109375" style="5" customWidth="1"/>
    <col min="5" max="5" width="15.44140625" style="5" customWidth="1"/>
    <col min="6" max="6" width="15.88671875" style="5" customWidth="1"/>
    <col min="7" max="7" width="15.33203125" style="5" customWidth="1"/>
    <col min="8" max="8" width="15.88671875" style="5" customWidth="1"/>
    <col min="9" max="9" width="16.6640625" style="5" customWidth="1"/>
    <col min="10" max="10" width="14.5546875" style="5" customWidth="1"/>
    <col min="11" max="11" width="16.33203125" style="5" customWidth="1"/>
    <col min="12" max="12" width="15.44140625" style="5" customWidth="1"/>
    <col min="13" max="13" width="14.6640625" style="15" customWidth="1"/>
    <col min="14" max="14" width="14.44140625" style="4" bestFit="1" customWidth="1"/>
    <col min="15" max="15" width="12.5546875" style="4" bestFit="1" customWidth="1"/>
    <col min="16" max="16" width="13" style="4" customWidth="1"/>
    <col min="17" max="17" width="10.6640625" style="4" bestFit="1" customWidth="1"/>
    <col min="18" max="18" width="9.109375" style="4"/>
    <col min="19" max="19" width="13.44140625" style="4" customWidth="1"/>
    <col min="20" max="20" width="11" style="4" bestFit="1" customWidth="1"/>
    <col min="21" max="16384" width="9.109375" style="4"/>
  </cols>
  <sheetData>
    <row r="1" spans="1:22" ht="18">
      <c r="L1" s="73" t="s">
        <v>282</v>
      </c>
      <c r="M1" s="73"/>
    </row>
    <row r="2" spans="1:22" ht="18">
      <c r="L2" s="73" t="s">
        <v>211</v>
      </c>
      <c r="M2" s="73"/>
    </row>
    <row r="3" spans="1:22" ht="42">
      <c r="A3" s="9" t="s">
        <v>283</v>
      </c>
      <c r="B3" s="9"/>
      <c r="C3" s="9"/>
      <c r="D3" s="9"/>
      <c r="E3" s="9"/>
      <c r="F3" s="9"/>
      <c r="G3" s="9"/>
      <c r="H3" s="9"/>
      <c r="I3" s="9"/>
      <c r="J3" s="9"/>
      <c r="K3" s="9"/>
      <c r="L3" s="9"/>
      <c r="M3" s="10"/>
    </row>
    <row r="4" spans="1:22">
      <c r="A4" s="15"/>
      <c r="B4" s="16"/>
      <c r="C4" s="15"/>
      <c r="D4" s="15"/>
      <c r="E4" s="15"/>
      <c r="F4" s="15"/>
      <c r="G4" s="15"/>
      <c r="H4" s="15"/>
      <c r="I4" s="15"/>
      <c r="J4" s="15"/>
      <c r="K4" s="15"/>
      <c r="L4" s="15"/>
    </row>
    <row r="5" spans="1:22" s="5" customFormat="1">
      <c r="A5" s="52" t="s">
        <v>217</v>
      </c>
      <c r="B5" s="52" t="s">
        <v>198</v>
      </c>
      <c r="C5" s="52" t="s">
        <v>202</v>
      </c>
      <c r="D5" s="52" t="s">
        <v>220</v>
      </c>
      <c r="E5" s="11" t="s">
        <v>208</v>
      </c>
      <c r="F5" s="11"/>
      <c r="G5" s="11"/>
      <c r="H5" s="11"/>
      <c r="I5" s="11"/>
      <c r="J5" s="11"/>
      <c r="K5" s="11"/>
      <c r="L5" s="58" t="s">
        <v>222</v>
      </c>
      <c r="M5" s="52" t="s">
        <v>221</v>
      </c>
    </row>
    <row r="6" spans="1:22" s="5" customFormat="1" ht="32.25" customHeight="1">
      <c r="A6" s="52"/>
      <c r="B6" s="52"/>
      <c r="C6" s="52"/>
      <c r="D6" s="52"/>
      <c r="E6" s="25" t="s">
        <v>201</v>
      </c>
      <c r="F6" s="25" t="s">
        <v>210</v>
      </c>
      <c r="G6" s="25" t="s">
        <v>219</v>
      </c>
      <c r="H6" s="25" t="s">
        <v>284</v>
      </c>
      <c r="I6" s="25" t="s">
        <v>285</v>
      </c>
      <c r="J6" s="25" t="s">
        <v>286</v>
      </c>
      <c r="K6" s="25" t="s">
        <v>200</v>
      </c>
      <c r="L6" s="90"/>
      <c r="M6" s="52"/>
    </row>
    <row r="7" spans="1:22" s="5" customFormat="1">
      <c r="A7" s="25">
        <v>1</v>
      </c>
      <c r="B7" s="25">
        <v>2</v>
      </c>
      <c r="C7" s="25">
        <v>3</v>
      </c>
      <c r="D7" s="25">
        <v>4</v>
      </c>
      <c r="E7" s="25">
        <v>5</v>
      </c>
      <c r="F7" s="25">
        <v>6</v>
      </c>
      <c r="G7" s="25">
        <v>7</v>
      </c>
      <c r="H7" s="25">
        <v>8</v>
      </c>
      <c r="I7" s="25">
        <v>9</v>
      </c>
      <c r="J7" s="25">
        <v>10</v>
      </c>
      <c r="K7" s="25">
        <v>11</v>
      </c>
      <c r="L7" s="25">
        <v>12</v>
      </c>
      <c r="M7" s="25">
        <v>13</v>
      </c>
    </row>
    <row r="8" spans="1:22" s="5" customFormat="1">
      <c r="A8" s="51" t="s">
        <v>206</v>
      </c>
      <c r="B8" s="51"/>
      <c r="C8" s="13" t="s">
        <v>200</v>
      </c>
      <c r="D8" s="69"/>
      <c r="E8" s="19">
        <v>0</v>
      </c>
      <c r="F8" s="24">
        <f>F9+F10+F11+F12</f>
        <v>76129.210000000006</v>
      </c>
      <c r="G8" s="24">
        <f>G9+G10+G11+G12</f>
        <v>2219663.0419999999</v>
      </c>
      <c r="H8" s="24">
        <f>H9+H10+H11+H12</f>
        <v>525661</v>
      </c>
      <c r="I8" s="24">
        <f>I9+I10+I11+I12</f>
        <v>1643591.69</v>
      </c>
      <c r="J8" s="24">
        <f>J13</f>
        <v>655183.89</v>
      </c>
      <c r="K8" s="24">
        <f t="shared" ref="K8:K17" si="0">SUM(E8:J8)</f>
        <v>5120228.8319999995</v>
      </c>
      <c r="L8" s="50"/>
      <c r="M8" s="50"/>
      <c r="N8" s="27"/>
      <c r="P8" s="27"/>
      <c r="Q8" s="27"/>
      <c r="R8" s="27"/>
      <c r="S8" s="27"/>
    </row>
    <row r="9" spans="1:22" s="5" customFormat="1">
      <c r="A9" s="51"/>
      <c r="B9" s="51"/>
      <c r="C9" s="13" t="s">
        <v>242</v>
      </c>
      <c r="D9" s="69"/>
      <c r="E9" s="19">
        <v>0</v>
      </c>
      <c r="F9" s="24">
        <f t="shared" ref="F9:J12" si="1">F14</f>
        <v>0</v>
      </c>
      <c r="G9" s="24">
        <f t="shared" si="1"/>
        <v>1794922.6999999997</v>
      </c>
      <c r="H9" s="24">
        <f t="shared" si="1"/>
        <v>428392.8</v>
      </c>
      <c r="I9" s="24">
        <f t="shared" si="1"/>
        <v>624424.30500000005</v>
      </c>
      <c r="J9" s="24">
        <f t="shared" si="1"/>
        <v>292135.74</v>
      </c>
      <c r="K9" s="24">
        <f t="shared" si="0"/>
        <v>3139875.5449999999</v>
      </c>
      <c r="L9" s="50"/>
      <c r="M9" s="50"/>
      <c r="N9" s="27"/>
      <c r="P9" s="27"/>
      <c r="Q9" s="27"/>
      <c r="R9" s="27"/>
      <c r="S9" s="27"/>
    </row>
    <row r="10" spans="1:22" s="5" customFormat="1">
      <c r="A10" s="51"/>
      <c r="B10" s="51"/>
      <c r="C10" s="13" t="s">
        <v>243</v>
      </c>
      <c r="D10" s="69"/>
      <c r="E10" s="19">
        <v>0</v>
      </c>
      <c r="F10" s="24">
        <f t="shared" si="1"/>
        <v>12906.560000000001</v>
      </c>
      <c r="G10" s="24">
        <f t="shared" si="1"/>
        <v>238742.47999999998</v>
      </c>
      <c r="H10" s="24">
        <f t="shared" si="1"/>
        <v>80993.600000000006</v>
      </c>
      <c r="I10" s="24">
        <f>I15</f>
        <v>730471.86499999999</v>
      </c>
      <c r="J10" s="24">
        <f t="shared" si="1"/>
        <v>290438.5</v>
      </c>
      <c r="K10" s="24">
        <f t="shared" si="0"/>
        <v>1353553.0049999999</v>
      </c>
      <c r="L10" s="50"/>
      <c r="M10" s="50"/>
      <c r="P10" s="27"/>
      <c r="Q10" s="27"/>
      <c r="R10" s="27"/>
      <c r="S10" s="27"/>
    </row>
    <row r="11" spans="1:22" s="5" customFormat="1">
      <c r="A11" s="51"/>
      <c r="B11" s="51"/>
      <c r="C11" s="13" t="s">
        <v>244</v>
      </c>
      <c r="D11" s="69"/>
      <c r="E11" s="19">
        <v>0</v>
      </c>
      <c r="F11" s="24">
        <f t="shared" si="1"/>
        <v>63222.65</v>
      </c>
      <c r="G11" s="24">
        <f t="shared" si="1"/>
        <v>185997.86200000002</v>
      </c>
      <c r="H11" s="24">
        <v>16274.6</v>
      </c>
      <c r="I11" s="24">
        <f>I16</f>
        <v>288695.51999999996</v>
      </c>
      <c r="J11" s="24">
        <f t="shared" si="1"/>
        <v>72609.650000000009</v>
      </c>
      <c r="K11" s="24">
        <f t="shared" si="0"/>
        <v>626800.28200000001</v>
      </c>
      <c r="L11" s="50"/>
      <c r="M11" s="50"/>
      <c r="O11" s="27"/>
      <c r="P11" s="27"/>
      <c r="Q11" s="27"/>
      <c r="R11" s="27"/>
      <c r="S11" s="27"/>
      <c r="T11" s="27"/>
      <c r="U11" s="27"/>
      <c r="V11" s="27"/>
    </row>
    <row r="12" spans="1:22" s="5" customFormat="1">
      <c r="A12" s="51"/>
      <c r="B12" s="51"/>
      <c r="C12" s="13" t="s">
        <v>245</v>
      </c>
      <c r="D12" s="69"/>
      <c r="E12" s="19">
        <v>0</v>
      </c>
      <c r="F12" s="24">
        <f t="shared" si="1"/>
        <v>0</v>
      </c>
      <c r="G12" s="24">
        <f t="shared" si="1"/>
        <v>0</v>
      </c>
      <c r="H12" s="24">
        <v>0</v>
      </c>
      <c r="I12" s="24">
        <v>0</v>
      </c>
      <c r="J12" s="24">
        <f t="shared" si="1"/>
        <v>0</v>
      </c>
      <c r="K12" s="24">
        <f t="shared" si="0"/>
        <v>0</v>
      </c>
      <c r="L12" s="50"/>
      <c r="M12" s="50"/>
      <c r="O12" s="28"/>
      <c r="P12" s="27"/>
      <c r="Q12" s="27"/>
      <c r="R12" s="27"/>
      <c r="S12" s="27"/>
    </row>
    <row r="13" spans="1:22" s="5" customFormat="1">
      <c r="A13" s="51" t="s">
        <v>195</v>
      </c>
      <c r="B13" s="51"/>
      <c r="C13" s="13" t="s">
        <v>200</v>
      </c>
      <c r="D13" s="69"/>
      <c r="E13" s="19">
        <v>0</v>
      </c>
      <c r="F13" s="19">
        <f>F14+F15+F16+F17</f>
        <v>76129.210000000006</v>
      </c>
      <c r="G13" s="24">
        <f>G131</f>
        <v>0</v>
      </c>
      <c r="H13" s="24">
        <f>H14+H15+H16+H17</f>
        <v>604204.01199999999</v>
      </c>
      <c r="I13" s="24">
        <f>I14+I15+I16+I17</f>
        <v>1643591.69</v>
      </c>
      <c r="J13" s="24">
        <f>J14+J15+J16+J17</f>
        <v>655183.89</v>
      </c>
      <c r="K13" s="24">
        <f t="shared" si="0"/>
        <v>2979108.8020000001</v>
      </c>
      <c r="L13" s="50"/>
      <c r="M13" s="50"/>
      <c r="N13" s="27"/>
      <c r="O13" s="27"/>
      <c r="P13" s="27"/>
      <c r="Q13" s="27"/>
      <c r="R13" s="27"/>
      <c r="S13" s="27"/>
    </row>
    <row r="14" spans="1:22" s="5" customFormat="1">
      <c r="A14" s="51"/>
      <c r="B14" s="51"/>
      <c r="C14" s="13" t="s">
        <v>242</v>
      </c>
      <c r="D14" s="69"/>
      <c r="E14" s="19">
        <v>0</v>
      </c>
      <c r="F14" s="19">
        <v>0</v>
      </c>
      <c r="G14" s="24">
        <f>G41+G46+G51+G56+G66+G158+G163+G168+G173+G178+G183</f>
        <v>1794922.6999999997</v>
      </c>
      <c r="H14" s="24">
        <f>H36+H41+H152</f>
        <v>428392.8</v>
      </c>
      <c r="I14" s="24">
        <f>I20+I36+I76+I86+I96</f>
        <v>624424.30500000005</v>
      </c>
      <c r="J14" s="24">
        <f>J20+J36</f>
        <v>292135.74</v>
      </c>
      <c r="K14" s="24">
        <f>E14+F14+G14+H14+I14+J14</f>
        <v>3139875.5449999999</v>
      </c>
      <c r="L14" s="50"/>
      <c r="M14" s="50"/>
      <c r="N14" s="27"/>
      <c r="O14" s="27"/>
      <c r="P14" s="27"/>
      <c r="Q14" s="27"/>
      <c r="R14" s="27"/>
      <c r="S14" s="27"/>
    </row>
    <row r="15" spans="1:22" s="5" customFormat="1">
      <c r="A15" s="51"/>
      <c r="B15" s="51"/>
      <c r="C15" s="13" t="s">
        <v>243</v>
      </c>
      <c r="D15" s="69"/>
      <c r="E15" s="19">
        <v>0</v>
      </c>
      <c r="F15" s="19">
        <f>F103+F118</f>
        <v>12906.560000000001</v>
      </c>
      <c r="G15" s="24">
        <f>G42+G47+G52+G57+G67+G108+G113+G123+G128+G143+G159+G164+G169+G174+G179+G184</f>
        <v>238742.47999999998</v>
      </c>
      <c r="H15" s="24">
        <f>H37+H42+H82+H153</f>
        <v>80993.600000000006</v>
      </c>
      <c r="I15" s="24">
        <f>I21+I37+I77+I87+I97</f>
        <v>730471.86499999999</v>
      </c>
      <c r="J15" s="24">
        <f>J21+J37</f>
        <v>290438.5</v>
      </c>
      <c r="K15" s="24">
        <f t="shared" si="0"/>
        <v>1353553.0049999999</v>
      </c>
      <c r="L15" s="50"/>
      <c r="M15" s="50"/>
      <c r="O15" s="27"/>
      <c r="P15" s="27"/>
      <c r="Q15" s="27"/>
      <c r="R15" s="27"/>
      <c r="S15" s="27"/>
    </row>
    <row r="16" spans="1:22" s="5" customFormat="1">
      <c r="A16" s="51"/>
      <c r="B16" s="51"/>
      <c r="C16" s="13" t="s">
        <v>244</v>
      </c>
      <c r="D16" s="69"/>
      <c r="E16" s="19">
        <v>0</v>
      </c>
      <c r="F16" s="19">
        <f>F63+F104+F119</f>
        <v>63222.65</v>
      </c>
      <c r="G16" s="24">
        <f>G28+G43+G48+G53+G58+G68+G109+G114+G124+G129+G144+G149+G160+G165+G170+G175+G180+G185</f>
        <v>185997.86200000002</v>
      </c>
      <c r="H16" s="24">
        <f>H28+H33+H38+H43+H73+H93+H134+H139</f>
        <v>94817.611999999994</v>
      </c>
      <c r="I16" s="24">
        <f>I22+I33+I38+I78+I88+I98</f>
        <v>288695.51999999996</v>
      </c>
      <c r="J16" s="24">
        <f>J22+J38</f>
        <v>72609.650000000009</v>
      </c>
      <c r="K16" s="24">
        <f t="shared" si="0"/>
        <v>705343.29399999999</v>
      </c>
      <c r="L16" s="50"/>
      <c r="M16" s="50"/>
      <c r="O16" s="27"/>
      <c r="P16" s="27"/>
      <c r="Q16" s="27"/>
      <c r="R16" s="27"/>
      <c r="S16" s="27"/>
    </row>
    <row r="17" spans="1:19" s="5" customFormat="1">
      <c r="A17" s="51"/>
      <c r="B17" s="51"/>
      <c r="C17" s="13" t="s">
        <v>245</v>
      </c>
      <c r="D17" s="69"/>
      <c r="E17" s="19">
        <v>0</v>
      </c>
      <c r="F17" s="24">
        <v>0</v>
      </c>
      <c r="G17" s="24">
        <v>0</v>
      </c>
      <c r="H17" s="24">
        <v>0</v>
      </c>
      <c r="I17" s="24">
        <v>0</v>
      </c>
      <c r="J17" s="24">
        <v>0</v>
      </c>
      <c r="K17" s="24">
        <f t="shared" si="0"/>
        <v>0</v>
      </c>
      <c r="L17" s="50"/>
      <c r="M17" s="50"/>
      <c r="O17" s="27"/>
      <c r="P17" s="27"/>
      <c r="Q17" s="27"/>
      <c r="R17" s="27"/>
      <c r="S17" s="27"/>
    </row>
    <row r="18" spans="1:19" s="5" customFormat="1">
      <c r="A18" s="21"/>
      <c r="B18" s="86" t="s">
        <v>335</v>
      </c>
      <c r="C18" s="87"/>
      <c r="D18" s="87"/>
      <c r="E18" s="87"/>
      <c r="F18" s="87"/>
      <c r="G18" s="87"/>
      <c r="H18" s="87"/>
      <c r="I18" s="87"/>
      <c r="J18" s="87"/>
      <c r="K18" s="87"/>
      <c r="L18" s="87"/>
      <c r="M18" s="88"/>
      <c r="P18" s="27"/>
      <c r="Q18" s="27"/>
      <c r="R18" s="27"/>
      <c r="S18" s="27"/>
    </row>
    <row r="19" spans="1:19" s="29" customFormat="1" ht="21" customHeight="1">
      <c r="A19" s="80" t="s">
        <v>11</v>
      </c>
      <c r="B19" s="51" t="s">
        <v>287</v>
      </c>
      <c r="C19" s="13" t="s">
        <v>200</v>
      </c>
      <c r="D19" s="52" t="s">
        <v>226</v>
      </c>
      <c r="E19" s="24">
        <f>E20+E21+E22+E23</f>
        <v>0</v>
      </c>
      <c r="F19" s="24">
        <f>F20+F21+F22+F23</f>
        <v>0</v>
      </c>
      <c r="G19" s="24">
        <f>G20+G21+G22+G23</f>
        <v>0</v>
      </c>
      <c r="H19" s="24">
        <v>0</v>
      </c>
      <c r="I19" s="24">
        <f>I20+I21+I22+H23</f>
        <v>55384.99</v>
      </c>
      <c r="J19" s="24">
        <f>J20+J21+J22+I23</f>
        <v>55384.99</v>
      </c>
      <c r="K19" s="24">
        <f>SUM(E19:J19)</f>
        <v>110769.98</v>
      </c>
      <c r="L19" s="50" t="s">
        <v>215</v>
      </c>
      <c r="M19" s="50" t="s">
        <v>227</v>
      </c>
    </row>
    <row r="20" spans="1:19" s="29" customFormat="1" ht="21" customHeight="1">
      <c r="A20" s="81"/>
      <c r="B20" s="51"/>
      <c r="C20" s="13" t="s">
        <v>242</v>
      </c>
      <c r="D20" s="52"/>
      <c r="E20" s="24">
        <v>0</v>
      </c>
      <c r="F20" s="24">
        <v>0</v>
      </c>
      <c r="G20" s="24">
        <v>0</v>
      </c>
      <c r="H20" s="24">
        <v>0</v>
      </c>
      <c r="I20" s="24">
        <v>52615.74</v>
      </c>
      <c r="J20" s="24">
        <v>52615.74</v>
      </c>
      <c r="K20" s="24">
        <f>SUM(E20:J20)</f>
        <v>105231.48</v>
      </c>
      <c r="L20" s="50"/>
      <c r="M20" s="50"/>
    </row>
    <row r="21" spans="1:19" s="29" customFormat="1" ht="21" customHeight="1">
      <c r="A21" s="81"/>
      <c r="B21" s="51"/>
      <c r="C21" s="13" t="s">
        <v>243</v>
      </c>
      <c r="D21" s="52"/>
      <c r="E21" s="24">
        <v>0</v>
      </c>
      <c r="F21" s="24">
        <v>0</v>
      </c>
      <c r="G21" s="24">
        <v>0</v>
      </c>
      <c r="H21" s="24">
        <v>0</v>
      </c>
      <c r="I21" s="24">
        <v>2215.4</v>
      </c>
      <c r="J21" s="24">
        <v>2215.4</v>
      </c>
      <c r="K21" s="24">
        <f>SUM(E21:J21)</f>
        <v>4430.8</v>
      </c>
      <c r="L21" s="50"/>
      <c r="M21" s="50"/>
    </row>
    <row r="22" spans="1:19" s="29" customFormat="1" ht="21" customHeight="1">
      <c r="A22" s="81"/>
      <c r="B22" s="51"/>
      <c r="C22" s="13" t="s">
        <v>244</v>
      </c>
      <c r="D22" s="52"/>
      <c r="E22" s="24">
        <v>0</v>
      </c>
      <c r="F22" s="24">
        <v>0</v>
      </c>
      <c r="G22" s="24">
        <v>0</v>
      </c>
      <c r="H22" s="24">
        <v>0</v>
      </c>
      <c r="I22" s="24">
        <v>553.85</v>
      </c>
      <c r="J22" s="24">
        <v>553.85</v>
      </c>
      <c r="K22" s="24">
        <f>SUM(E22:J22)</f>
        <v>1107.7</v>
      </c>
      <c r="L22" s="50"/>
      <c r="M22" s="50"/>
    </row>
    <row r="23" spans="1:19" s="29" customFormat="1" ht="21" customHeight="1">
      <c r="A23" s="82"/>
      <c r="B23" s="51"/>
      <c r="C23" s="13" t="s">
        <v>245</v>
      </c>
      <c r="D23" s="52"/>
      <c r="E23" s="24">
        <v>0</v>
      </c>
      <c r="F23" s="24">
        <v>0</v>
      </c>
      <c r="G23" s="24">
        <v>0</v>
      </c>
      <c r="H23" s="24">
        <v>0</v>
      </c>
      <c r="I23" s="24">
        <v>0</v>
      </c>
      <c r="J23" s="24">
        <v>0</v>
      </c>
      <c r="K23" s="24">
        <f>SUM(E23:J23)</f>
        <v>0</v>
      </c>
      <c r="L23" s="50"/>
      <c r="M23" s="50"/>
    </row>
    <row r="24" spans="1:19" s="5" customFormat="1">
      <c r="A24" s="89" t="s">
        <v>328</v>
      </c>
      <c r="B24" s="87"/>
      <c r="C24" s="87"/>
      <c r="D24" s="87"/>
      <c r="E24" s="87"/>
      <c r="F24" s="87"/>
      <c r="G24" s="87"/>
      <c r="H24" s="87"/>
      <c r="I24" s="87"/>
      <c r="J24" s="87"/>
      <c r="K24" s="87"/>
      <c r="L24" s="87"/>
      <c r="M24" s="88"/>
    </row>
    <row r="25" spans="1:19" s="5" customFormat="1">
      <c r="A25" s="80" t="s">
        <v>4</v>
      </c>
      <c r="B25" s="61" t="s">
        <v>347</v>
      </c>
      <c r="C25" s="13" t="s">
        <v>200</v>
      </c>
      <c r="D25" s="52" t="s">
        <v>226</v>
      </c>
      <c r="E25" s="24">
        <v>0</v>
      </c>
      <c r="F25" s="24">
        <v>0</v>
      </c>
      <c r="G25" s="24">
        <f>G26+G27+G28+G29</f>
        <v>1752.412</v>
      </c>
      <c r="H25" s="24">
        <f>H26+H27+H28+H29</f>
        <v>3297.3620000000001</v>
      </c>
      <c r="I25" s="24">
        <v>0</v>
      </c>
      <c r="J25" s="24">
        <v>0</v>
      </c>
      <c r="K25" s="24">
        <f>E25+F25+G25+H25+I25+J25</f>
        <v>5049.7740000000003</v>
      </c>
      <c r="L25" s="50" t="s">
        <v>215</v>
      </c>
      <c r="M25" s="50" t="s">
        <v>227</v>
      </c>
    </row>
    <row r="26" spans="1:19" s="5" customFormat="1">
      <c r="A26" s="81"/>
      <c r="B26" s="62"/>
      <c r="C26" s="13" t="s">
        <v>242</v>
      </c>
      <c r="D26" s="52"/>
      <c r="E26" s="24">
        <v>0</v>
      </c>
      <c r="F26" s="24">
        <v>0</v>
      </c>
      <c r="G26" s="24">
        <f>SUM(A26:F26)</f>
        <v>0</v>
      </c>
      <c r="H26" s="24">
        <v>0</v>
      </c>
      <c r="I26" s="24">
        <v>0</v>
      </c>
      <c r="J26" s="24">
        <v>0</v>
      </c>
      <c r="K26" s="24">
        <f>K27</f>
        <v>0</v>
      </c>
      <c r="L26" s="50"/>
      <c r="M26" s="50"/>
    </row>
    <row r="27" spans="1:19" s="5" customFormat="1">
      <c r="A27" s="81"/>
      <c r="B27" s="62"/>
      <c r="C27" s="13" t="s">
        <v>243</v>
      </c>
      <c r="D27" s="52"/>
      <c r="E27" s="24">
        <v>0</v>
      </c>
      <c r="F27" s="24">
        <v>0</v>
      </c>
      <c r="G27" s="24">
        <f>SUM(A27:F27)</f>
        <v>0</v>
      </c>
      <c r="H27" s="24">
        <v>0</v>
      </c>
      <c r="I27" s="24">
        <v>0</v>
      </c>
      <c r="J27" s="24">
        <v>0</v>
      </c>
      <c r="K27" s="24">
        <f>SUM(E27:J27)</f>
        <v>0</v>
      </c>
      <c r="L27" s="50"/>
      <c r="M27" s="50"/>
    </row>
    <row r="28" spans="1:19" s="5" customFormat="1">
      <c r="A28" s="81"/>
      <c r="B28" s="62"/>
      <c r="C28" s="13" t="s">
        <v>244</v>
      </c>
      <c r="D28" s="52"/>
      <c r="E28" s="24">
        <v>0</v>
      </c>
      <c r="F28" s="24">
        <v>0</v>
      </c>
      <c r="G28" s="24">
        <v>1752.412</v>
      </c>
      <c r="H28" s="24">
        <v>3297.3620000000001</v>
      </c>
      <c r="I28" s="24">
        <v>0</v>
      </c>
      <c r="J28" s="24">
        <v>0</v>
      </c>
      <c r="K28" s="24">
        <f>E28+F28+G28+H28+I28+J28</f>
        <v>5049.7740000000003</v>
      </c>
      <c r="L28" s="50"/>
      <c r="M28" s="50"/>
    </row>
    <row r="29" spans="1:19" s="29" customFormat="1" ht="39" customHeight="1">
      <c r="A29" s="82"/>
      <c r="B29" s="63"/>
      <c r="C29" s="13" t="s">
        <v>245</v>
      </c>
      <c r="D29" s="52"/>
      <c r="E29" s="24">
        <v>0</v>
      </c>
      <c r="F29" s="24">
        <v>0</v>
      </c>
      <c r="G29" s="24">
        <f>SUM(A29:F29)</f>
        <v>0</v>
      </c>
      <c r="H29" s="24">
        <v>0</v>
      </c>
      <c r="I29" s="24">
        <v>0</v>
      </c>
      <c r="J29" s="24">
        <v>0</v>
      </c>
      <c r="K29" s="24">
        <f>SUM(E29:J29)</f>
        <v>0</v>
      </c>
      <c r="L29" s="50"/>
      <c r="M29" s="50"/>
    </row>
    <row r="30" spans="1:19" s="5" customFormat="1">
      <c r="A30" s="80" t="s">
        <v>43</v>
      </c>
      <c r="B30" s="61" t="s">
        <v>348</v>
      </c>
      <c r="C30" s="13" t="s">
        <v>200</v>
      </c>
      <c r="D30" s="52" t="s">
        <v>226</v>
      </c>
      <c r="E30" s="24">
        <v>0</v>
      </c>
      <c r="F30" s="24">
        <v>0</v>
      </c>
      <c r="G30" s="24">
        <f>SUM(A30:F30)</f>
        <v>0</v>
      </c>
      <c r="H30" s="24">
        <f>H31+H32+H33+H34</f>
        <v>13117.59</v>
      </c>
      <c r="I30" s="24">
        <f>I31+I32+I33+I34</f>
        <v>52470.38</v>
      </c>
      <c r="J30" s="24">
        <v>0</v>
      </c>
      <c r="K30" s="24">
        <f>E30+F30+G30+H30+I30+J30</f>
        <v>65587.97</v>
      </c>
      <c r="L30" s="50" t="s">
        <v>215</v>
      </c>
      <c r="M30" s="50" t="s">
        <v>227</v>
      </c>
    </row>
    <row r="31" spans="1:19" s="5" customFormat="1">
      <c r="A31" s="81"/>
      <c r="B31" s="62"/>
      <c r="C31" s="13" t="s">
        <v>242</v>
      </c>
      <c r="D31" s="52"/>
      <c r="E31" s="24">
        <v>0</v>
      </c>
      <c r="F31" s="24">
        <v>0</v>
      </c>
      <c r="G31" s="24">
        <f>SUM(A31:F31)</f>
        <v>0</v>
      </c>
      <c r="H31" s="24">
        <v>0</v>
      </c>
      <c r="I31" s="24">
        <v>0</v>
      </c>
      <c r="J31" s="24">
        <v>0</v>
      </c>
      <c r="K31" s="24">
        <f>SUM(E31:J31)</f>
        <v>0</v>
      </c>
      <c r="L31" s="50"/>
      <c r="M31" s="50"/>
    </row>
    <row r="32" spans="1:19" s="5" customFormat="1">
      <c r="A32" s="81"/>
      <c r="B32" s="62"/>
      <c r="C32" s="13" t="s">
        <v>243</v>
      </c>
      <c r="D32" s="52"/>
      <c r="E32" s="24">
        <v>0</v>
      </c>
      <c r="F32" s="24">
        <v>0</v>
      </c>
      <c r="G32" s="24">
        <f>SUM(A32:F32)</f>
        <v>0</v>
      </c>
      <c r="H32" s="24">
        <v>0</v>
      </c>
      <c r="I32" s="24">
        <v>0</v>
      </c>
      <c r="J32" s="24">
        <v>0</v>
      </c>
      <c r="K32" s="24">
        <f>SUM(E32:J32)</f>
        <v>0</v>
      </c>
      <c r="L32" s="50"/>
      <c r="M32" s="50"/>
    </row>
    <row r="33" spans="1:19" s="5" customFormat="1">
      <c r="A33" s="81"/>
      <c r="B33" s="62"/>
      <c r="C33" s="13" t="s">
        <v>244</v>
      </c>
      <c r="D33" s="52"/>
      <c r="E33" s="24">
        <v>0</v>
      </c>
      <c r="F33" s="24">
        <v>0</v>
      </c>
      <c r="G33" s="24">
        <v>0</v>
      </c>
      <c r="H33" s="24">
        <v>13117.59</v>
      </c>
      <c r="I33" s="24">
        <v>52470.38</v>
      </c>
      <c r="J33" s="24">
        <v>0</v>
      </c>
      <c r="K33" s="24">
        <f>E33+F33+G33+H33+I33+J33</f>
        <v>65587.97</v>
      </c>
      <c r="L33" s="50"/>
      <c r="M33" s="50"/>
    </row>
    <row r="34" spans="1:19" s="29" customFormat="1">
      <c r="A34" s="82"/>
      <c r="B34" s="63"/>
      <c r="C34" s="13" t="s">
        <v>245</v>
      </c>
      <c r="D34" s="52"/>
      <c r="E34" s="24">
        <v>0</v>
      </c>
      <c r="F34" s="24">
        <v>0</v>
      </c>
      <c r="G34" s="24">
        <f t="shared" ref="G34:G39" si="2">SUM(A34:F34)</f>
        <v>0</v>
      </c>
      <c r="H34" s="24">
        <v>0</v>
      </c>
      <c r="I34" s="24">
        <v>0</v>
      </c>
      <c r="J34" s="24">
        <v>0</v>
      </c>
      <c r="K34" s="24">
        <f t="shared" ref="K34:K39" si="3">SUM(E34:J34)</f>
        <v>0</v>
      </c>
      <c r="L34" s="50"/>
      <c r="M34" s="50"/>
    </row>
    <row r="35" spans="1:19" s="5" customFormat="1">
      <c r="A35" s="80" t="s">
        <v>44</v>
      </c>
      <c r="B35" s="61" t="s">
        <v>289</v>
      </c>
      <c r="C35" s="13" t="s">
        <v>200</v>
      </c>
      <c r="D35" s="52" t="s">
        <v>226</v>
      </c>
      <c r="E35" s="24">
        <v>0</v>
      </c>
      <c r="F35" s="24">
        <v>0</v>
      </c>
      <c r="G35" s="24">
        <f t="shared" si="2"/>
        <v>0</v>
      </c>
      <c r="H35" s="24">
        <v>399865.9</v>
      </c>
      <c r="I35" s="24">
        <v>999664.9</v>
      </c>
      <c r="J35" s="24">
        <v>599798.9</v>
      </c>
      <c r="K35" s="24">
        <f t="shared" si="3"/>
        <v>1999329.7000000002</v>
      </c>
      <c r="L35" s="50" t="s">
        <v>215</v>
      </c>
      <c r="M35" s="50" t="s">
        <v>227</v>
      </c>
    </row>
    <row r="36" spans="1:19" s="5" customFormat="1">
      <c r="A36" s="81"/>
      <c r="B36" s="62"/>
      <c r="C36" s="13" t="s">
        <v>242</v>
      </c>
      <c r="D36" s="52"/>
      <c r="E36" s="24">
        <v>0</v>
      </c>
      <c r="F36" s="24">
        <v>0</v>
      </c>
      <c r="G36" s="24">
        <f t="shared" si="2"/>
        <v>0</v>
      </c>
      <c r="H36" s="24">
        <v>319892.8</v>
      </c>
      <c r="I36" s="24">
        <v>357380</v>
      </c>
      <c r="J36" s="24">
        <v>239520</v>
      </c>
      <c r="K36" s="24">
        <f t="shared" si="3"/>
        <v>916792.8</v>
      </c>
      <c r="L36" s="50"/>
      <c r="M36" s="50"/>
    </row>
    <row r="37" spans="1:19" s="5" customFormat="1">
      <c r="A37" s="81"/>
      <c r="B37" s="62"/>
      <c r="C37" s="13" t="s">
        <v>243</v>
      </c>
      <c r="D37" s="52"/>
      <c r="E37" s="24">
        <v>0</v>
      </c>
      <c r="F37" s="24">
        <v>0</v>
      </c>
      <c r="G37" s="24">
        <f t="shared" si="2"/>
        <v>0</v>
      </c>
      <c r="H37" s="24">
        <v>63978.6</v>
      </c>
      <c r="I37" s="24">
        <v>513827.9</v>
      </c>
      <c r="J37" s="24">
        <v>288223.09999999998</v>
      </c>
      <c r="K37" s="24">
        <f t="shared" si="3"/>
        <v>866029.6</v>
      </c>
      <c r="L37" s="50"/>
      <c r="M37" s="50"/>
    </row>
    <row r="38" spans="1:19" s="5" customFormat="1">
      <c r="A38" s="81"/>
      <c r="B38" s="62"/>
      <c r="C38" s="13" t="s">
        <v>244</v>
      </c>
      <c r="D38" s="52"/>
      <c r="E38" s="24">
        <v>0</v>
      </c>
      <c r="F38" s="24">
        <v>0</v>
      </c>
      <c r="G38" s="24">
        <f t="shared" si="2"/>
        <v>0</v>
      </c>
      <c r="H38" s="24">
        <v>15994.6</v>
      </c>
      <c r="I38" s="24">
        <v>128457</v>
      </c>
      <c r="J38" s="24">
        <v>72055.8</v>
      </c>
      <c r="K38" s="24">
        <f t="shared" si="3"/>
        <v>216507.40000000002</v>
      </c>
      <c r="L38" s="50"/>
      <c r="M38" s="50"/>
    </row>
    <row r="39" spans="1:19" s="29" customFormat="1">
      <c r="A39" s="82"/>
      <c r="B39" s="63"/>
      <c r="C39" s="13" t="s">
        <v>245</v>
      </c>
      <c r="D39" s="52"/>
      <c r="E39" s="24">
        <v>0</v>
      </c>
      <c r="F39" s="24">
        <v>0</v>
      </c>
      <c r="G39" s="24">
        <f t="shared" si="2"/>
        <v>0</v>
      </c>
      <c r="H39" s="24">
        <v>0</v>
      </c>
      <c r="I39" s="24">
        <v>0</v>
      </c>
      <c r="J39" s="24">
        <v>0</v>
      </c>
      <c r="K39" s="24">
        <f t="shared" si="3"/>
        <v>0</v>
      </c>
      <c r="L39" s="50"/>
      <c r="M39" s="50"/>
    </row>
    <row r="40" spans="1:19" s="29" customFormat="1">
      <c r="A40" s="80" t="s">
        <v>45</v>
      </c>
      <c r="B40" s="61" t="s">
        <v>237</v>
      </c>
      <c r="C40" s="13" t="s">
        <v>200</v>
      </c>
      <c r="D40" s="52" t="s">
        <v>226</v>
      </c>
      <c r="E40" s="24">
        <f>E41+E42+E43+E44</f>
        <v>0</v>
      </c>
      <c r="F40" s="24">
        <v>0</v>
      </c>
      <c r="G40" s="24">
        <f>G41+G42+G43+G44</f>
        <v>105850</v>
      </c>
      <c r="H40" s="24">
        <f>H41+H42+H43+H44</f>
        <v>111680</v>
      </c>
      <c r="I40" s="24">
        <v>0</v>
      </c>
      <c r="J40" s="24">
        <v>0</v>
      </c>
      <c r="K40" s="24">
        <f>SUM(E40:G40)</f>
        <v>105850</v>
      </c>
      <c r="L40" s="50" t="s">
        <v>215</v>
      </c>
      <c r="M40" s="50" t="s">
        <v>227</v>
      </c>
    </row>
    <row r="41" spans="1:19" s="29" customFormat="1">
      <c r="A41" s="81"/>
      <c r="B41" s="62"/>
      <c r="C41" s="13" t="s">
        <v>242</v>
      </c>
      <c r="D41" s="52"/>
      <c r="E41" s="24">
        <v>0</v>
      </c>
      <c r="F41" s="24">
        <v>0</v>
      </c>
      <c r="G41" s="24">
        <v>100560</v>
      </c>
      <c r="H41" s="24">
        <v>106100</v>
      </c>
      <c r="I41" s="24">
        <v>0</v>
      </c>
      <c r="J41" s="24">
        <v>0</v>
      </c>
      <c r="K41" s="24">
        <f>SUM(E41:G41)</f>
        <v>100560</v>
      </c>
      <c r="L41" s="50"/>
      <c r="M41" s="50"/>
    </row>
    <row r="42" spans="1:19" s="29" customFormat="1">
      <c r="A42" s="81"/>
      <c r="B42" s="62"/>
      <c r="C42" s="13" t="s">
        <v>243</v>
      </c>
      <c r="D42" s="52"/>
      <c r="E42" s="24">
        <v>0</v>
      </c>
      <c r="F42" s="24">
        <v>0</v>
      </c>
      <c r="G42" s="24">
        <v>5030</v>
      </c>
      <c r="H42" s="24">
        <v>5300</v>
      </c>
      <c r="I42" s="24">
        <v>0</v>
      </c>
      <c r="J42" s="24">
        <v>0</v>
      </c>
      <c r="K42" s="24">
        <f>SUM(E42:G42)</f>
        <v>5030</v>
      </c>
      <c r="L42" s="50"/>
      <c r="M42" s="50"/>
    </row>
    <row r="43" spans="1:19" s="29" customFormat="1">
      <c r="A43" s="81"/>
      <c r="B43" s="62"/>
      <c r="C43" s="13" t="s">
        <v>244</v>
      </c>
      <c r="D43" s="52"/>
      <c r="E43" s="24">
        <v>0</v>
      </c>
      <c r="F43" s="24">
        <v>0</v>
      </c>
      <c r="G43" s="24">
        <v>260</v>
      </c>
      <c r="H43" s="24">
        <v>280</v>
      </c>
      <c r="I43" s="24">
        <v>0</v>
      </c>
      <c r="J43" s="24">
        <v>0</v>
      </c>
      <c r="K43" s="24">
        <f>SUM(E43:G43)</f>
        <v>260</v>
      </c>
      <c r="L43" s="50"/>
      <c r="M43" s="50"/>
    </row>
    <row r="44" spans="1:19" s="5" customFormat="1">
      <c r="A44" s="82"/>
      <c r="B44" s="63"/>
      <c r="C44" s="13" t="s">
        <v>245</v>
      </c>
      <c r="D44" s="52"/>
      <c r="E44" s="24">
        <v>0</v>
      </c>
      <c r="F44" s="24">
        <v>0</v>
      </c>
      <c r="G44" s="24">
        <v>0</v>
      </c>
      <c r="H44" s="24">
        <v>0</v>
      </c>
      <c r="I44" s="24">
        <v>0</v>
      </c>
      <c r="J44" s="24">
        <v>0</v>
      </c>
      <c r="K44" s="24">
        <f>SUM(E44:G44)</f>
        <v>0</v>
      </c>
      <c r="L44" s="50"/>
      <c r="M44" s="50"/>
      <c r="P44" s="27"/>
      <c r="Q44" s="27"/>
      <c r="R44" s="27"/>
      <c r="S44" s="27"/>
    </row>
    <row r="45" spans="1:19" s="5" customFormat="1">
      <c r="A45" s="80" t="s">
        <v>46</v>
      </c>
      <c r="B45" s="61" t="s">
        <v>294</v>
      </c>
      <c r="C45" s="13" t="s">
        <v>200</v>
      </c>
      <c r="D45" s="52" t="s">
        <v>226</v>
      </c>
      <c r="E45" s="24">
        <v>0</v>
      </c>
      <c r="F45" s="24">
        <f>F46+F47+F48+F49</f>
        <v>0</v>
      </c>
      <c r="G45" s="24">
        <v>124470.39999999999</v>
      </c>
      <c r="H45" s="24">
        <v>0</v>
      </c>
      <c r="I45" s="24">
        <f>I46+I47+I48+I49</f>
        <v>0</v>
      </c>
      <c r="J45" s="24">
        <v>0</v>
      </c>
      <c r="K45" s="24">
        <f t="shared" ref="K45:K54" si="4">SUM(E45:J45)</f>
        <v>124470.39999999999</v>
      </c>
      <c r="L45" s="50" t="s">
        <v>215</v>
      </c>
      <c r="M45" s="50" t="s">
        <v>227</v>
      </c>
      <c r="P45" s="27"/>
      <c r="Q45" s="27"/>
      <c r="R45" s="27"/>
      <c r="S45" s="27"/>
    </row>
    <row r="46" spans="1:19" s="5" customFormat="1">
      <c r="A46" s="81"/>
      <c r="B46" s="62"/>
      <c r="C46" s="13" t="s">
        <v>242</v>
      </c>
      <c r="D46" s="52"/>
      <c r="E46" s="24">
        <v>0</v>
      </c>
      <c r="F46" s="24">
        <v>0</v>
      </c>
      <c r="G46" s="24">
        <v>99576.3</v>
      </c>
      <c r="H46" s="24">
        <v>0</v>
      </c>
      <c r="I46" s="24">
        <v>0</v>
      </c>
      <c r="J46" s="24">
        <v>0</v>
      </c>
      <c r="K46" s="24">
        <f t="shared" si="4"/>
        <v>99576.3</v>
      </c>
      <c r="L46" s="50"/>
      <c r="M46" s="50"/>
      <c r="P46" s="27"/>
      <c r="Q46" s="27"/>
      <c r="R46" s="27"/>
      <c r="S46" s="27"/>
    </row>
    <row r="47" spans="1:19" s="5" customFormat="1">
      <c r="A47" s="81"/>
      <c r="B47" s="62"/>
      <c r="C47" s="13" t="s">
        <v>243</v>
      </c>
      <c r="D47" s="52"/>
      <c r="E47" s="24">
        <v>0</v>
      </c>
      <c r="F47" s="24">
        <v>0</v>
      </c>
      <c r="G47" s="24">
        <v>13691.7</v>
      </c>
      <c r="H47" s="24">
        <v>0</v>
      </c>
      <c r="I47" s="24">
        <v>0</v>
      </c>
      <c r="J47" s="24">
        <v>0</v>
      </c>
      <c r="K47" s="24">
        <f t="shared" si="4"/>
        <v>13691.7</v>
      </c>
      <c r="L47" s="50"/>
      <c r="M47" s="50"/>
      <c r="P47" s="27"/>
      <c r="Q47" s="27"/>
      <c r="R47" s="27"/>
      <c r="S47" s="27"/>
    </row>
    <row r="48" spans="1:19" s="5" customFormat="1">
      <c r="A48" s="81"/>
      <c r="B48" s="62"/>
      <c r="C48" s="13" t="s">
        <v>244</v>
      </c>
      <c r="D48" s="52"/>
      <c r="E48" s="24">
        <v>0</v>
      </c>
      <c r="F48" s="24">
        <v>0</v>
      </c>
      <c r="G48" s="24">
        <v>11202.3</v>
      </c>
      <c r="H48" s="24">
        <v>0</v>
      </c>
      <c r="I48" s="24">
        <v>0</v>
      </c>
      <c r="J48" s="24">
        <v>0</v>
      </c>
      <c r="K48" s="24">
        <f t="shared" si="4"/>
        <v>11202.3</v>
      </c>
      <c r="L48" s="50"/>
      <c r="M48" s="50"/>
      <c r="P48" s="27"/>
      <c r="Q48" s="27"/>
      <c r="R48" s="27"/>
      <c r="S48" s="27"/>
    </row>
    <row r="49" spans="1:13" s="5" customFormat="1">
      <c r="A49" s="82"/>
      <c r="B49" s="63"/>
      <c r="C49" s="13" t="s">
        <v>245</v>
      </c>
      <c r="D49" s="52"/>
      <c r="E49" s="24">
        <v>0</v>
      </c>
      <c r="F49" s="24">
        <v>0</v>
      </c>
      <c r="G49" s="24">
        <v>0</v>
      </c>
      <c r="H49" s="24">
        <v>0</v>
      </c>
      <c r="I49" s="24">
        <v>0</v>
      </c>
      <c r="J49" s="24">
        <v>0</v>
      </c>
      <c r="K49" s="24">
        <f t="shared" si="4"/>
        <v>0</v>
      </c>
      <c r="L49" s="50"/>
      <c r="M49" s="50"/>
    </row>
    <row r="50" spans="1:13" s="5" customFormat="1">
      <c r="A50" s="80" t="s">
        <v>47</v>
      </c>
      <c r="B50" s="61" t="s">
        <v>295</v>
      </c>
      <c r="C50" s="13" t="s">
        <v>200</v>
      </c>
      <c r="D50" s="52" t="s">
        <v>226</v>
      </c>
      <c r="E50" s="24">
        <v>0</v>
      </c>
      <c r="F50" s="24">
        <f>F51+F52+F53+F54</f>
        <v>0</v>
      </c>
      <c r="G50" s="24">
        <v>364607.2</v>
      </c>
      <c r="H50" s="24">
        <v>0</v>
      </c>
      <c r="I50" s="24">
        <f>I51+I52+I53+I54</f>
        <v>0</v>
      </c>
      <c r="J50" s="24">
        <f>J51+J52+J53+J54</f>
        <v>0</v>
      </c>
      <c r="K50" s="24">
        <f t="shared" si="4"/>
        <v>364607.2</v>
      </c>
      <c r="L50" s="50" t="s">
        <v>215</v>
      </c>
      <c r="M50" s="50" t="s">
        <v>227</v>
      </c>
    </row>
    <row r="51" spans="1:13" s="5" customFormat="1">
      <c r="A51" s="81"/>
      <c r="B51" s="62"/>
      <c r="C51" s="13" t="s">
        <v>242</v>
      </c>
      <c r="D51" s="52"/>
      <c r="E51" s="24">
        <v>0</v>
      </c>
      <c r="F51" s="24">
        <v>0</v>
      </c>
      <c r="G51" s="24">
        <v>291685.8</v>
      </c>
      <c r="H51" s="24">
        <v>0</v>
      </c>
      <c r="I51" s="24">
        <v>0</v>
      </c>
      <c r="J51" s="24">
        <v>0</v>
      </c>
      <c r="K51" s="24">
        <f t="shared" si="4"/>
        <v>291685.8</v>
      </c>
      <c r="L51" s="50"/>
      <c r="M51" s="50"/>
    </row>
    <row r="52" spans="1:13" s="5" customFormat="1">
      <c r="A52" s="81"/>
      <c r="B52" s="62"/>
      <c r="C52" s="13" t="s">
        <v>243</v>
      </c>
      <c r="D52" s="52"/>
      <c r="E52" s="24">
        <v>0</v>
      </c>
      <c r="F52" s="24">
        <v>0</v>
      </c>
      <c r="G52" s="24">
        <v>40106.800000000003</v>
      </c>
      <c r="H52" s="24">
        <v>0</v>
      </c>
      <c r="I52" s="24">
        <v>0</v>
      </c>
      <c r="J52" s="24">
        <v>0</v>
      </c>
      <c r="K52" s="24">
        <f t="shared" si="4"/>
        <v>40106.800000000003</v>
      </c>
      <c r="L52" s="50"/>
      <c r="M52" s="50"/>
    </row>
    <row r="53" spans="1:13" s="5" customFormat="1">
      <c r="A53" s="81"/>
      <c r="B53" s="62"/>
      <c r="C53" s="13" t="s">
        <v>244</v>
      </c>
      <c r="D53" s="52"/>
      <c r="E53" s="24">
        <v>0</v>
      </c>
      <c r="F53" s="24">
        <v>0</v>
      </c>
      <c r="G53" s="24">
        <v>32814.6</v>
      </c>
      <c r="H53" s="24">
        <v>0</v>
      </c>
      <c r="I53" s="24">
        <v>0</v>
      </c>
      <c r="J53" s="24">
        <v>0</v>
      </c>
      <c r="K53" s="24">
        <f t="shared" si="4"/>
        <v>32814.6</v>
      </c>
      <c r="L53" s="50"/>
      <c r="M53" s="50"/>
    </row>
    <row r="54" spans="1:13" s="5" customFormat="1">
      <c r="A54" s="82"/>
      <c r="B54" s="63"/>
      <c r="C54" s="13" t="s">
        <v>245</v>
      </c>
      <c r="D54" s="52"/>
      <c r="E54" s="24">
        <v>0</v>
      </c>
      <c r="F54" s="24">
        <v>0</v>
      </c>
      <c r="G54" s="24">
        <v>0</v>
      </c>
      <c r="H54" s="24">
        <v>0</v>
      </c>
      <c r="I54" s="24">
        <v>0</v>
      </c>
      <c r="J54" s="24">
        <v>0</v>
      </c>
      <c r="K54" s="24">
        <f t="shared" si="4"/>
        <v>0</v>
      </c>
      <c r="L54" s="50"/>
      <c r="M54" s="50"/>
    </row>
    <row r="55" spans="1:13" s="5" customFormat="1">
      <c r="A55" s="80" t="s">
        <v>48</v>
      </c>
      <c r="B55" s="61" t="s">
        <v>140</v>
      </c>
      <c r="C55" s="13" t="s">
        <v>200</v>
      </c>
      <c r="D55" s="58" t="s">
        <v>226</v>
      </c>
      <c r="E55" s="24">
        <v>0</v>
      </c>
      <c r="F55" s="24">
        <f>F56+F57+F58+F59</f>
        <v>0</v>
      </c>
      <c r="G55" s="24">
        <v>282707</v>
      </c>
      <c r="H55" s="24">
        <v>0</v>
      </c>
      <c r="I55" s="24">
        <v>0</v>
      </c>
      <c r="J55" s="24">
        <f>J56+J57+J58+J59</f>
        <v>0</v>
      </c>
      <c r="K55" s="24">
        <f>SUM(E55:J55)</f>
        <v>282707</v>
      </c>
      <c r="L55" s="83" t="s">
        <v>215</v>
      </c>
      <c r="M55" s="83" t="s">
        <v>227</v>
      </c>
    </row>
    <row r="56" spans="1:13" s="5" customFormat="1">
      <c r="A56" s="81"/>
      <c r="B56" s="62"/>
      <c r="C56" s="13" t="s">
        <v>242</v>
      </c>
      <c r="D56" s="59"/>
      <c r="E56" s="24">
        <v>0</v>
      </c>
      <c r="F56" s="24">
        <v>0</v>
      </c>
      <c r="G56" s="24">
        <v>268572</v>
      </c>
      <c r="H56" s="24">
        <v>0</v>
      </c>
      <c r="I56" s="24">
        <v>0</v>
      </c>
      <c r="J56" s="24">
        <v>0</v>
      </c>
      <c r="K56" s="24">
        <f>SUM(E56:J56)</f>
        <v>268572</v>
      </c>
      <c r="L56" s="84"/>
      <c r="M56" s="84"/>
    </row>
    <row r="57" spans="1:13" s="5" customFormat="1">
      <c r="A57" s="81"/>
      <c r="B57" s="62"/>
      <c r="C57" s="13" t="s">
        <v>243</v>
      </c>
      <c r="D57" s="59"/>
      <c r="E57" s="24">
        <v>0</v>
      </c>
      <c r="F57" s="24">
        <v>0</v>
      </c>
      <c r="G57" s="24">
        <v>7067.5</v>
      </c>
      <c r="H57" s="24">
        <v>0</v>
      </c>
      <c r="I57" s="24">
        <v>0</v>
      </c>
      <c r="J57" s="24">
        <v>0</v>
      </c>
      <c r="K57" s="24">
        <f>SUM(E57:J57)</f>
        <v>7067.5</v>
      </c>
      <c r="L57" s="84"/>
      <c r="M57" s="84"/>
    </row>
    <row r="58" spans="1:13" s="5" customFormat="1">
      <c r="A58" s="81"/>
      <c r="B58" s="62"/>
      <c r="C58" s="13" t="s">
        <v>244</v>
      </c>
      <c r="D58" s="59"/>
      <c r="E58" s="24">
        <v>0</v>
      </c>
      <c r="F58" s="24">
        <v>0</v>
      </c>
      <c r="G58" s="24">
        <v>7067.5</v>
      </c>
      <c r="H58" s="24">
        <v>0</v>
      </c>
      <c r="I58" s="24">
        <v>0</v>
      </c>
      <c r="J58" s="24">
        <v>0</v>
      </c>
      <c r="K58" s="24">
        <f t="shared" ref="K58:K64" si="5">SUM(E58:J58)</f>
        <v>7067.5</v>
      </c>
      <c r="L58" s="84"/>
      <c r="M58" s="84"/>
    </row>
    <row r="59" spans="1:13" s="5" customFormat="1">
      <c r="A59" s="82"/>
      <c r="B59" s="63"/>
      <c r="C59" s="13" t="s">
        <v>245</v>
      </c>
      <c r="D59" s="60"/>
      <c r="E59" s="24">
        <v>0</v>
      </c>
      <c r="F59" s="24">
        <v>0</v>
      </c>
      <c r="G59" s="24">
        <f>SUM(A59:F59)</f>
        <v>0</v>
      </c>
      <c r="H59" s="24">
        <v>0</v>
      </c>
      <c r="I59" s="24">
        <v>0</v>
      </c>
      <c r="J59" s="24">
        <v>0</v>
      </c>
      <c r="K59" s="24">
        <f t="shared" si="5"/>
        <v>0</v>
      </c>
      <c r="L59" s="85"/>
      <c r="M59" s="85"/>
    </row>
    <row r="60" spans="1:13" s="5" customFormat="1">
      <c r="A60" s="80" t="s">
        <v>49</v>
      </c>
      <c r="B60" s="61" t="s">
        <v>193</v>
      </c>
      <c r="C60" s="13" t="s">
        <v>200</v>
      </c>
      <c r="D60" s="58" t="s">
        <v>226</v>
      </c>
      <c r="E60" s="24">
        <v>0</v>
      </c>
      <c r="F60" s="24">
        <f>F61+F62+F63+F64</f>
        <v>59996</v>
      </c>
      <c r="G60" s="24">
        <f>G61+G62+G63+G64</f>
        <v>0</v>
      </c>
      <c r="H60" s="24">
        <v>0</v>
      </c>
      <c r="I60" s="24">
        <v>0</v>
      </c>
      <c r="J60" s="24">
        <f>J61+J62+J63+J64</f>
        <v>0</v>
      </c>
      <c r="K60" s="24">
        <f t="shared" si="5"/>
        <v>59996</v>
      </c>
      <c r="L60" s="83" t="s">
        <v>215</v>
      </c>
      <c r="M60" s="83" t="s">
        <v>227</v>
      </c>
    </row>
    <row r="61" spans="1:13" s="5" customFormat="1">
      <c r="A61" s="81"/>
      <c r="B61" s="62"/>
      <c r="C61" s="13" t="s">
        <v>242</v>
      </c>
      <c r="D61" s="59"/>
      <c r="E61" s="24">
        <v>0</v>
      </c>
      <c r="F61" s="24">
        <v>0</v>
      </c>
      <c r="G61" s="24">
        <v>0</v>
      </c>
      <c r="H61" s="24">
        <v>0</v>
      </c>
      <c r="I61" s="24">
        <v>0</v>
      </c>
      <c r="J61" s="24">
        <v>0</v>
      </c>
      <c r="K61" s="24">
        <f t="shared" si="5"/>
        <v>0</v>
      </c>
      <c r="L61" s="84"/>
      <c r="M61" s="84"/>
    </row>
    <row r="62" spans="1:13" s="5" customFormat="1">
      <c r="A62" s="81"/>
      <c r="B62" s="62"/>
      <c r="C62" s="13" t="s">
        <v>243</v>
      </c>
      <c r="D62" s="59"/>
      <c r="E62" s="24">
        <v>0</v>
      </c>
      <c r="F62" s="24">
        <v>0</v>
      </c>
      <c r="G62" s="24">
        <v>0</v>
      </c>
      <c r="H62" s="24">
        <v>0</v>
      </c>
      <c r="I62" s="24">
        <v>0</v>
      </c>
      <c r="J62" s="24">
        <v>0</v>
      </c>
      <c r="K62" s="24">
        <f t="shared" si="5"/>
        <v>0</v>
      </c>
      <c r="L62" s="84"/>
      <c r="M62" s="84"/>
    </row>
    <row r="63" spans="1:13" s="5" customFormat="1">
      <c r="A63" s="81"/>
      <c r="B63" s="62"/>
      <c r="C63" s="13" t="s">
        <v>244</v>
      </c>
      <c r="D63" s="59"/>
      <c r="E63" s="24">
        <v>0</v>
      </c>
      <c r="F63" s="20">
        <v>59996</v>
      </c>
      <c r="G63" s="24">
        <v>0</v>
      </c>
      <c r="H63" s="24">
        <v>0</v>
      </c>
      <c r="I63" s="24">
        <v>0</v>
      </c>
      <c r="J63" s="24">
        <v>0</v>
      </c>
      <c r="K63" s="24">
        <f t="shared" si="5"/>
        <v>59996</v>
      </c>
      <c r="L63" s="84"/>
      <c r="M63" s="84"/>
    </row>
    <row r="64" spans="1:13" s="5" customFormat="1">
      <c r="A64" s="82"/>
      <c r="B64" s="63"/>
      <c r="C64" s="13" t="s">
        <v>245</v>
      </c>
      <c r="D64" s="60"/>
      <c r="E64" s="24">
        <v>0</v>
      </c>
      <c r="F64" s="24">
        <v>0</v>
      </c>
      <c r="G64" s="24">
        <f>SUM(A64:F64)</f>
        <v>0</v>
      </c>
      <c r="H64" s="24">
        <v>0</v>
      </c>
      <c r="I64" s="24">
        <v>0</v>
      </c>
      <c r="J64" s="24">
        <v>0</v>
      </c>
      <c r="K64" s="24">
        <f t="shared" si="5"/>
        <v>0</v>
      </c>
      <c r="L64" s="85"/>
      <c r="M64" s="85"/>
    </row>
    <row r="65" spans="1:13" s="5" customFormat="1" ht="19.2" customHeight="1">
      <c r="A65" s="80" t="s">
        <v>50</v>
      </c>
      <c r="B65" s="61" t="s">
        <v>192</v>
      </c>
      <c r="C65" s="13" t="s">
        <v>200</v>
      </c>
      <c r="D65" s="58" t="s">
        <v>226</v>
      </c>
      <c r="E65" s="24">
        <v>0</v>
      </c>
      <c r="F65" s="24">
        <v>0</v>
      </c>
      <c r="G65" s="24">
        <v>62412.6</v>
      </c>
      <c r="H65" s="24">
        <v>0</v>
      </c>
      <c r="I65" s="24">
        <v>0</v>
      </c>
      <c r="J65" s="24">
        <f>J66+J67+J68+J69</f>
        <v>0</v>
      </c>
      <c r="K65" s="24">
        <f t="shared" ref="K65:K99" si="6">SUM(E65:J65)</f>
        <v>62412.6</v>
      </c>
      <c r="L65" s="83" t="s">
        <v>215</v>
      </c>
      <c r="M65" s="83" t="s">
        <v>227</v>
      </c>
    </row>
    <row r="66" spans="1:13" s="5" customFormat="1" ht="19.2" customHeight="1">
      <c r="A66" s="81"/>
      <c r="B66" s="62"/>
      <c r="C66" s="13" t="s">
        <v>242</v>
      </c>
      <c r="D66" s="59"/>
      <c r="E66" s="24">
        <v>0</v>
      </c>
      <c r="F66" s="24">
        <v>0</v>
      </c>
      <c r="G66" s="24">
        <v>49930</v>
      </c>
      <c r="H66" s="24">
        <v>0</v>
      </c>
      <c r="I66" s="24">
        <v>0</v>
      </c>
      <c r="J66" s="24">
        <v>0</v>
      </c>
      <c r="K66" s="24">
        <f t="shared" si="6"/>
        <v>49930</v>
      </c>
      <c r="L66" s="84"/>
      <c r="M66" s="84"/>
    </row>
    <row r="67" spans="1:13" s="5" customFormat="1" ht="19.2" customHeight="1">
      <c r="A67" s="81"/>
      <c r="B67" s="62"/>
      <c r="C67" s="13" t="s">
        <v>243</v>
      </c>
      <c r="D67" s="59"/>
      <c r="E67" s="24">
        <v>0</v>
      </c>
      <c r="F67" s="24">
        <v>0</v>
      </c>
      <c r="G67" s="24">
        <v>2496.6</v>
      </c>
      <c r="H67" s="24">
        <v>0</v>
      </c>
      <c r="I67" s="24">
        <v>0</v>
      </c>
      <c r="J67" s="24">
        <v>0</v>
      </c>
      <c r="K67" s="24">
        <f t="shared" si="6"/>
        <v>2496.6</v>
      </c>
      <c r="L67" s="84"/>
      <c r="M67" s="84"/>
    </row>
    <row r="68" spans="1:13" s="5" customFormat="1" ht="19.2" customHeight="1">
      <c r="A68" s="81"/>
      <c r="B68" s="62"/>
      <c r="C68" s="13" t="s">
        <v>244</v>
      </c>
      <c r="D68" s="59"/>
      <c r="E68" s="24">
        <v>0</v>
      </c>
      <c r="F68" s="24">
        <v>0</v>
      </c>
      <c r="G68" s="24">
        <v>9986</v>
      </c>
      <c r="H68" s="24">
        <v>0</v>
      </c>
      <c r="I68" s="24">
        <v>0</v>
      </c>
      <c r="J68" s="24">
        <v>0</v>
      </c>
      <c r="K68" s="24">
        <f t="shared" si="6"/>
        <v>9986</v>
      </c>
      <c r="L68" s="84"/>
      <c r="M68" s="84"/>
    </row>
    <row r="69" spans="1:13" s="5" customFormat="1" ht="19.2" customHeight="1">
      <c r="A69" s="82"/>
      <c r="B69" s="63"/>
      <c r="C69" s="13" t="s">
        <v>245</v>
      </c>
      <c r="D69" s="60"/>
      <c r="E69" s="24">
        <v>0</v>
      </c>
      <c r="F69" s="24">
        <v>0</v>
      </c>
      <c r="G69" s="24">
        <f>SUM(A69:F69)</f>
        <v>0</v>
      </c>
      <c r="H69" s="24">
        <v>0</v>
      </c>
      <c r="I69" s="24">
        <v>0</v>
      </c>
      <c r="J69" s="24">
        <v>0</v>
      </c>
      <c r="K69" s="24">
        <f t="shared" si="6"/>
        <v>0</v>
      </c>
      <c r="L69" s="85"/>
      <c r="M69" s="85"/>
    </row>
    <row r="70" spans="1:13" s="30" customFormat="1" ht="19.2" customHeight="1">
      <c r="A70" s="80" t="s">
        <v>51</v>
      </c>
      <c r="B70" s="61" t="s">
        <v>424</v>
      </c>
      <c r="C70" s="13" t="s">
        <v>200</v>
      </c>
      <c r="D70" s="58" t="s">
        <v>226</v>
      </c>
      <c r="E70" s="24">
        <v>0</v>
      </c>
      <c r="F70" s="24">
        <v>0</v>
      </c>
      <c r="G70" s="24">
        <v>0</v>
      </c>
      <c r="H70" s="24">
        <f>H71+H72+H73+H74</f>
        <v>1060</v>
      </c>
      <c r="I70" s="24">
        <v>0</v>
      </c>
      <c r="J70" s="24">
        <f>J71+J72+J73+J74</f>
        <v>0</v>
      </c>
      <c r="K70" s="24">
        <f>SUM(E70:J70)</f>
        <v>1060</v>
      </c>
      <c r="L70" s="83" t="s">
        <v>215</v>
      </c>
      <c r="M70" s="83" t="s">
        <v>227</v>
      </c>
    </row>
    <row r="71" spans="1:13" s="30" customFormat="1" ht="19.2" customHeight="1">
      <c r="A71" s="81"/>
      <c r="B71" s="62"/>
      <c r="C71" s="13" t="s">
        <v>242</v>
      </c>
      <c r="D71" s="59"/>
      <c r="E71" s="24">
        <v>0</v>
      </c>
      <c r="F71" s="24">
        <v>0</v>
      </c>
      <c r="G71" s="24">
        <v>0</v>
      </c>
      <c r="H71" s="24">
        <v>0</v>
      </c>
      <c r="I71" s="24">
        <v>0</v>
      </c>
      <c r="J71" s="24">
        <v>0</v>
      </c>
      <c r="K71" s="24">
        <f>SUM(E71:J71)</f>
        <v>0</v>
      </c>
      <c r="L71" s="84"/>
      <c r="M71" s="84"/>
    </row>
    <row r="72" spans="1:13" s="30" customFormat="1" ht="19.2" customHeight="1">
      <c r="A72" s="81"/>
      <c r="B72" s="62"/>
      <c r="C72" s="13" t="s">
        <v>243</v>
      </c>
      <c r="D72" s="59"/>
      <c r="E72" s="24">
        <v>0</v>
      </c>
      <c r="F72" s="24">
        <v>0</v>
      </c>
      <c r="G72" s="24">
        <v>0</v>
      </c>
      <c r="H72" s="24">
        <v>0</v>
      </c>
      <c r="I72" s="24">
        <v>0</v>
      </c>
      <c r="J72" s="24">
        <v>0</v>
      </c>
      <c r="K72" s="24">
        <f>SUM(E72:J72)</f>
        <v>0</v>
      </c>
      <c r="L72" s="84"/>
      <c r="M72" s="84"/>
    </row>
    <row r="73" spans="1:13" s="30" customFormat="1" ht="19.2" customHeight="1">
      <c r="A73" s="81"/>
      <c r="B73" s="62"/>
      <c r="C73" s="13" t="s">
        <v>244</v>
      </c>
      <c r="D73" s="59"/>
      <c r="E73" s="24">
        <v>0</v>
      </c>
      <c r="F73" s="24">
        <v>0</v>
      </c>
      <c r="G73" s="24">
        <v>0</v>
      </c>
      <c r="H73" s="24">
        <v>1060</v>
      </c>
      <c r="I73" s="24">
        <v>0</v>
      </c>
      <c r="J73" s="24">
        <v>0</v>
      </c>
      <c r="K73" s="24">
        <f>SUM(E73:J73)</f>
        <v>1060</v>
      </c>
      <c r="L73" s="84"/>
      <c r="M73" s="84"/>
    </row>
    <row r="74" spans="1:13" s="30" customFormat="1" ht="19.2" customHeight="1">
      <c r="A74" s="82"/>
      <c r="B74" s="63"/>
      <c r="C74" s="13" t="s">
        <v>245</v>
      </c>
      <c r="D74" s="60"/>
      <c r="E74" s="24">
        <v>0</v>
      </c>
      <c r="F74" s="24">
        <v>0</v>
      </c>
      <c r="G74" s="24">
        <v>0</v>
      </c>
      <c r="H74" s="24">
        <v>0</v>
      </c>
      <c r="I74" s="24">
        <v>0</v>
      </c>
      <c r="J74" s="24">
        <v>0</v>
      </c>
      <c r="K74" s="24">
        <f>SUM(E74:J74)</f>
        <v>0</v>
      </c>
      <c r="L74" s="85"/>
      <c r="M74" s="85"/>
    </row>
    <row r="75" spans="1:13" s="30" customFormat="1" ht="19.2" customHeight="1">
      <c r="A75" s="80" t="s">
        <v>52</v>
      </c>
      <c r="B75" s="61" t="s">
        <v>190</v>
      </c>
      <c r="C75" s="13" t="s">
        <v>200</v>
      </c>
      <c r="D75" s="58" t="s">
        <v>226</v>
      </c>
      <c r="E75" s="24">
        <v>0</v>
      </c>
      <c r="F75" s="24">
        <v>0</v>
      </c>
      <c r="G75" s="24">
        <v>0</v>
      </c>
      <c r="H75" s="24">
        <v>0</v>
      </c>
      <c r="I75" s="24">
        <f>I76+I77+I78+I79</f>
        <v>15142.86</v>
      </c>
      <c r="J75" s="24">
        <f>J76+J77+J78+J79</f>
        <v>0</v>
      </c>
      <c r="K75" s="24">
        <f t="shared" si="6"/>
        <v>15142.86</v>
      </c>
      <c r="L75" s="83" t="s">
        <v>215</v>
      </c>
      <c r="M75" s="83" t="s">
        <v>227</v>
      </c>
    </row>
    <row r="76" spans="1:13" s="30" customFormat="1" ht="19.2" customHeight="1">
      <c r="A76" s="81"/>
      <c r="B76" s="62"/>
      <c r="C76" s="13" t="s">
        <v>242</v>
      </c>
      <c r="D76" s="59"/>
      <c r="E76" s="24">
        <v>0</v>
      </c>
      <c r="F76" s="24">
        <v>0</v>
      </c>
      <c r="G76" s="24">
        <v>0</v>
      </c>
      <c r="H76" s="24">
        <v>0</v>
      </c>
      <c r="I76" s="24">
        <v>6057.1450000000004</v>
      </c>
      <c r="J76" s="24">
        <v>0</v>
      </c>
      <c r="K76" s="24">
        <f t="shared" si="6"/>
        <v>6057.1450000000004</v>
      </c>
      <c r="L76" s="84"/>
      <c r="M76" s="84"/>
    </row>
    <row r="77" spans="1:13" s="30" customFormat="1" ht="19.2" customHeight="1">
      <c r="A77" s="81"/>
      <c r="B77" s="62"/>
      <c r="C77" s="13" t="s">
        <v>243</v>
      </c>
      <c r="D77" s="59"/>
      <c r="E77" s="24">
        <v>0</v>
      </c>
      <c r="F77" s="24">
        <v>0</v>
      </c>
      <c r="G77" s="24">
        <v>0</v>
      </c>
      <c r="H77" s="24">
        <v>0</v>
      </c>
      <c r="I77" s="24">
        <v>6057.1450000000004</v>
      </c>
      <c r="J77" s="24">
        <v>0</v>
      </c>
      <c r="K77" s="24">
        <f t="shared" si="6"/>
        <v>6057.1450000000004</v>
      </c>
      <c r="L77" s="84"/>
      <c r="M77" s="84"/>
    </row>
    <row r="78" spans="1:13" s="30" customFormat="1" ht="19.2" customHeight="1">
      <c r="A78" s="81"/>
      <c r="B78" s="62"/>
      <c r="C78" s="13" t="s">
        <v>244</v>
      </c>
      <c r="D78" s="59"/>
      <c r="E78" s="24">
        <v>0</v>
      </c>
      <c r="F78" s="24">
        <v>0</v>
      </c>
      <c r="G78" s="24">
        <v>0</v>
      </c>
      <c r="H78" s="24">
        <v>0</v>
      </c>
      <c r="I78" s="24">
        <v>3028.57</v>
      </c>
      <c r="J78" s="24">
        <v>0</v>
      </c>
      <c r="K78" s="24">
        <f t="shared" si="6"/>
        <v>3028.57</v>
      </c>
      <c r="L78" s="84"/>
      <c r="M78" s="84"/>
    </row>
    <row r="79" spans="1:13" s="30" customFormat="1" ht="19.2" customHeight="1">
      <c r="A79" s="82"/>
      <c r="B79" s="63"/>
      <c r="C79" s="13" t="s">
        <v>245</v>
      </c>
      <c r="D79" s="60"/>
      <c r="E79" s="24">
        <v>0</v>
      </c>
      <c r="F79" s="24">
        <v>0</v>
      </c>
      <c r="G79" s="24">
        <v>0</v>
      </c>
      <c r="H79" s="24">
        <v>0</v>
      </c>
      <c r="I79" s="24">
        <v>0</v>
      </c>
      <c r="J79" s="24">
        <v>0</v>
      </c>
      <c r="K79" s="24">
        <f t="shared" si="6"/>
        <v>0</v>
      </c>
      <c r="L79" s="85"/>
      <c r="M79" s="85"/>
    </row>
    <row r="80" spans="1:13" s="30" customFormat="1" ht="19.2" customHeight="1">
      <c r="A80" s="80" t="s">
        <v>53</v>
      </c>
      <c r="B80" s="61" t="s">
        <v>425</v>
      </c>
      <c r="C80" s="13" t="s">
        <v>200</v>
      </c>
      <c r="D80" s="58" t="s">
        <v>226</v>
      </c>
      <c r="E80" s="24">
        <v>0</v>
      </c>
      <c r="F80" s="24">
        <v>0</v>
      </c>
      <c r="G80" s="24">
        <v>0</v>
      </c>
      <c r="H80" s="24">
        <f>H81+H82+H83+H84</f>
        <v>2115</v>
      </c>
      <c r="I80" s="24">
        <v>0</v>
      </c>
      <c r="J80" s="24">
        <f>J81+J82+J83+J84</f>
        <v>0</v>
      </c>
      <c r="K80" s="24">
        <f>SUM(E80:J80)</f>
        <v>2115</v>
      </c>
      <c r="L80" s="83" t="s">
        <v>215</v>
      </c>
      <c r="M80" s="83" t="s">
        <v>227</v>
      </c>
    </row>
    <row r="81" spans="1:13" s="30" customFormat="1" ht="19.2" customHeight="1">
      <c r="A81" s="81"/>
      <c r="B81" s="62"/>
      <c r="C81" s="13" t="s">
        <v>242</v>
      </c>
      <c r="D81" s="59"/>
      <c r="E81" s="24">
        <v>0</v>
      </c>
      <c r="F81" s="24">
        <v>0</v>
      </c>
      <c r="G81" s="24">
        <v>0</v>
      </c>
      <c r="H81" s="24">
        <v>0</v>
      </c>
      <c r="I81" s="24">
        <v>0</v>
      </c>
      <c r="J81" s="24">
        <v>0</v>
      </c>
      <c r="K81" s="24">
        <f>SUM(E81:J81)</f>
        <v>0</v>
      </c>
      <c r="L81" s="84"/>
      <c r="M81" s="84"/>
    </row>
    <row r="82" spans="1:13" s="30" customFormat="1" ht="19.2" customHeight="1">
      <c r="A82" s="81"/>
      <c r="B82" s="62"/>
      <c r="C82" s="13" t="s">
        <v>243</v>
      </c>
      <c r="D82" s="59"/>
      <c r="E82" s="24">
        <v>0</v>
      </c>
      <c r="F82" s="24">
        <v>0</v>
      </c>
      <c r="G82" s="24">
        <v>0</v>
      </c>
      <c r="H82" s="24">
        <v>2115</v>
      </c>
      <c r="I82" s="24">
        <v>0</v>
      </c>
      <c r="J82" s="24">
        <v>0</v>
      </c>
      <c r="K82" s="24">
        <f>SUM(E82:J82)</f>
        <v>2115</v>
      </c>
      <c r="L82" s="84"/>
      <c r="M82" s="84"/>
    </row>
    <row r="83" spans="1:13" s="30" customFormat="1" ht="19.2" customHeight="1">
      <c r="A83" s="81"/>
      <c r="B83" s="62"/>
      <c r="C83" s="13" t="s">
        <v>244</v>
      </c>
      <c r="D83" s="59"/>
      <c r="E83" s="24">
        <v>0</v>
      </c>
      <c r="F83" s="24">
        <v>0</v>
      </c>
      <c r="G83" s="24">
        <v>0</v>
      </c>
      <c r="H83" s="24">
        <v>0</v>
      </c>
      <c r="I83" s="24">
        <v>0</v>
      </c>
      <c r="J83" s="24">
        <v>0</v>
      </c>
      <c r="K83" s="24">
        <f>SUM(E83:J83)</f>
        <v>0</v>
      </c>
      <c r="L83" s="84"/>
      <c r="M83" s="84"/>
    </row>
    <row r="84" spans="1:13" s="30" customFormat="1" ht="19.2" customHeight="1">
      <c r="A84" s="82"/>
      <c r="B84" s="63"/>
      <c r="C84" s="13" t="s">
        <v>245</v>
      </c>
      <c r="D84" s="60"/>
      <c r="E84" s="24">
        <v>0</v>
      </c>
      <c r="F84" s="24">
        <v>0</v>
      </c>
      <c r="G84" s="24">
        <v>0</v>
      </c>
      <c r="H84" s="24">
        <v>0</v>
      </c>
      <c r="I84" s="24">
        <v>0</v>
      </c>
      <c r="J84" s="24">
        <v>0</v>
      </c>
      <c r="K84" s="24">
        <f>SUM(E84:J84)</f>
        <v>0</v>
      </c>
      <c r="L84" s="85"/>
      <c r="M84" s="85"/>
    </row>
    <row r="85" spans="1:13" s="30" customFormat="1" ht="19.2" customHeight="1">
      <c r="A85" s="80" t="s">
        <v>54</v>
      </c>
      <c r="B85" s="61" t="s">
        <v>426</v>
      </c>
      <c r="C85" s="13" t="s">
        <v>200</v>
      </c>
      <c r="D85" s="58" t="s">
        <v>226</v>
      </c>
      <c r="E85" s="24">
        <v>0</v>
      </c>
      <c r="F85" s="24">
        <v>0</v>
      </c>
      <c r="G85" s="24">
        <v>0</v>
      </c>
      <c r="H85" s="24">
        <v>0</v>
      </c>
      <c r="I85" s="24">
        <f>I86+I87+I88+I89</f>
        <v>30214.28</v>
      </c>
      <c r="J85" s="24">
        <f>J86+J87+J88+J89</f>
        <v>0</v>
      </c>
      <c r="K85" s="24">
        <f t="shared" si="6"/>
        <v>30214.28</v>
      </c>
      <c r="L85" s="83" t="s">
        <v>215</v>
      </c>
      <c r="M85" s="83" t="s">
        <v>227</v>
      </c>
    </row>
    <row r="86" spans="1:13" s="30" customFormat="1" ht="19.2" customHeight="1">
      <c r="A86" s="81"/>
      <c r="B86" s="62"/>
      <c r="C86" s="13" t="s">
        <v>242</v>
      </c>
      <c r="D86" s="59"/>
      <c r="E86" s="24">
        <v>0</v>
      </c>
      <c r="F86" s="24">
        <v>0</v>
      </c>
      <c r="G86" s="24">
        <v>0</v>
      </c>
      <c r="H86" s="24">
        <v>0</v>
      </c>
      <c r="I86" s="24">
        <v>12085.71</v>
      </c>
      <c r="J86" s="24">
        <v>0</v>
      </c>
      <c r="K86" s="24">
        <f t="shared" si="6"/>
        <v>12085.71</v>
      </c>
      <c r="L86" s="84"/>
      <c r="M86" s="84"/>
    </row>
    <row r="87" spans="1:13" s="30" customFormat="1" ht="19.2" customHeight="1">
      <c r="A87" s="81"/>
      <c r="B87" s="62"/>
      <c r="C87" s="13" t="s">
        <v>243</v>
      </c>
      <c r="D87" s="59"/>
      <c r="E87" s="24">
        <v>0</v>
      </c>
      <c r="F87" s="24">
        <v>0</v>
      </c>
      <c r="G87" s="24">
        <v>0</v>
      </c>
      <c r="H87" s="24">
        <v>0</v>
      </c>
      <c r="I87" s="24">
        <v>12085.71</v>
      </c>
      <c r="J87" s="24">
        <v>0</v>
      </c>
      <c r="K87" s="24">
        <f t="shared" si="6"/>
        <v>12085.71</v>
      </c>
      <c r="L87" s="84"/>
      <c r="M87" s="84"/>
    </row>
    <row r="88" spans="1:13" s="30" customFormat="1" ht="19.2" customHeight="1">
      <c r="A88" s="81"/>
      <c r="B88" s="62"/>
      <c r="C88" s="13" t="s">
        <v>244</v>
      </c>
      <c r="D88" s="59"/>
      <c r="E88" s="24">
        <v>0</v>
      </c>
      <c r="F88" s="24">
        <v>0</v>
      </c>
      <c r="G88" s="24">
        <v>0</v>
      </c>
      <c r="H88" s="24">
        <v>0</v>
      </c>
      <c r="I88" s="24">
        <v>6042.86</v>
      </c>
      <c r="J88" s="24">
        <v>0</v>
      </c>
      <c r="K88" s="24">
        <f t="shared" si="6"/>
        <v>6042.86</v>
      </c>
      <c r="L88" s="84"/>
      <c r="M88" s="84"/>
    </row>
    <row r="89" spans="1:13" s="30" customFormat="1" ht="19.2" customHeight="1">
      <c r="A89" s="82"/>
      <c r="B89" s="63"/>
      <c r="C89" s="13" t="s">
        <v>245</v>
      </c>
      <c r="D89" s="60"/>
      <c r="E89" s="24">
        <v>0</v>
      </c>
      <c r="F89" s="24">
        <v>0</v>
      </c>
      <c r="G89" s="24">
        <v>0</v>
      </c>
      <c r="H89" s="24">
        <v>0</v>
      </c>
      <c r="I89" s="24">
        <v>0</v>
      </c>
      <c r="J89" s="24">
        <v>0</v>
      </c>
      <c r="K89" s="24">
        <f t="shared" si="6"/>
        <v>0</v>
      </c>
      <c r="L89" s="85"/>
      <c r="M89" s="85"/>
    </row>
    <row r="90" spans="1:13" s="30" customFormat="1" ht="19.2" customHeight="1">
      <c r="A90" s="80" t="s">
        <v>55</v>
      </c>
      <c r="B90" s="61" t="s">
        <v>0</v>
      </c>
      <c r="C90" s="13" t="s">
        <v>200</v>
      </c>
      <c r="D90" s="58" t="s">
        <v>226</v>
      </c>
      <c r="E90" s="24">
        <v>0</v>
      </c>
      <c r="F90" s="24">
        <v>0</v>
      </c>
      <c r="G90" s="24">
        <v>0</v>
      </c>
      <c r="H90" s="24">
        <f>H91+H92+H93+H94</f>
        <v>34350</v>
      </c>
      <c r="I90" s="24">
        <v>0</v>
      </c>
      <c r="J90" s="24">
        <f>J91+J92+J93+J94</f>
        <v>0</v>
      </c>
      <c r="K90" s="24">
        <f>SUM(E90:J90)</f>
        <v>34350</v>
      </c>
      <c r="L90" s="83" t="s">
        <v>215</v>
      </c>
      <c r="M90" s="83" t="s">
        <v>227</v>
      </c>
    </row>
    <row r="91" spans="1:13" s="30" customFormat="1" ht="19.2" customHeight="1">
      <c r="A91" s="81"/>
      <c r="B91" s="62"/>
      <c r="C91" s="13" t="s">
        <v>242</v>
      </c>
      <c r="D91" s="59"/>
      <c r="E91" s="24">
        <v>0</v>
      </c>
      <c r="F91" s="24">
        <v>0</v>
      </c>
      <c r="G91" s="24">
        <v>0</v>
      </c>
      <c r="H91" s="24">
        <v>0</v>
      </c>
      <c r="I91" s="24">
        <v>0</v>
      </c>
      <c r="J91" s="24">
        <v>0</v>
      </c>
      <c r="K91" s="24">
        <f>SUM(E91:J91)</f>
        <v>0</v>
      </c>
      <c r="L91" s="84"/>
      <c r="M91" s="84"/>
    </row>
    <row r="92" spans="1:13" s="30" customFormat="1" ht="19.2" customHeight="1">
      <c r="A92" s="81"/>
      <c r="B92" s="62"/>
      <c r="C92" s="13" t="s">
        <v>243</v>
      </c>
      <c r="D92" s="59"/>
      <c r="E92" s="24">
        <v>0</v>
      </c>
      <c r="F92" s="24">
        <v>0</v>
      </c>
      <c r="G92" s="24">
        <v>0</v>
      </c>
      <c r="H92" s="24">
        <v>0</v>
      </c>
      <c r="I92" s="24">
        <v>0</v>
      </c>
      <c r="J92" s="24">
        <v>0</v>
      </c>
      <c r="K92" s="24">
        <f>SUM(E92:J92)</f>
        <v>0</v>
      </c>
      <c r="L92" s="84"/>
      <c r="M92" s="84"/>
    </row>
    <row r="93" spans="1:13" s="30" customFormat="1" ht="18.75" customHeight="1">
      <c r="A93" s="81"/>
      <c r="B93" s="62"/>
      <c r="C93" s="13" t="s">
        <v>244</v>
      </c>
      <c r="D93" s="59"/>
      <c r="E93" s="24">
        <v>0</v>
      </c>
      <c r="F93" s="24">
        <v>0</v>
      </c>
      <c r="G93" s="24">
        <v>0</v>
      </c>
      <c r="H93" s="24">
        <v>34350</v>
      </c>
      <c r="I93" s="24">
        <v>0</v>
      </c>
      <c r="J93" s="24">
        <v>0</v>
      </c>
      <c r="K93" s="24">
        <f>SUM(E93:J93)</f>
        <v>34350</v>
      </c>
      <c r="L93" s="84"/>
      <c r="M93" s="84"/>
    </row>
    <row r="94" spans="1:13" s="30" customFormat="1" ht="36.75" customHeight="1">
      <c r="A94" s="82"/>
      <c r="B94" s="63"/>
      <c r="C94" s="13" t="s">
        <v>245</v>
      </c>
      <c r="D94" s="60"/>
      <c r="E94" s="24">
        <v>0</v>
      </c>
      <c r="F94" s="24">
        <v>0</v>
      </c>
      <c r="G94" s="24">
        <v>0</v>
      </c>
      <c r="H94" s="24">
        <v>0</v>
      </c>
      <c r="I94" s="24">
        <v>0</v>
      </c>
      <c r="J94" s="24">
        <v>0</v>
      </c>
      <c r="K94" s="24">
        <f>SUM(E94:J94)</f>
        <v>0</v>
      </c>
      <c r="L94" s="85"/>
      <c r="M94" s="85"/>
    </row>
    <row r="95" spans="1:13" s="30" customFormat="1" ht="19.2" customHeight="1">
      <c r="A95" s="80" t="s">
        <v>56</v>
      </c>
      <c r="B95" s="61" t="s">
        <v>191</v>
      </c>
      <c r="C95" s="13" t="s">
        <v>200</v>
      </c>
      <c r="D95" s="58" t="s">
        <v>226</v>
      </c>
      <c r="E95" s="24">
        <v>0</v>
      </c>
      <c r="F95" s="24">
        <v>0</v>
      </c>
      <c r="G95" s="24">
        <v>0</v>
      </c>
      <c r="H95" s="24">
        <v>0</v>
      </c>
      <c r="I95" s="24">
        <f>I96+I97+I98+I99</f>
        <v>490714.27999999997</v>
      </c>
      <c r="J95" s="24">
        <f>J96+J97+J98+J99</f>
        <v>0</v>
      </c>
      <c r="K95" s="24">
        <f t="shared" si="6"/>
        <v>490714.27999999997</v>
      </c>
      <c r="L95" s="83" t="s">
        <v>215</v>
      </c>
      <c r="M95" s="83" t="s">
        <v>227</v>
      </c>
    </row>
    <row r="96" spans="1:13" s="30" customFormat="1" ht="19.2" customHeight="1">
      <c r="A96" s="81"/>
      <c r="B96" s="62"/>
      <c r="C96" s="13" t="s">
        <v>242</v>
      </c>
      <c r="D96" s="59"/>
      <c r="E96" s="24">
        <v>0</v>
      </c>
      <c r="F96" s="24">
        <v>0</v>
      </c>
      <c r="G96" s="24">
        <v>0</v>
      </c>
      <c r="H96" s="24">
        <v>0</v>
      </c>
      <c r="I96" s="24">
        <v>196285.71</v>
      </c>
      <c r="J96" s="24">
        <v>0</v>
      </c>
      <c r="K96" s="24">
        <f t="shared" si="6"/>
        <v>196285.71</v>
      </c>
      <c r="L96" s="84"/>
      <c r="M96" s="84"/>
    </row>
    <row r="97" spans="1:14" s="30" customFormat="1" ht="19.2" customHeight="1">
      <c r="A97" s="81"/>
      <c r="B97" s="62"/>
      <c r="C97" s="13" t="s">
        <v>243</v>
      </c>
      <c r="D97" s="59"/>
      <c r="E97" s="24">
        <v>0</v>
      </c>
      <c r="F97" s="24">
        <v>0</v>
      </c>
      <c r="G97" s="24">
        <v>0</v>
      </c>
      <c r="H97" s="24">
        <v>0</v>
      </c>
      <c r="I97" s="24">
        <v>196285.71</v>
      </c>
      <c r="J97" s="24">
        <v>0</v>
      </c>
      <c r="K97" s="24">
        <f t="shared" si="6"/>
        <v>196285.71</v>
      </c>
      <c r="L97" s="84"/>
      <c r="M97" s="84"/>
    </row>
    <row r="98" spans="1:14" s="30" customFormat="1" ht="18.75" customHeight="1">
      <c r="A98" s="81"/>
      <c r="B98" s="62"/>
      <c r="C98" s="13" t="s">
        <v>244</v>
      </c>
      <c r="D98" s="59"/>
      <c r="E98" s="24">
        <v>0</v>
      </c>
      <c r="F98" s="24">
        <v>0</v>
      </c>
      <c r="G98" s="24">
        <v>0</v>
      </c>
      <c r="H98" s="24">
        <v>0</v>
      </c>
      <c r="I98" s="24">
        <v>98142.86</v>
      </c>
      <c r="J98" s="24">
        <v>0</v>
      </c>
      <c r="K98" s="24">
        <f t="shared" si="6"/>
        <v>98142.86</v>
      </c>
      <c r="L98" s="84"/>
      <c r="M98" s="84"/>
    </row>
    <row r="99" spans="1:14" s="30" customFormat="1" ht="18.75" customHeight="1">
      <c r="A99" s="82"/>
      <c r="B99" s="63"/>
      <c r="C99" s="13" t="s">
        <v>245</v>
      </c>
      <c r="D99" s="60"/>
      <c r="E99" s="24">
        <v>0</v>
      </c>
      <c r="F99" s="24">
        <v>0</v>
      </c>
      <c r="G99" s="24">
        <f>SUM(A99:F99)</f>
        <v>0</v>
      </c>
      <c r="H99" s="24">
        <v>0</v>
      </c>
      <c r="I99" s="24">
        <v>0</v>
      </c>
      <c r="J99" s="24">
        <v>0</v>
      </c>
      <c r="K99" s="24">
        <f t="shared" si="6"/>
        <v>0</v>
      </c>
      <c r="L99" s="85"/>
      <c r="M99" s="85"/>
    </row>
    <row r="100" spans="1:14" s="5" customFormat="1">
      <c r="A100" s="75" t="s">
        <v>330</v>
      </c>
      <c r="B100" s="76"/>
      <c r="C100" s="76"/>
      <c r="D100" s="76"/>
      <c r="E100" s="76"/>
      <c r="F100" s="76"/>
      <c r="G100" s="76"/>
      <c r="H100" s="76"/>
      <c r="I100" s="76"/>
      <c r="J100" s="76"/>
      <c r="K100" s="76"/>
      <c r="L100" s="76"/>
      <c r="M100" s="79"/>
    </row>
    <row r="101" spans="1:14">
      <c r="A101" s="53" t="s">
        <v>5</v>
      </c>
      <c r="B101" s="77" t="s">
        <v>172</v>
      </c>
      <c r="C101" s="13" t="s">
        <v>200</v>
      </c>
      <c r="D101" s="52" t="s">
        <v>226</v>
      </c>
      <c r="E101" s="24">
        <f t="shared" ref="E101:J101" si="7">E102+E103+E104+E105</f>
        <v>0</v>
      </c>
      <c r="F101" s="24">
        <f>F102+F103+F104+F105</f>
        <v>10660.130000000001</v>
      </c>
      <c r="G101" s="24">
        <f t="shared" si="7"/>
        <v>0</v>
      </c>
      <c r="H101" s="24">
        <f>H102+H103+H104+H105</f>
        <v>0</v>
      </c>
      <c r="I101" s="24">
        <f>I102+I103+I104+I105</f>
        <v>0</v>
      </c>
      <c r="J101" s="24">
        <f t="shared" si="7"/>
        <v>0</v>
      </c>
      <c r="K101" s="24">
        <f t="shared" ref="K101:K125" si="8">SUM(E101:J101)</f>
        <v>10660.130000000001</v>
      </c>
      <c r="L101" s="50" t="s">
        <v>215</v>
      </c>
      <c r="M101" s="50" t="s">
        <v>227</v>
      </c>
      <c r="N101" s="4" t="s">
        <v>215</v>
      </c>
    </row>
    <row r="102" spans="1:14">
      <c r="A102" s="53"/>
      <c r="B102" s="77"/>
      <c r="C102" s="13" t="s">
        <v>242</v>
      </c>
      <c r="D102" s="52"/>
      <c r="E102" s="24">
        <v>0</v>
      </c>
      <c r="F102" s="24">
        <v>0</v>
      </c>
      <c r="G102" s="24">
        <v>0</v>
      </c>
      <c r="H102" s="24">
        <v>0</v>
      </c>
      <c r="I102" s="24">
        <v>0</v>
      </c>
      <c r="J102" s="24">
        <v>0</v>
      </c>
      <c r="K102" s="24">
        <f t="shared" si="8"/>
        <v>0</v>
      </c>
      <c r="L102" s="50"/>
      <c r="M102" s="50"/>
      <c r="N102" s="4" t="s">
        <v>215</v>
      </c>
    </row>
    <row r="103" spans="1:14">
      <c r="A103" s="53"/>
      <c r="B103" s="77"/>
      <c r="C103" s="13" t="s">
        <v>243</v>
      </c>
      <c r="D103" s="52"/>
      <c r="E103" s="24">
        <v>0</v>
      </c>
      <c r="F103" s="24">
        <v>8528.1</v>
      </c>
      <c r="G103" s="24">
        <v>0</v>
      </c>
      <c r="H103" s="24">
        <v>0</v>
      </c>
      <c r="I103" s="24">
        <v>0</v>
      </c>
      <c r="J103" s="24">
        <v>0</v>
      </c>
      <c r="K103" s="24">
        <f t="shared" si="8"/>
        <v>8528.1</v>
      </c>
      <c r="L103" s="50"/>
      <c r="M103" s="50"/>
      <c r="N103" s="4" t="s">
        <v>215</v>
      </c>
    </row>
    <row r="104" spans="1:14">
      <c r="A104" s="53"/>
      <c r="B104" s="77"/>
      <c r="C104" s="13" t="s">
        <v>244</v>
      </c>
      <c r="D104" s="52"/>
      <c r="E104" s="24">
        <v>0</v>
      </c>
      <c r="F104" s="24">
        <v>2132.0300000000002</v>
      </c>
      <c r="G104" s="24">
        <v>0</v>
      </c>
      <c r="H104" s="24">
        <v>0</v>
      </c>
      <c r="I104" s="24">
        <v>0</v>
      </c>
      <c r="J104" s="24">
        <v>0</v>
      </c>
      <c r="K104" s="24">
        <f t="shared" si="8"/>
        <v>2132.0300000000002</v>
      </c>
      <c r="L104" s="50"/>
      <c r="M104" s="50"/>
      <c r="N104" s="4" t="s">
        <v>215</v>
      </c>
    </row>
    <row r="105" spans="1:14">
      <c r="A105" s="53"/>
      <c r="B105" s="77"/>
      <c r="C105" s="13" t="s">
        <v>245</v>
      </c>
      <c r="D105" s="52"/>
      <c r="E105" s="24">
        <v>0</v>
      </c>
      <c r="F105" s="24">
        <v>0</v>
      </c>
      <c r="G105" s="24">
        <v>0</v>
      </c>
      <c r="H105" s="24">
        <v>0</v>
      </c>
      <c r="I105" s="24">
        <v>0</v>
      </c>
      <c r="J105" s="24">
        <v>0</v>
      </c>
      <c r="K105" s="24">
        <f t="shared" si="8"/>
        <v>0</v>
      </c>
      <c r="L105" s="50"/>
      <c r="M105" s="50"/>
      <c r="N105" s="4" t="s">
        <v>215</v>
      </c>
    </row>
    <row r="106" spans="1:14">
      <c r="A106" s="53" t="s">
        <v>6</v>
      </c>
      <c r="B106" s="77" t="s">
        <v>175</v>
      </c>
      <c r="C106" s="13" t="s">
        <v>200</v>
      </c>
      <c r="D106" s="52" t="s">
        <v>226</v>
      </c>
      <c r="E106" s="24">
        <f>E107+E108+E109+E110</f>
        <v>0</v>
      </c>
      <c r="F106" s="24">
        <v>0</v>
      </c>
      <c r="G106" s="24">
        <v>10621.44</v>
      </c>
      <c r="H106" s="24">
        <v>0</v>
      </c>
      <c r="I106" s="24">
        <v>0</v>
      </c>
      <c r="J106" s="24">
        <f>J107+J108+J109+J110</f>
        <v>0</v>
      </c>
      <c r="K106" s="24">
        <f t="shared" si="8"/>
        <v>10621.44</v>
      </c>
      <c r="L106" s="50" t="s">
        <v>215</v>
      </c>
      <c r="M106" s="50" t="s">
        <v>227</v>
      </c>
      <c r="N106" s="4" t="s">
        <v>215</v>
      </c>
    </row>
    <row r="107" spans="1:14">
      <c r="A107" s="53"/>
      <c r="B107" s="77"/>
      <c r="C107" s="13" t="s">
        <v>242</v>
      </c>
      <c r="D107" s="52"/>
      <c r="E107" s="24">
        <v>0</v>
      </c>
      <c r="F107" s="24">
        <v>0</v>
      </c>
      <c r="G107" s="24">
        <v>0</v>
      </c>
      <c r="H107" s="24">
        <v>0</v>
      </c>
      <c r="I107" s="24">
        <v>0</v>
      </c>
      <c r="J107" s="24">
        <v>0</v>
      </c>
      <c r="K107" s="24">
        <f t="shared" si="8"/>
        <v>0</v>
      </c>
      <c r="L107" s="50"/>
      <c r="M107" s="50"/>
      <c r="N107" s="4" t="s">
        <v>215</v>
      </c>
    </row>
    <row r="108" spans="1:14">
      <c r="A108" s="53"/>
      <c r="B108" s="77"/>
      <c r="C108" s="13" t="s">
        <v>243</v>
      </c>
      <c r="D108" s="52"/>
      <c r="E108" s="24">
        <v>0</v>
      </c>
      <c r="F108" s="24">
        <v>0</v>
      </c>
      <c r="G108" s="24">
        <v>8497.15</v>
      </c>
      <c r="H108" s="24">
        <v>0</v>
      </c>
      <c r="I108" s="24">
        <v>0</v>
      </c>
      <c r="J108" s="24">
        <v>0</v>
      </c>
      <c r="K108" s="24">
        <f t="shared" si="8"/>
        <v>8497.15</v>
      </c>
      <c r="L108" s="50"/>
      <c r="M108" s="50"/>
      <c r="N108" s="4" t="s">
        <v>215</v>
      </c>
    </row>
    <row r="109" spans="1:14">
      <c r="A109" s="53"/>
      <c r="B109" s="77"/>
      <c r="C109" s="13" t="s">
        <v>244</v>
      </c>
      <c r="D109" s="52"/>
      <c r="E109" s="24">
        <v>0</v>
      </c>
      <c r="F109" s="24">
        <v>0</v>
      </c>
      <c r="G109" s="24">
        <v>2124.29</v>
      </c>
      <c r="H109" s="24">
        <v>0</v>
      </c>
      <c r="I109" s="24">
        <v>0</v>
      </c>
      <c r="J109" s="24">
        <v>0</v>
      </c>
      <c r="K109" s="24">
        <f t="shared" si="8"/>
        <v>2124.29</v>
      </c>
      <c r="L109" s="50"/>
      <c r="M109" s="50"/>
      <c r="N109" s="4" t="s">
        <v>215</v>
      </c>
    </row>
    <row r="110" spans="1:14">
      <c r="A110" s="53"/>
      <c r="B110" s="77"/>
      <c r="C110" s="13" t="s">
        <v>245</v>
      </c>
      <c r="D110" s="52"/>
      <c r="E110" s="24">
        <v>0</v>
      </c>
      <c r="F110" s="24">
        <v>0</v>
      </c>
      <c r="G110" s="24">
        <v>0</v>
      </c>
      <c r="H110" s="24">
        <v>0</v>
      </c>
      <c r="I110" s="24">
        <v>0</v>
      </c>
      <c r="J110" s="24">
        <v>0</v>
      </c>
      <c r="K110" s="24">
        <f t="shared" si="8"/>
        <v>0</v>
      </c>
      <c r="L110" s="50"/>
      <c r="M110" s="50"/>
      <c r="N110" s="4" t="s">
        <v>215</v>
      </c>
    </row>
    <row r="111" spans="1:14">
      <c r="A111" s="53" t="s">
        <v>7</v>
      </c>
      <c r="B111" s="77" t="s">
        <v>249</v>
      </c>
      <c r="C111" s="13" t="s">
        <v>200</v>
      </c>
      <c r="D111" s="52" t="s">
        <v>226</v>
      </c>
      <c r="E111" s="24">
        <f>E112+E113+E114+E115</f>
        <v>0</v>
      </c>
      <c r="F111" s="24">
        <v>0</v>
      </c>
      <c r="G111" s="24">
        <f>G112+G113+G114+G115</f>
        <v>7598.27</v>
      </c>
      <c r="H111" s="24">
        <v>0</v>
      </c>
      <c r="I111" s="24">
        <v>0</v>
      </c>
      <c r="J111" s="24">
        <f>J112+J113+J114+J115</f>
        <v>0</v>
      </c>
      <c r="K111" s="24">
        <f t="shared" si="8"/>
        <v>7598.27</v>
      </c>
      <c r="L111" s="50" t="s">
        <v>215</v>
      </c>
      <c r="M111" s="50" t="s">
        <v>227</v>
      </c>
      <c r="N111" s="4" t="s">
        <v>215</v>
      </c>
    </row>
    <row r="112" spans="1:14">
      <c r="A112" s="53"/>
      <c r="B112" s="77"/>
      <c r="C112" s="13" t="s">
        <v>242</v>
      </c>
      <c r="D112" s="52"/>
      <c r="E112" s="24">
        <v>0</v>
      </c>
      <c r="F112" s="24">
        <v>0</v>
      </c>
      <c r="G112" s="24">
        <v>0</v>
      </c>
      <c r="H112" s="24">
        <v>0</v>
      </c>
      <c r="I112" s="24">
        <v>0</v>
      </c>
      <c r="J112" s="24">
        <v>0</v>
      </c>
      <c r="K112" s="24">
        <f t="shared" si="8"/>
        <v>0</v>
      </c>
      <c r="L112" s="50"/>
      <c r="M112" s="50"/>
      <c r="N112" s="4" t="s">
        <v>215</v>
      </c>
    </row>
    <row r="113" spans="1:14">
      <c r="A113" s="53"/>
      <c r="B113" s="77"/>
      <c r="C113" s="13" t="s">
        <v>243</v>
      </c>
      <c r="D113" s="52"/>
      <c r="E113" s="24">
        <v>0</v>
      </c>
      <c r="F113" s="24">
        <v>0</v>
      </c>
      <c r="G113" s="24">
        <v>6078.62</v>
      </c>
      <c r="H113" s="24">
        <v>0</v>
      </c>
      <c r="I113" s="24">
        <v>0</v>
      </c>
      <c r="J113" s="24">
        <v>0</v>
      </c>
      <c r="K113" s="24">
        <f t="shared" si="8"/>
        <v>6078.62</v>
      </c>
      <c r="L113" s="50"/>
      <c r="M113" s="50"/>
      <c r="N113" s="4" t="s">
        <v>215</v>
      </c>
    </row>
    <row r="114" spans="1:14">
      <c r="A114" s="53"/>
      <c r="B114" s="77"/>
      <c r="C114" s="13" t="s">
        <v>244</v>
      </c>
      <c r="D114" s="52"/>
      <c r="E114" s="24">
        <v>0</v>
      </c>
      <c r="F114" s="24">
        <v>0</v>
      </c>
      <c r="G114" s="24">
        <v>1519.65</v>
      </c>
      <c r="H114" s="24">
        <v>0</v>
      </c>
      <c r="I114" s="24">
        <v>0</v>
      </c>
      <c r="J114" s="24">
        <v>0</v>
      </c>
      <c r="K114" s="24">
        <f t="shared" si="8"/>
        <v>1519.65</v>
      </c>
      <c r="L114" s="50"/>
      <c r="M114" s="50"/>
      <c r="N114" s="4" t="s">
        <v>215</v>
      </c>
    </row>
    <row r="115" spans="1:14">
      <c r="A115" s="53"/>
      <c r="B115" s="77"/>
      <c r="C115" s="13" t="s">
        <v>245</v>
      </c>
      <c r="D115" s="52"/>
      <c r="E115" s="24">
        <v>0</v>
      </c>
      <c r="F115" s="24">
        <v>0</v>
      </c>
      <c r="G115" s="24">
        <v>0</v>
      </c>
      <c r="H115" s="24">
        <v>0</v>
      </c>
      <c r="I115" s="24">
        <v>0</v>
      </c>
      <c r="J115" s="24">
        <v>0</v>
      </c>
      <c r="K115" s="24">
        <f t="shared" si="8"/>
        <v>0</v>
      </c>
      <c r="L115" s="50"/>
      <c r="M115" s="50"/>
      <c r="N115" s="4" t="s">
        <v>215</v>
      </c>
    </row>
    <row r="116" spans="1:14">
      <c r="A116" s="53" t="s">
        <v>8</v>
      </c>
      <c r="B116" s="77" t="s">
        <v>173</v>
      </c>
      <c r="C116" s="13" t="s">
        <v>200</v>
      </c>
      <c r="D116" s="52" t="s">
        <v>226</v>
      </c>
      <c r="E116" s="24">
        <f t="shared" ref="E116:J116" si="9">E117+E118+E119+E120</f>
        <v>0</v>
      </c>
      <c r="F116" s="24">
        <f>F117+F118+F119+F120</f>
        <v>5473.08</v>
      </c>
      <c r="G116" s="24">
        <f t="shared" si="9"/>
        <v>0</v>
      </c>
      <c r="H116" s="24">
        <v>0</v>
      </c>
      <c r="I116" s="24">
        <f>I117+I118+I119+I120</f>
        <v>0</v>
      </c>
      <c r="J116" s="24">
        <f t="shared" si="9"/>
        <v>0</v>
      </c>
      <c r="K116" s="24">
        <f t="shared" si="8"/>
        <v>5473.08</v>
      </c>
      <c r="L116" s="50" t="s">
        <v>215</v>
      </c>
      <c r="M116" s="50" t="s">
        <v>227</v>
      </c>
      <c r="N116" s="4" t="s">
        <v>215</v>
      </c>
    </row>
    <row r="117" spans="1:14">
      <c r="A117" s="53"/>
      <c r="B117" s="77"/>
      <c r="C117" s="13" t="s">
        <v>242</v>
      </c>
      <c r="D117" s="52"/>
      <c r="E117" s="24">
        <v>0</v>
      </c>
      <c r="F117" s="24">
        <v>0</v>
      </c>
      <c r="G117" s="24">
        <v>0</v>
      </c>
      <c r="H117" s="24">
        <v>0</v>
      </c>
      <c r="I117" s="24">
        <v>0</v>
      </c>
      <c r="J117" s="24">
        <v>0</v>
      </c>
      <c r="K117" s="24">
        <f t="shared" si="8"/>
        <v>0</v>
      </c>
      <c r="L117" s="50"/>
      <c r="M117" s="50"/>
      <c r="N117" s="4" t="s">
        <v>215</v>
      </c>
    </row>
    <row r="118" spans="1:14">
      <c r="A118" s="53"/>
      <c r="B118" s="77"/>
      <c r="C118" s="13" t="s">
        <v>243</v>
      </c>
      <c r="D118" s="52"/>
      <c r="E118" s="24">
        <v>0</v>
      </c>
      <c r="F118" s="24">
        <v>4378.46</v>
      </c>
      <c r="G118" s="24">
        <v>0</v>
      </c>
      <c r="H118" s="24">
        <v>0</v>
      </c>
      <c r="I118" s="24">
        <v>0</v>
      </c>
      <c r="J118" s="24">
        <v>0</v>
      </c>
      <c r="K118" s="24">
        <f t="shared" si="8"/>
        <v>4378.46</v>
      </c>
      <c r="L118" s="50"/>
      <c r="M118" s="50"/>
      <c r="N118" s="4" t="s">
        <v>215</v>
      </c>
    </row>
    <row r="119" spans="1:14">
      <c r="A119" s="53"/>
      <c r="B119" s="77"/>
      <c r="C119" s="13" t="s">
        <v>244</v>
      </c>
      <c r="D119" s="52"/>
      <c r="E119" s="24">
        <v>0</v>
      </c>
      <c r="F119" s="24">
        <v>1094.6199999999999</v>
      </c>
      <c r="G119" s="24">
        <v>0</v>
      </c>
      <c r="H119" s="24">
        <v>0</v>
      </c>
      <c r="I119" s="24">
        <v>0</v>
      </c>
      <c r="J119" s="24">
        <v>0</v>
      </c>
      <c r="K119" s="24">
        <f t="shared" si="8"/>
        <v>1094.6199999999999</v>
      </c>
      <c r="L119" s="50"/>
      <c r="M119" s="50"/>
      <c r="N119" s="4" t="s">
        <v>215</v>
      </c>
    </row>
    <row r="120" spans="1:14">
      <c r="A120" s="53"/>
      <c r="B120" s="77"/>
      <c r="C120" s="13" t="s">
        <v>245</v>
      </c>
      <c r="D120" s="52"/>
      <c r="E120" s="24">
        <v>0</v>
      </c>
      <c r="F120" s="24">
        <v>0</v>
      </c>
      <c r="G120" s="24">
        <v>0</v>
      </c>
      <c r="H120" s="24">
        <v>0</v>
      </c>
      <c r="I120" s="24">
        <v>0</v>
      </c>
      <c r="J120" s="24">
        <v>0</v>
      </c>
      <c r="K120" s="24">
        <f t="shared" si="8"/>
        <v>0</v>
      </c>
      <c r="L120" s="50"/>
      <c r="M120" s="50"/>
      <c r="N120" s="4" t="s">
        <v>215</v>
      </c>
    </row>
    <row r="121" spans="1:14" ht="20.399999999999999" customHeight="1">
      <c r="A121" s="53" t="s">
        <v>9</v>
      </c>
      <c r="B121" s="78" t="s">
        <v>317</v>
      </c>
      <c r="C121" s="13" t="s">
        <v>200</v>
      </c>
      <c r="D121" s="52" t="s">
        <v>226</v>
      </c>
      <c r="E121" s="24">
        <f>E122+E123+E124+E125</f>
        <v>0</v>
      </c>
      <c r="F121" s="24">
        <v>0</v>
      </c>
      <c r="G121" s="24">
        <f>G122+G123+G124+G125</f>
        <v>11853.58</v>
      </c>
      <c r="H121" s="24">
        <v>0</v>
      </c>
      <c r="I121" s="24">
        <f>I122+I123+I124+I125</f>
        <v>0</v>
      </c>
      <c r="J121" s="24">
        <f>J122+J123+J124+J125</f>
        <v>0</v>
      </c>
      <c r="K121" s="24">
        <f t="shared" si="8"/>
        <v>11853.58</v>
      </c>
      <c r="L121" s="50" t="s">
        <v>215</v>
      </c>
      <c r="M121" s="50" t="s">
        <v>227</v>
      </c>
      <c r="N121" s="4" t="s">
        <v>215</v>
      </c>
    </row>
    <row r="122" spans="1:14" ht="20.399999999999999" customHeight="1">
      <c r="A122" s="53"/>
      <c r="B122" s="78"/>
      <c r="C122" s="13" t="s">
        <v>242</v>
      </c>
      <c r="D122" s="52"/>
      <c r="E122" s="24">
        <v>0</v>
      </c>
      <c r="F122" s="24">
        <v>0</v>
      </c>
      <c r="G122" s="24">
        <v>0</v>
      </c>
      <c r="H122" s="24">
        <v>0</v>
      </c>
      <c r="I122" s="24">
        <v>0</v>
      </c>
      <c r="J122" s="24">
        <v>0</v>
      </c>
      <c r="K122" s="24">
        <f t="shared" si="8"/>
        <v>0</v>
      </c>
      <c r="L122" s="50"/>
      <c r="M122" s="50"/>
      <c r="N122" s="4" t="s">
        <v>215</v>
      </c>
    </row>
    <row r="123" spans="1:14" ht="20.399999999999999" customHeight="1">
      <c r="A123" s="53"/>
      <c r="B123" s="78"/>
      <c r="C123" s="13" t="s">
        <v>243</v>
      </c>
      <c r="D123" s="52"/>
      <c r="E123" s="24">
        <v>0</v>
      </c>
      <c r="F123" s="24">
        <v>0</v>
      </c>
      <c r="G123" s="24">
        <v>9482.86</v>
      </c>
      <c r="H123" s="24">
        <v>0</v>
      </c>
      <c r="I123" s="24">
        <v>0</v>
      </c>
      <c r="J123" s="24">
        <v>0</v>
      </c>
      <c r="K123" s="24">
        <f t="shared" si="8"/>
        <v>9482.86</v>
      </c>
      <c r="L123" s="50"/>
      <c r="M123" s="50"/>
      <c r="N123" s="4" t="s">
        <v>215</v>
      </c>
    </row>
    <row r="124" spans="1:14" ht="20.399999999999999" customHeight="1">
      <c r="A124" s="53"/>
      <c r="B124" s="78"/>
      <c r="C124" s="13" t="s">
        <v>244</v>
      </c>
      <c r="D124" s="52"/>
      <c r="E124" s="24">
        <v>0</v>
      </c>
      <c r="F124" s="24">
        <v>0</v>
      </c>
      <c r="G124" s="24">
        <v>2370.7199999999998</v>
      </c>
      <c r="H124" s="24">
        <v>0</v>
      </c>
      <c r="I124" s="24">
        <v>0</v>
      </c>
      <c r="J124" s="24">
        <v>0</v>
      </c>
      <c r="K124" s="24">
        <f t="shared" si="8"/>
        <v>2370.7199999999998</v>
      </c>
      <c r="L124" s="50"/>
      <c r="M124" s="50"/>
      <c r="N124" s="4" t="s">
        <v>215</v>
      </c>
    </row>
    <row r="125" spans="1:14" ht="20.399999999999999" customHeight="1">
      <c r="A125" s="53"/>
      <c r="B125" s="78"/>
      <c r="C125" s="13" t="s">
        <v>245</v>
      </c>
      <c r="D125" s="52"/>
      <c r="E125" s="24">
        <v>0</v>
      </c>
      <c r="F125" s="24">
        <v>0</v>
      </c>
      <c r="G125" s="24">
        <v>0</v>
      </c>
      <c r="H125" s="24">
        <v>0</v>
      </c>
      <c r="I125" s="24">
        <v>0</v>
      </c>
      <c r="J125" s="24">
        <v>0</v>
      </c>
      <c r="K125" s="24">
        <f t="shared" si="8"/>
        <v>0</v>
      </c>
      <c r="L125" s="50"/>
      <c r="M125" s="50"/>
      <c r="N125" s="4" t="s">
        <v>215</v>
      </c>
    </row>
    <row r="126" spans="1:14">
      <c r="A126" s="53" t="s">
        <v>10</v>
      </c>
      <c r="B126" s="77" t="s">
        <v>338</v>
      </c>
      <c r="C126" s="13" t="s">
        <v>200</v>
      </c>
      <c r="D126" s="52" t="s">
        <v>226</v>
      </c>
      <c r="E126" s="24">
        <f t="shared" ref="E126:J126" si="10">E127+E128+E129+E130</f>
        <v>0</v>
      </c>
      <c r="F126" s="24">
        <f t="shared" si="10"/>
        <v>0</v>
      </c>
      <c r="G126" s="24">
        <f>G127+G128+G129+G130</f>
        <v>10973.509999999998</v>
      </c>
      <c r="H126" s="24">
        <v>0</v>
      </c>
      <c r="I126" s="24">
        <f>I127+I128+I129+I130</f>
        <v>0</v>
      </c>
      <c r="J126" s="24">
        <f t="shared" si="10"/>
        <v>0</v>
      </c>
      <c r="K126" s="24">
        <f>SUM(E126:J126)</f>
        <v>10973.509999999998</v>
      </c>
      <c r="L126" s="50" t="s">
        <v>215</v>
      </c>
      <c r="M126" s="50" t="s">
        <v>227</v>
      </c>
      <c r="N126" s="4" t="s">
        <v>215</v>
      </c>
    </row>
    <row r="127" spans="1:14">
      <c r="A127" s="53"/>
      <c r="B127" s="77"/>
      <c r="C127" s="13" t="s">
        <v>242</v>
      </c>
      <c r="D127" s="52"/>
      <c r="E127" s="24">
        <v>0</v>
      </c>
      <c r="F127" s="24">
        <v>0</v>
      </c>
      <c r="G127" s="24">
        <v>0</v>
      </c>
      <c r="H127" s="24">
        <v>0</v>
      </c>
      <c r="I127" s="24">
        <v>0</v>
      </c>
      <c r="J127" s="24">
        <v>0</v>
      </c>
      <c r="K127" s="24">
        <f>SUM(E127:J127)</f>
        <v>0</v>
      </c>
      <c r="L127" s="50"/>
      <c r="M127" s="50"/>
      <c r="N127" s="4" t="s">
        <v>215</v>
      </c>
    </row>
    <row r="128" spans="1:14">
      <c r="A128" s="53"/>
      <c r="B128" s="77"/>
      <c r="C128" s="13" t="s">
        <v>243</v>
      </c>
      <c r="D128" s="52"/>
      <c r="E128" s="24">
        <v>0</v>
      </c>
      <c r="F128" s="24">
        <v>0</v>
      </c>
      <c r="G128" s="24">
        <v>8778.81</v>
      </c>
      <c r="H128" s="24">
        <v>0</v>
      </c>
      <c r="I128" s="24">
        <v>0</v>
      </c>
      <c r="J128" s="24">
        <v>0</v>
      </c>
      <c r="K128" s="24">
        <f>SUM(E128:J128)</f>
        <v>8778.81</v>
      </c>
      <c r="L128" s="50"/>
      <c r="M128" s="50"/>
      <c r="N128" s="4" t="s">
        <v>215</v>
      </c>
    </row>
    <row r="129" spans="1:14">
      <c r="A129" s="53"/>
      <c r="B129" s="77"/>
      <c r="C129" s="13" t="s">
        <v>244</v>
      </c>
      <c r="D129" s="52"/>
      <c r="E129" s="24">
        <v>0</v>
      </c>
      <c r="F129" s="24">
        <v>0</v>
      </c>
      <c r="G129" s="24">
        <v>2194.6999999999998</v>
      </c>
      <c r="H129" s="24">
        <v>0</v>
      </c>
      <c r="I129" s="24">
        <v>0</v>
      </c>
      <c r="J129" s="24">
        <v>0</v>
      </c>
      <c r="K129" s="24">
        <f>SUM(E129:J129)</f>
        <v>2194.6999999999998</v>
      </c>
      <c r="L129" s="50"/>
      <c r="M129" s="50"/>
      <c r="N129" s="4" t="s">
        <v>215</v>
      </c>
    </row>
    <row r="130" spans="1:14">
      <c r="A130" s="53"/>
      <c r="B130" s="77"/>
      <c r="C130" s="13" t="s">
        <v>245</v>
      </c>
      <c r="D130" s="52"/>
      <c r="E130" s="24">
        <v>0</v>
      </c>
      <c r="F130" s="24">
        <v>0</v>
      </c>
      <c r="G130" s="24">
        <v>0</v>
      </c>
      <c r="H130" s="24">
        <v>0</v>
      </c>
      <c r="I130" s="24">
        <v>0</v>
      </c>
      <c r="J130" s="24">
        <v>0</v>
      </c>
      <c r="K130" s="24">
        <f>SUM(E130:J130)</f>
        <v>0</v>
      </c>
      <c r="L130" s="50"/>
      <c r="M130" s="50"/>
      <c r="N130" s="4" t="s">
        <v>215</v>
      </c>
    </row>
    <row r="131" spans="1:14" s="5" customFormat="1" ht="26.4" customHeight="1">
      <c r="A131" s="53" t="s">
        <v>78</v>
      </c>
      <c r="B131" s="61" t="s">
        <v>406</v>
      </c>
      <c r="C131" s="13" t="s">
        <v>200</v>
      </c>
      <c r="D131" s="52" t="s">
        <v>226</v>
      </c>
      <c r="E131" s="24">
        <v>0</v>
      </c>
      <c r="F131" s="24">
        <f>F132+F133+F134+F135</f>
        <v>0</v>
      </c>
      <c r="G131" s="24">
        <f>G132+G133+G134+G135</f>
        <v>0</v>
      </c>
      <c r="H131" s="24">
        <f>H132+H133+H134+H135</f>
        <v>14250.75</v>
      </c>
      <c r="I131" s="24">
        <v>0</v>
      </c>
      <c r="J131" s="24">
        <v>0</v>
      </c>
      <c r="K131" s="24">
        <f t="shared" ref="K131:K155" si="11">SUM(E131:J131)</f>
        <v>14250.75</v>
      </c>
      <c r="L131" s="50" t="s">
        <v>215</v>
      </c>
      <c r="M131" s="50" t="s">
        <v>227</v>
      </c>
    </row>
    <row r="132" spans="1:14" s="5" customFormat="1" ht="23.4" customHeight="1">
      <c r="A132" s="53"/>
      <c r="B132" s="62"/>
      <c r="C132" s="13" t="s">
        <v>242</v>
      </c>
      <c r="D132" s="52"/>
      <c r="E132" s="24">
        <v>0</v>
      </c>
      <c r="F132" s="24">
        <v>0</v>
      </c>
      <c r="G132" s="24">
        <v>0</v>
      </c>
      <c r="H132" s="24">
        <v>0</v>
      </c>
      <c r="I132" s="24">
        <v>0</v>
      </c>
      <c r="J132" s="24">
        <v>0</v>
      </c>
      <c r="K132" s="24">
        <f t="shared" si="11"/>
        <v>0</v>
      </c>
      <c r="L132" s="50"/>
      <c r="M132" s="50"/>
    </row>
    <row r="133" spans="1:14" s="5" customFormat="1" ht="21.6" customHeight="1">
      <c r="A133" s="53"/>
      <c r="B133" s="62"/>
      <c r="C133" s="13" t="s">
        <v>243</v>
      </c>
      <c r="D133" s="52"/>
      <c r="E133" s="24">
        <v>0</v>
      </c>
      <c r="F133" s="24">
        <v>0</v>
      </c>
      <c r="G133" s="24">
        <v>0</v>
      </c>
      <c r="H133" s="24">
        <v>0</v>
      </c>
      <c r="I133" s="24">
        <v>0</v>
      </c>
      <c r="J133" s="24">
        <v>0</v>
      </c>
      <c r="K133" s="24">
        <f t="shared" si="11"/>
        <v>0</v>
      </c>
      <c r="L133" s="50"/>
      <c r="M133" s="50"/>
    </row>
    <row r="134" spans="1:14" s="5" customFormat="1" ht="30.6" customHeight="1">
      <c r="A134" s="53"/>
      <c r="B134" s="62"/>
      <c r="C134" s="13" t="s">
        <v>244</v>
      </c>
      <c r="D134" s="52"/>
      <c r="E134" s="24">
        <v>0</v>
      </c>
      <c r="F134" s="24">
        <v>0</v>
      </c>
      <c r="G134" s="24">
        <v>0</v>
      </c>
      <c r="H134" s="24">
        <v>14250.75</v>
      </c>
      <c r="I134" s="24">
        <v>0</v>
      </c>
      <c r="J134" s="24">
        <v>0</v>
      </c>
      <c r="K134" s="24">
        <f t="shared" si="11"/>
        <v>14250.75</v>
      </c>
      <c r="L134" s="50"/>
      <c r="M134" s="50"/>
    </row>
    <row r="135" spans="1:14" s="5" customFormat="1" ht="22.8" customHeight="1">
      <c r="A135" s="53"/>
      <c r="B135" s="63"/>
      <c r="C135" s="13" t="s">
        <v>245</v>
      </c>
      <c r="D135" s="52"/>
      <c r="E135" s="24">
        <v>0</v>
      </c>
      <c r="F135" s="24">
        <v>0</v>
      </c>
      <c r="G135" s="24">
        <f>SUM(A135:F135)</f>
        <v>0</v>
      </c>
      <c r="H135" s="24">
        <v>0</v>
      </c>
      <c r="I135" s="24">
        <v>0</v>
      </c>
      <c r="J135" s="24">
        <v>0</v>
      </c>
      <c r="K135" s="24">
        <f t="shared" si="11"/>
        <v>0</v>
      </c>
      <c r="L135" s="50"/>
      <c r="M135" s="50"/>
    </row>
    <row r="136" spans="1:14" s="40" customFormat="1" ht="22.2" customHeight="1">
      <c r="A136" s="53" t="s">
        <v>79</v>
      </c>
      <c r="B136" s="61" t="s">
        <v>405</v>
      </c>
      <c r="C136" s="13" t="s">
        <v>200</v>
      </c>
      <c r="D136" s="52" t="s">
        <v>226</v>
      </c>
      <c r="E136" s="24">
        <v>0</v>
      </c>
      <c r="F136" s="24">
        <f>F137+F138+F139+F140</f>
        <v>0</v>
      </c>
      <c r="G136" s="24">
        <f>G137+G138+G139+G140</f>
        <v>0</v>
      </c>
      <c r="H136" s="24">
        <f>H137+H138+H139+H140</f>
        <v>12467.31</v>
      </c>
      <c r="I136" s="24">
        <v>0</v>
      </c>
      <c r="J136" s="24">
        <v>0</v>
      </c>
      <c r="K136" s="24">
        <f t="shared" ref="K136:K145" si="12">SUM(E136:J136)</f>
        <v>12467.31</v>
      </c>
      <c r="L136" s="50" t="s">
        <v>215</v>
      </c>
      <c r="M136" s="50" t="s">
        <v>227</v>
      </c>
    </row>
    <row r="137" spans="1:14" s="40" customFormat="1" ht="21.6" customHeight="1">
      <c r="A137" s="53"/>
      <c r="B137" s="62"/>
      <c r="C137" s="13" t="s">
        <v>242</v>
      </c>
      <c r="D137" s="52"/>
      <c r="E137" s="24">
        <v>0</v>
      </c>
      <c r="F137" s="24">
        <v>0</v>
      </c>
      <c r="G137" s="24">
        <v>0</v>
      </c>
      <c r="H137" s="24">
        <v>0</v>
      </c>
      <c r="I137" s="24">
        <v>0</v>
      </c>
      <c r="J137" s="24">
        <v>0</v>
      </c>
      <c r="K137" s="24">
        <f t="shared" si="12"/>
        <v>0</v>
      </c>
      <c r="L137" s="50"/>
      <c r="M137" s="50"/>
    </row>
    <row r="138" spans="1:14" s="40" customFormat="1" ht="22.8" customHeight="1">
      <c r="A138" s="53"/>
      <c r="B138" s="62"/>
      <c r="C138" s="13" t="s">
        <v>243</v>
      </c>
      <c r="D138" s="52"/>
      <c r="E138" s="24">
        <v>0</v>
      </c>
      <c r="F138" s="24">
        <v>0</v>
      </c>
      <c r="G138" s="24">
        <v>0</v>
      </c>
      <c r="H138" s="24">
        <v>0</v>
      </c>
      <c r="I138" s="24">
        <v>0</v>
      </c>
      <c r="J138" s="24">
        <v>0</v>
      </c>
      <c r="K138" s="24">
        <f t="shared" si="12"/>
        <v>0</v>
      </c>
      <c r="L138" s="50"/>
      <c r="M138" s="50"/>
    </row>
    <row r="139" spans="1:14" s="40" customFormat="1" ht="19.8" customHeight="1">
      <c r="A139" s="53"/>
      <c r="B139" s="62"/>
      <c r="C139" s="13" t="s">
        <v>244</v>
      </c>
      <c r="D139" s="52"/>
      <c r="E139" s="24">
        <v>0</v>
      </c>
      <c r="F139" s="24">
        <v>0</v>
      </c>
      <c r="G139" s="24">
        <v>0</v>
      </c>
      <c r="H139" s="24">
        <v>12467.31</v>
      </c>
      <c r="I139" s="24">
        <v>0</v>
      </c>
      <c r="J139" s="24">
        <v>0</v>
      </c>
      <c r="K139" s="24">
        <f t="shared" si="12"/>
        <v>12467.31</v>
      </c>
      <c r="L139" s="50"/>
      <c r="M139" s="50"/>
    </row>
    <row r="140" spans="1:14" s="40" customFormat="1" ht="21" customHeight="1">
      <c r="A140" s="53"/>
      <c r="B140" s="63"/>
      <c r="C140" s="13" t="s">
        <v>245</v>
      </c>
      <c r="D140" s="52"/>
      <c r="E140" s="24">
        <v>0</v>
      </c>
      <c r="F140" s="24">
        <v>0</v>
      </c>
      <c r="G140" s="24">
        <f>SUM(A140:F140)</f>
        <v>0</v>
      </c>
      <c r="H140" s="24">
        <v>0</v>
      </c>
      <c r="I140" s="24">
        <v>0</v>
      </c>
      <c r="J140" s="24">
        <v>0</v>
      </c>
      <c r="K140" s="24">
        <f t="shared" si="12"/>
        <v>0</v>
      </c>
      <c r="L140" s="50"/>
      <c r="M140" s="50"/>
    </row>
    <row r="141" spans="1:14" s="40" customFormat="1" ht="27" customHeight="1">
      <c r="A141" s="53" t="s">
        <v>80</v>
      </c>
      <c r="B141" s="61" t="s">
        <v>404</v>
      </c>
      <c r="C141" s="13" t="s">
        <v>200</v>
      </c>
      <c r="D141" s="52" t="s">
        <v>226</v>
      </c>
      <c r="E141" s="24">
        <v>0</v>
      </c>
      <c r="F141" s="24">
        <f>F142+F143+F144+F145</f>
        <v>0</v>
      </c>
      <c r="G141" s="24">
        <f>G142+G143+G144+G145</f>
        <v>3892.88</v>
      </c>
      <c r="H141" s="24">
        <v>0</v>
      </c>
      <c r="I141" s="24">
        <v>0</v>
      </c>
      <c r="J141" s="24">
        <v>0</v>
      </c>
      <c r="K141" s="24">
        <f t="shared" si="12"/>
        <v>3892.88</v>
      </c>
      <c r="L141" s="50" t="s">
        <v>215</v>
      </c>
      <c r="M141" s="50" t="s">
        <v>227</v>
      </c>
    </row>
    <row r="142" spans="1:14" s="40" customFormat="1" ht="21.6" customHeight="1">
      <c r="A142" s="53"/>
      <c r="B142" s="62"/>
      <c r="C142" s="13" t="s">
        <v>242</v>
      </c>
      <c r="D142" s="52"/>
      <c r="E142" s="24">
        <v>0</v>
      </c>
      <c r="F142" s="24">
        <v>0</v>
      </c>
      <c r="G142" s="24">
        <v>0</v>
      </c>
      <c r="H142" s="24">
        <v>0</v>
      </c>
      <c r="I142" s="24">
        <v>0</v>
      </c>
      <c r="J142" s="24">
        <v>0</v>
      </c>
      <c r="K142" s="24">
        <f t="shared" si="12"/>
        <v>0</v>
      </c>
      <c r="L142" s="50"/>
      <c r="M142" s="50"/>
    </row>
    <row r="143" spans="1:14" s="40" customFormat="1" ht="22.8" customHeight="1">
      <c r="A143" s="53"/>
      <c r="B143" s="62"/>
      <c r="C143" s="13" t="s">
        <v>243</v>
      </c>
      <c r="D143" s="52"/>
      <c r="E143" s="24">
        <v>0</v>
      </c>
      <c r="F143" s="24">
        <v>0</v>
      </c>
      <c r="G143" s="24">
        <v>1946.44</v>
      </c>
      <c r="H143" s="24">
        <v>0</v>
      </c>
      <c r="I143" s="24">
        <v>0</v>
      </c>
      <c r="J143" s="24">
        <v>0</v>
      </c>
      <c r="K143" s="24">
        <f t="shared" si="12"/>
        <v>1946.44</v>
      </c>
      <c r="L143" s="50"/>
      <c r="M143" s="50"/>
    </row>
    <row r="144" spans="1:14" s="40" customFormat="1" ht="19.8" customHeight="1">
      <c r="A144" s="53"/>
      <c r="B144" s="62"/>
      <c r="C144" s="13" t="s">
        <v>244</v>
      </c>
      <c r="D144" s="52"/>
      <c r="E144" s="24">
        <v>0</v>
      </c>
      <c r="F144" s="24">
        <v>0</v>
      </c>
      <c r="G144" s="24">
        <v>1946.44</v>
      </c>
      <c r="H144" s="24">
        <v>0</v>
      </c>
      <c r="I144" s="24">
        <v>0</v>
      </c>
      <c r="J144" s="24">
        <v>0</v>
      </c>
      <c r="K144" s="24">
        <f t="shared" si="12"/>
        <v>1946.44</v>
      </c>
      <c r="L144" s="50"/>
      <c r="M144" s="50"/>
    </row>
    <row r="145" spans="1:19" s="40" customFormat="1" ht="21" customHeight="1">
      <c r="A145" s="53"/>
      <c r="B145" s="63"/>
      <c r="C145" s="13" t="s">
        <v>245</v>
      </c>
      <c r="D145" s="52"/>
      <c r="E145" s="24">
        <v>0</v>
      </c>
      <c r="F145" s="24">
        <v>0</v>
      </c>
      <c r="G145" s="24">
        <f>SUM(A145:F145)</f>
        <v>0</v>
      </c>
      <c r="H145" s="24">
        <v>0</v>
      </c>
      <c r="I145" s="24">
        <v>0</v>
      </c>
      <c r="J145" s="24">
        <v>0</v>
      </c>
      <c r="K145" s="24">
        <f t="shared" si="12"/>
        <v>0</v>
      </c>
      <c r="L145" s="50"/>
      <c r="M145" s="50"/>
    </row>
    <row r="146" spans="1:19" s="5" customFormat="1">
      <c r="A146" s="53" t="s">
        <v>81</v>
      </c>
      <c r="B146" s="61" t="s">
        <v>139</v>
      </c>
      <c r="C146" s="13" t="s">
        <v>200</v>
      </c>
      <c r="D146" s="52" t="s">
        <v>226</v>
      </c>
      <c r="E146" s="24">
        <v>0</v>
      </c>
      <c r="F146" s="24">
        <v>0</v>
      </c>
      <c r="G146" s="24">
        <f>G147+G148+G149+G150</f>
        <v>2175.75</v>
      </c>
      <c r="H146" s="24">
        <f>H147+H148+H149+H150</f>
        <v>0</v>
      </c>
      <c r="I146" s="24">
        <v>0</v>
      </c>
      <c r="J146" s="24">
        <v>0</v>
      </c>
      <c r="K146" s="24">
        <f t="shared" si="11"/>
        <v>2175.75</v>
      </c>
      <c r="L146" s="50" t="s">
        <v>215</v>
      </c>
      <c r="M146" s="50" t="s">
        <v>227</v>
      </c>
    </row>
    <row r="147" spans="1:19" s="5" customFormat="1">
      <c r="A147" s="53"/>
      <c r="B147" s="62"/>
      <c r="C147" s="13" t="s">
        <v>242</v>
      </c>
      <c r="D147" s="52"/>
      <c r="E147" s="24">
        <v>0</v>
      </c>
      <c r="F147" s="24">
        <v>0</v>
      </c>
      <c r="G147" s="24">
        <v>0</v>
      </c>
      <c r="H147" s="24">
        <v>0</v>
      </c>
      <c r="I147" s="24">
        <v>0</v>
      </c>
      <c r="J147" s="24">
        <v>0</v>
      </c>
      <c r="K147" s="24">
        <f t="shared" si="11"/>
        <v>0</v>
      </c>
      <c r="L147" s="50"/>
      <c r="M147" s="50"/>
    </row>
    <row r="148" spans="1:19" s="5" customFormat="1">
      <c r="A148" s="53"/>
      <c r="B148" s="62"/>
      <c r="C148" s="13" t="s">
        <v>243</v>
      </c>
      <c r="D148" s="52"/>
      <c r="E148" s="24">
        <v>0</v>
      </c>
      <c r="F148" s="24">
        <v>0</v>
      </c>
      <c r="G148" s="24">
        <v>0</v>
      </c>
      <c r="H148" s="24">
        <v>0</v>
      </c>
      <c r="I148" s="24">
        <v>0</v>
      </c>
      <c r="J148" s="24">
        <v>0</v>
      </c>
      <c r="K148" s="24">
        <f t="shared" si="11"/>
        <v>0</v>
      </c>
      <c r="L148" s="50"/>
      <c r="M148" s="50"/>
    </row>
    <row r="149" spans="1:19" s="5" customFormat="1">
      <c r="A149" s="53"/>
      <c r="B149" s="62"/>
      <c r="C149" s="13" t="s">
        <v>244</v>
      </c>
      <c r="D149" s="52"/>
      <c r="E149" s="24">
        <v>0</v>
      </c>
      <c r="F149" s="24">
        <v>0</v>
      </c>
      <c r="G149" s="24">
        <v>2175.75</v>
      </c>
      <c r="H149" s="24">
        <v>0</v>
      </c>
      <c r="I149" s="24">
        <v>0</v>
      </c>
      <c r="J149" s="24">
        <v>0</v>
      </c>
      <c r="K149" s="24">
        <f t="shared" si="11"/>
        <v>2175.75</v>
      </c>
      <c r="L149" s="50"/>
      <c r="M149" s="50"/>
      <c r="O149" s="27"/>
      <c r="P149" s="27"/>
      <c r="Q149" s="27"/>
      <c r="R149" s="27"/>
      <c r="S149" s="27"/>
    </row>
    <row r="150" spans="1:19" s="5" customFormat="1">
      <c r="A150" s="53"/>
      <c r="B150" s="63"/>
      <c r="C150" s="13" t="s">
        <v>245</v>
      </c>
      <c r="D150" s="52"/>
      <c r="E150" s="24">
        <v>0</v>
      </c>
      <c r="F150" s="24">
        <v>0</v>
      </c>
      <c r="G150" s="24">
        <v>0</v>
      </c>
      <c r="H150" s="24">
        <f>SUM(B150:G150)</f>
        <v>0</v>
      </c>
      <c r="I150" s="24">
        <v>0</v>
      </c>
      <c r="J150" s="24">
        <v>0</v>
      </c>
      <c r="K150" s="24">
        <f t="shared" si="11"/>
        <v>0</v>
      </c>
      <c r="L150" s="50"/>
      <c r="M150" s="50"/>
    </row>
    <row r="151" spans="1:19" s="5" customFormat="1">
      <c r="A151" s="53" t="s">
        <v>82</v>
      </c>
      <c r="B151" s="61" t="s">
        <v>320</v>
      </c>
      <c r="C151" s="13" t="s">
        <v>200</v>
      </c>
      <c r="D151" s="52" t="s">
        <v>226</v>
      </c>
      <c r="E151" s="24">
        <v>0</v>
      </c>
      <c r="F151" s="24">
        <v>0</v>
      </c>
      <c r="G151" s="24">
        <f>G152+G153+G154+G155</f>
        <v>0</v>
      </c>
      <c r="H151" s="24">
        <f>H152+H153+H154+H155</f>
        <v>12000</v>
      </c>
      <c r="I151" s="24">
        <v>0</v>
      </c>
      <c r="J151" s="24">
        <v>0</v>
      </c>
      <c r="K151" s="24">
        <f t="shared" si="11"/>
        <v>12000</v>
      </c>
      <c r="L151" s="50" t="s">
        <v>215</v>
      </c>
      <c r="M151" s="50" t="s">
        <v>227</v>
      </c>
    </row>
    <row r="152" spans="1:19" s="5" customFormat="1">
      <c r="A152" s="53"/>
      <c r="B152" s="62"/>
      <c r="C152" s="13" t="s">
        <v>242</v>
      </c>
      <c r="D152" s="52"/>
      <c r="E152" s="24">
        <v>0</v>
      </c>
      <c r="F152" s="24">
        <v>0</v>
      </c>
      <c r="G152" s="24">
        <v>0</v>
      </c>
      <c r="H152" s="24">
        <v>2400</v>
      </c>
      <c r="I152" s="24">
        <v>0</v>
      </c>
      <c r="J152" s="24">
        <v>0</v>
      </c>
      <c r="K152" s="24">
        <f t="shared" si="11"/>
        <v>2400</v>
      </c>
      <c r="L152" s="50"/>
      <c r="M152" s="50"/>
    </row>
    <row r="153" spans="1:19" s="5" customFormat="1">
      <c r="A153" s="53"/>
      <c r="B153" s="62"/>
      <c r="C153" s="13" t="s">
        <v>243</v>
      </c>
      <c r="D153" s="52"/>
      <c r="E153" s="24">
        <v>0</v>
      </c>
      <c r="F153" s="24">
        <v>0</v>
      </c>
      <c r="G153" s="24">
        <v>0</v>
      </c>
      <c r="H153" s="24">
        <v>9600</v>
      </c>
      <c r="I153" s="24">
        <v>0</v>
      </c>
      <c r="J153" s="24">
        <v>0</v>
      </c>
      <c r="K153" s="24">
        <f t="shared" si="11"/>
        <v>9600</v>
      </c>
      <c r="L153" s="50"/>
      <c r="M153" s="50"/>
    </row>
    <row r="154" spans="1:19" s="5" customFormat="1">
      <c r="A154" s="53"/>
      <c r="B154" s="62"/>
      <c r="C154" s="13" t="s">
        <v>244</v>
      </c>
      <c r="D154" s="52"/>
      <c r="E154" s="24">
        <v>0</v>
      </c>
      <c r="F154" s="24">
        <v>0</v>
      </c>
      <c r="G154" s="24">
        <v>0</v>
      </c>
      <c r="H154" s="24">
        <v>0</v>
      </c>
      <c r="I154" s="24">
        <v>0</v>
      </c>
      <c r="J154" s="24">
        <v>0</v>
      </c>
      <c r="K154" s="24">
        <f t="shared" si="11"/>
        <v>0</v>
      </c>
      <c r="L154" s="50"/>
      <c r="M154" s="50"/>
    </row>
    <row r="155" spans="1:19" s="5" customFormat="1">
      <c r="A155" s="53"/>
      <c r="B155" s="63"/>
      <c r="C155" s="13" t="s">
        <v>245</v>
      </c>
      <c r="D155" s="52"/>
      <c r="E155" s="24">
        <v>0</v>
      </c>
      <c r="F155" s="24">
        <v>0</v>
      </c>
      <c r="G155" s="24">
        <f>SUM(A155:F155)</f>
        <v>0</v>
      </c>
      <c r="H155" s="24">
        <v>0</v>
      </c>
      <c r="I155" s="24">
        <v>0</v>
      </c>
      <c r="J155" s="24">
        <v>0</v>
      </c>
      <c r="K155" s="24">
        <f t="shared" si="11"/>
        <v>0</v>
      </c>
      <c r="L155" s="50"/>
      <c r="M155" s="50"/>
      <c r="N155" s="27"/>
      <c r="O155" s="27"/>
      <c r="P155" s="27"/>
      <c r="Q155" s="27"/>
      <c r="R155" s="27"/>
      <c r="S155" s="27"/>
    </row>
    <row r="156" spans="1:19" s="5" customFormat="1">
      <c r="A156" s="75" t="s">
        <v>329</v>
      </c>
      <c r="B156" s="76"/>
      <c r="C156" s="76"/>
      <c r="D156" s="76"/>
      <c r="E156" s="76"/>
      <c r="F156" s="76"/>
      <c r="G156" s="76"/>
      <c r="H156" s="76"/>
      <c r="I156" s="76"/>
      <c r="J156" s="76"/>
      <c r="K156" s="76"/>
      <c r="L156" s="76"/>
      <c r="M156" s="76"/>
      <c r="N156" s="27"/>
      <c r="O156" s="27"/>
      <c r="P156" s="27"/>
      <c r="Q156" s="27"/>
      <c r="R156" s="27"/>
      <c r="S156" s="27"/>
    </row>
    <row r="157" spans="1:19" s="5" customFormat="1">
      <c r="A157" s="66" t="s">
        <v>349</v>
      </c>
      <c r="B157" s="61" t="s">
        <v>154</v>
      </c>
      <c r="C157" s="13" t="s">
        <v>200</v>
      </c>
      <c r="D157" s="52" t="s">
        <v>226</v>
      </c>
      <c r="E157" s="24">
        <v>0</v>
      </c>
      <c r="F157" s="24">
        <f>F158+F159+F160+F161</f>
        <v>0</v>
      </c>
      <c r="G157" s="24">
        <v>36858.199999999997</v>
      </c>
      <c r="H157" s="24">
        <v>0</v>
      </c>
      <c r="I157" s="24">
        <v>0</v>
      </c>
      <c r="J157" s="24">
        <f>J158+J159+J160+J161</f>
        <v>0</v>
      </c>
      <c r="K157" s="24">
        <f t="shared" ref="K157:K176" si="13">SUM(E157:J157)</f>
        <v>36858.199999999997</v>
      </c>
      <c r="L157" s="50" t="s">
        <v>215</v>
      </c>
      <c r="M157" s="50" t="s">
        <v>227</v>
      </c>
      <c r="N157" s="27"/>
      <c r="O157" s="27"/>
      <c r="P157" s="27"/>
      <c r="Q157" s="27"/>
      <c r="R157" s="27"/>
      <c r="S157" s="27"/>
    </row>
    <row r="158" spans="1:19" s="5" customFormat="1">
      <c r="A158" s="67"/>
      <c r="B158" s="62"/>
      <c r="C158" s="13" t="s">
        <v>242</v>
      </c>
      <c r="D158" s="52"/>
      <c r="E158" s="24">
        <v>0</v>
      </c>
      <c r="F158" s="24">
        <v>0</v>
      </c>
      <c r="G158" s="24">
        <v>29486.6</v>
      </c>
      <c r="H158" s="24">
        <v>0</v>
      </c>
      <c r="I158" s="24">
        <v>0</v>
      </c>
      <c r="J158" s="24">
        <v>0</v>
      </c>
      <c r="K158" s="24">
        <f t="shared" si="13"/>
        <v>29486.6</v>
      </c>
      <c r="L158" s="50"/>
      <c r="M158" s="50"/>
      <c r="N158" s="27"/>
      <c r="O158" s="27"/>
      <c r="P158" s="27"/>
      <c r="Q158" s="27"/>
      <c r="R158" s="27"/>
      <c r="S158" s="27"/>
    </row>
    <row r="159" spans="1:19" s="5" customFormat="1">
      <c r="A159" s="67"/>
      <c r="B159" s="62"/>
      <c r="C159" s="13" t="s">
        <v>243</v>
      </c>
      <c r="D159" s="52"/>
      <c r="E159" s="24">
        <v>0</v>
      </c>
      <c r="F159" s="24">
        <v>0</v>
      </c>
      <c r="G159" s="24">
        <v>1474.3</v>
      </c>
      <c r="H159" s="24">
        <v>0</v>
      </c>
      <c r="I159" s="24">
        <v>0</v>
      </c>
      <c r="J159" s="24">
        <v>0</v>
      </c>
      <c r="K159" s="24">
        <f t="shared" si="13"/>
        <v>1474.3</v>
      </c>
      <c r="L159" s="50"/>
      <c r="M159" s="50"/>
      <c r="N159" s="27"/>
      <c r="O159" s="27"/>
      <c r="P159" s="27"/>
      <c r="Q159" s="27"/>
      <c r="R159" s="27"/>
      <c r="S159" s="27"/>
    </row>
    <row r="160" spans="1:19" s="5" customFormat="1">
      <c r="A160" s="67"/>
      <c r="B160" s="62"/>
      <c r="C160" s="13" t="s">
        <v>244</v>
      </c>
      <c r="D160" s="52"/>
      <c r="E160" s="24">
        <v>0</v>
      </c>
      <c r="F160" s="24">
        <v>0</v>
      </c>
      <c r="G160" s="24">
        <v>5897.3</v>
      </c>
      <c r="H160" s="24">
        <v>0</v>
      </c>
      <c r="I160" s="24">
        <v>0</v>
      </c>
      <c r="J160" s="24">
        <v>0</v>
      </c>
      <c r="K160" s="24">
        <f t="shared" si="13"/>
        <v>5897.3</v>
      </c>
      <c r="L160" s="50"/>
      <c r="M160" s="50"/>
    </row>
    <row r="161" spans="1:13" s="5" customFormat="1">
      <c r="A161" s="68"/>
      <c r="B161" s="63"/>
      <c r="C161" s="13" t="s">
        <v>245</v>
      </c>
      <c r="D161" s="52"/>
      <c r="E161" s="24">
        <v>0</v>
      </c>
      <c r="F161" s="24">
        <v>0</v>
      </c>
      <c r="G161" s="24">
        <f>SUM(A161:F161)</f>
        <v>0</v>
      </c>
      <c r="H161" s="24">
        <v>0</v>
      </c>
      <c r="I161" s="24">
        <v>0</v>
      </c>
      <c r="J161" s="24">
        <v>0</v>
      </c>
      <c r="K161" s="24">
        <f t="shared" si="13"/>
        <v>0</v>
      </c>
      <c r="L161" s="50"/>
      <c r="M161" s="50"/>
    </row>
    <row r="162" spans="1:13" s="5" customFormat="1">
      <c r="A162" s="66" t="s">
        <v>350</v>
      </c>
      <c r="B162" s="61" t="s">
        <v>288</v>
      </c>
      <c r="C162" s="13" t="s">
        <v>200</v>
      </c>
      <c r="D162" s="52" t="s">
        <v>226</v>
      </c>
      <c r="E162" s="24">
        <v>0</v>
      </c>
      <c r="F162" s="24">
        <f>F163+F164+F165+F166</f>
        <v>0</v>
      </c>
      <c r="G162" s="24">
        <f>G163+G164+G165</f>
        <v>218402.99999999997</v>
      </c>
      <c r="H162" s="24">
        <v>0</v>
      </c>
      <c r="I162" s="24">
        <v>0</v>
      </c>
      <c r="J162" s="24">
        <v>0</v>
      </c>
      <c r="K162" s="24">
        <f t="shared" si="13"/>
        <v>218402.99999999997</v>
      </c>
      <c r="L162" s="50" t="s">
        <v>215</v>
      </c>
      <c r="M162" s="50" t="s">
        <v>227</v>
      </c>
    </row>
    <row r="163" spans="1:13" s="5" customFormat="1">
      <c r="A163" s="67"/>
      <c r="B163" s="62"/>
      <c r="C163" s="13" t="s">
        <v>242</v>
      </c>
      <c r="D163" s="52"/>
      <c r="E163" s="24">
        <v>0</v>
      </c>
      <c r="F163" s="24">
        <v>0</v>
      </c>
      <c r="G163" s="24">
        <v>174722.4</v>
      </c>
      <c r="H163" s="24">
        <v>0</v>
      </c>
      <c r="I163" s="24">
        <v>0</v>
      </c>
      <c r="J163" s="24">
        <v>0</v>
      </c>
      <c r="K163" s="24">
        <f t="shared" si="13"/>
        <v>174722.4</v>
      </c>
      <c r="L163" s="50"/>
      <c r="M163" s="50"/>
    </row>
    <row r="164" spans="1:13" s="5" customFormat="1">
      <c r="A164" s="67"/>
      <c r="B164" s="62"/>
      <c r="C164" s="13" t="s">
        <v>243</v>
      </c>
      <c r="D164" s="52"/>
      <c r="E164" s="24">
        <v>0</v>
      </c>
      <c r="F164" s="24">
        <v>0</v>
      </c>
      <c r="G164" s="24">
        <v>21840.3</v>
      </c>
      <c r="H164" s="24">
        <v>0</v>
      </c>
      <c r="I164" s="24">
        <v>0</v>
      </c>
      <c r="J164" s="24">
        <v>0</v>
      </c>
      <c r="K164" s="24">
        <f t="shared" si="13"/>
        <v>21840.3</v>
      </c>
      <c r="L164" s="50"/>
      <c r="M164" s="50"/>
    </row>
    <row r="165" spans="1:13" s="5" customFormat="1">
      <c r="A165" s="67"/>
      <c r="B165" s="62"/>
      <c r="C165" s="13" t="s">
        <v>244</v>
      </c>
      <c r="D165" s="52"/>
      <c r="E165" s="24">
        <v>0</v>
      </c>
      <c r="F165" s="24">
        <v>0</v>
      </c>
      <c r="G165" s="24">
        <v>21840.3</v>
      </c>
      <c r="H165" s="24">
        <v>0</v>
      </c>
      <c r="I165" s="24">
        <v>0</v>
      </c>
      <c r="J165" s="24">
        <v>0</v>
      </c>
      <c r="K165" s="24">
        <f t="shared" si="13"/>
        <v>21840.3</v>
      </c>
      <c r="L165" s="50"/>
      <c r="M165" s="50"/>
    </row>
    <row r="166" spans="1:13" s="5" customFormat="1">
      <c r="A166" s="68"/>
      <c r="B166" s="63"/>
      <c r="C166" s="13" t="s">
        <v>245</v>
      </c>
      <c r="D166" s="52"/>
      <c r="E166" s="24">
        <v>0</v>
      </c>
      <c r="F166" s="24">
        <v>0</v>
      </c>
      <c r="G166" s="24">
        <v>0</v>
      </c>
      <c r="H166" s="24">
        <v>0</v>
      </c>
      <c r="I166" s="24">
        <v>0</v>
      </c>
      <c r="J166" s="24">
        <v>0</v>
      </c>
      <c r="K166" s="24">
        <f t="shared" si="13"/>
        <v>0</v>
      </c>
      <c r="L166" s="50"/>
      <c r="M166" s="50"/>
    </row>
    <row r="167" spans="1:13" s="5" customFormat="1">
      <c r="A167" s="66" t="s">
        <v>351</v>
      </c>
      <c r="B167" s="61" t="s">
        <v>293</v>
      </c>
      <c r="C167" s="13" t="s">
        <v>200</v>
      </c>
      <c r="D167" s="52" t="s">
        <v>226</v>
      </c>
      <c r="E167" s="24">
        <v>0</v>
      </c>
      <c r="F167" s="24">
        <f>F168+F169+F170+F171</f>
        <v>0</v>
      </c>
      <c r="G167" s="24">
        <f>G168+G169+G170</f>
        <v>244382.19999999998</v>
      </c>
      <c r="H167" s="24">
        <v>0</v>
      </c>
      <c r="I167" s="24">
        <v>0</v>
      </c>
      <c r="J167" s="24">
        <v>0</v>
      </c>
      <c r="K167" s="24">
        <f t="shared" si="13"/>
        <v>244382.19999999998</v>
      </c>
      <c r="L167" s="50" t="s">
        <v>215</v>
      </c>
      <c r="M167" s="50" t="s">
        <v>227</v>
      </c>
    </row>
    <row r="168" spans="1:13" s="5" customFormat="1">
      <c r="A168" s="67"/>
      <c r="B168" s="62"/>
      <c r="C168" s="13" t="s">
        <v>242</v>
      </c>
      <c r="D168" s="52"/>
      <c r="E168" s="24">
        <v>0</v>
      </c>
      <c r="F168" s="24">
        <v>0</v>
      </c>
      <c r="G168" s="24">
        <v>195505.8</v>
      </c>
      <c r="H168" s="24">
        <v>0</v>
      </c>
      <c r="I168" s="24">
        <v>0</v>
      </c>
      <c r="J168" s="24">
        <v>0</v>
      </c>
      <c r="K168" s="24">
        <f t="shared" si="13"/>
        <v>195505.8</v>
      </c>
      <c r="L168" s="50"/>
      <c r="M168" s="50"/>
    </row>
    <row r="169" spans="1:13" s="5" customFormat="1">
      <c r="A169" s="67"/>
      <c r="B169" s="62"/>
      <c r="C169" s="13" t="s">
        <v>243</v>
      </c>
      <c r="D169" s="52"/>
      <c r="E169" s="24">
        <v>0</v>
      </c>
      <c r="F169" s="24">
        <v>0</v>
      </c>
      <c r="G169" s="24">
        <v>26882</v>
      </c>
      <c r="H169" s="24">
        <v>0</v>
      </c>
      <c r="I169" s="24">
        <v>0</v>
      </c>
      <c r="J169" s="24">
        <v>0</v>
      </c>
      <c r="K169" s="24">
        <f t="shared" si="13"/>
        <v>26882</v>
      </c>
      <c r="L169" s="50"/>
      <c r="M169" s="50"/>
    </row>
    <row r="170" spans="1:13" s="5" customFormat="1">
      <c r="A170" s="67"/>
      <c r="B170" s="62"/>
      <c r="C170" s="13" t="s">
        <v>244</v>
      </c>
      <c r="D170" s="52"/>
      <c r="E170" s="24">
        <v>0</v>
      </c>
      <c r="F170" s="24">
        <v>0</v>
      </c>
      <c r="G170" s="24">
        <v>21994.400000000001</v>
      </c>
      <c r="H170" s="24">
        <v>0</v>
      </c>
      <c r="I170" s="24">
        <v>0</v>
      </c>
      <c r="J170" s="24">
        <v>0</v>
      </c>
      <c r="K170" s="24">
        <f t="shared" si="13"/>
        <v>21994.400000000001</v>
      </c>
      <c r="L170" s="50"/>
      <c r="M170" s="50"/>
    </row>
    <row r="171" spans="1:13" s="5" customFormat="1">
      <c r="A171" s="68"/>
      <c r="B171" s="63"/>
      <c r="C171" s="13" t="s">
        <v>245</v>
      </c>
      <c r="D171" s="52"/>
      <c r="E171" s="24">
        <v>0</v>
      </c>
      <c r="F171" s="24">
        <v>0</v>
      </c>
      <c r="G171" s="24">
        <v>0</v>
      </c>
      <c r="H171" s="24">
        <v>0</v>
      </c>
      <c r="I171" s="24">
        <v>0</v>
      </c>
      <c r="J171" s="24">
        <v>0</v>
      </c>
      <c r="K171" s="24">
        <f t="shared" si="13"/>
        <v>0</v>
      </c>
      <c r="L171" s="50"/>
      <c r="M171" s="50"/>
    </row>
    <row r="172" spans="1:13" s="5" customFormat="1">
      <c r="A172" s="66" t="s">
        <v>352</v>
      </c>
      <c r="B172" s="61" t="s">
        <v>292</v>
      </c>
      <c r="C172" s="13" t="s">
        <v>200</v>
      </c>
      <c r="D172" s="52" t="s">
        <v>226</v>
      </c>
      <c r="E172" s="24">
        <v>0</v>
      </c>
      <c r="F172" s="24">
        <f>F173+F174+F175+F176</f>
        <v>0</v>
      </c>
      <c r="G172" s="24">
        <f>G173+G174+G175</f>
        <v>56057.7</v>
      </c>
      <c r="H172" s="24">
        <v>0</v>
      </c>
      <c r="I172" s="24">
        <v>0</v>
      </c>
      <c r="J172" s="24">
        <v>0</v>
      </c>
      <c r="K172" s="24">
        <f t="shared" si="13"/>
        <v>56057.7</v>
      </c>
      <c r="L172" s="50" t="s">
        <v>215</v>
      </c>
      <c r="M172" s="50" t="s">
        <v>227</v>
      </c>
    </row>
    <row r="173" spans="1:13" s="5" customFormat="1">
      <c r="A173" s="67"/>
      <c r="B173" s="62"/>
      <c r="C173" s="13" t="s">
        <v>242</v>
      </c>
      <c r="D173" s="52"/>
      <c r="E173" s="24">
        <v>0</v>
      </c>
      <c r="F173" s="24">
        <v>0</v>
      </c>
      <c r="G173" s="24">
        <v>44846.2</v>
      </c>
      <c r="H173" s="24">
        <v>0</v>
      </c>
      <c r="I173" s="24">
        <v>0</v>
      </c>
      <c r="J173" s="24">
        <v>0</v>
      </c>
      <c r="K173" s="24">
        <f t="shared" si="13"/>
        <v>44846.2</v>
      </c>
      <c r="L173" s="50"/>
      <c r="M173" s="50"/>
    </row>
    <row r="174" spans="1:13" s="5" customFormat="1">
      <c r="A174" s="67"/>
      <c r="B174" s="62"/>
      <c r="C174" s="13" t="s">
        <v>243</v>
      </c>
      <c r="D174" s="52"/>
      <c r="E174" s="24">
        <v>0</v>
      </c>
      <c r="F174" s="24">
        <v>0</v>
      </c>
      <c r="G174" s="24">
        <v>6726.9</v>
      </c>
      <c r="H174" s="24">
        <v>0</v>
      </c>
      <c r="I174" s="24">
        <v>0</v>
      </c>
      <c r="J174" s="24">
        <v>0</v>
      </c>
      <c r="K174" s="24">
        <f t="shared" si="13"/>
        <v>6726.9</v>
      </c>
      <c r="L174" s="50"/>
      <c r="M174" s="50"/>
    </row>
    <row r="175" spans="1:13" s="5" customFormat="1">
      <c r="A175" s="67"/>
      <c r="B175" s="62"/>
      <c r="C175" s="13" t="s">
        <v>244</v>
      </c>
      <c r="D175" s="52"/>
      <c r="E175" s="24">
        <v>0</v>
      </c>
      <c r="F175" s="24">
        <v>0</v>
      </c>
      <c r="G175" s="24">
        <v>4484.6000000000004</v>
      </c>
      <c r="H175" s="24">
        <v>0</v>
      </c>
      <c r="I175" s="24">
        <v>0</v>
      </c>
      <c r="J175" s="24">
        <v>0</v>
      </c>
      <c r="K175" s="24">
        <f t="shared" si="13"/>
        <v>4484.6000000000004</v>
      </c>
      <c r="L175" s="50"/>
      <c r="M175" s="50"/>
    </row>
    <row r="176" spans="1:13" s="5" customFormat="1">
      <c r="A176" s="68"/>
      <c r="B176" s="63"/>
      <c r="C176" s="13" t="s">
        <v>245</v>
      </c>
      <c r="D176" s="52"/>
      <c r="E176" s="24">
        <v>0</v>
      </c>
      <c r="F176" s="24">
        <v>0</v>
      </c>
      <c r="G176" s="24">
        <v>0</v>
      </c>
      <c r="H176" s="24">
        <v>0</v>
      </c>
      <c r="I176" s="24">
        <v>0</v>
      </c>
      <c r="J176" s="24">
        <v>0</v>
      </c>
      <c r="K176" s="24">
        <f t="shared" si="13"/>
        <v>0</v>
      </c>
      <c r="L176" s="50"/>
      <c r="M176" s="50"/>
    </row>
    <row r="177" spans="1:13" s="5" customFormat="1">
      <c r="A177" s="66" t="s">
        <v>353</v>
      </c>
      <c r="B177" s="61" t="s">
        <v>291</v>
      </c>
      <c r="C177" s="13" t="s">
        <v>200</v>
      </c>
      <c r="D177" s="52" t="s">
        <v>226</v>
      </c>
      <c r="E177" s="24">
        <v>0</v>
      </c>
      <c r="F177" s="24">
        <f>F178+F179+F180+F181</f>
        <v>0</v>
      </c>
      <c r="G177" s="24">
        <f>G178+G179+G180</f>
        <v>236307.5</v>
      </c>
      <c r="H177" s="24">
        <v>0</v>
      </c>
      <c r="I177" s="24">
        <v>0</v>
      </c>
      <c r="J177" s="24">
        <v>0</v>
      </c>
      <c r="K177" s="24">
        <f t="shared" ref="K177:K186" si="14">SUM(E177:J177)</f>
        <v>236307.5</v>
      </c>
      <c r="L177" s="50" t="s">
        <v>215</v>
      </c>
      <c r="M177" s="50" t="s">
        <v>227</v>
      </c>
    </row>
    <row r="178" spans="1:13" s="5" customFormat="1">
      <c r="A178" s="67"/>
      <c r="B178" s="62"/>
      <c r="C178" s="13" t="s">
        <v>242</v>
      </c>
      <c r="D178" s="52"/>
      <c r="E178" s="24">
        <v>0</v>
      </c>
      <c r="F178" s="24">
        <v>0</v>
      </c>
      <c r="G178" s="24">
        <v>189046</v>
      </c>
      <c r="H178" s="24">
        <v>0</v>
      </c>
      <c r="I178" s="24">
        <v>0</v>
      </c>
      <c r="J178" s="24">
        <v>0</v>
      </c>
      <c r="K178" s="24">
        <f t="shared" si="14"/>
        <v>189046</v>
      </c>
      <c r="L178" s="50"/>
      <c r="M178" s="50"/>
    </row>
    <row r="179" spans="1:13" s="5" customFormat="1">
      <c r="A179" s="67"/>
      <c r="B179" s="62"/>
      <c r="C179" s="13" t="s">
        <v>243</v>
      </c>
      <c r="D179" s="52"/>
      <c r="E179" s="24">
        <v>0</v>
      </c>
      <c r="F179" s="24">
        <v>0</v>
      </c>
      <c r="G179" s="24">
        <v>25993.8</v>
      </c>
      <c r="H179" s="24">
        <v>0</v>
      </c>
      <c r="I179" s="24">
        <v>0</v>
      </c>
      <c r="J179" s="24">
        <v>0</v>
      </c>
      <c r="K179" s="24">
        <f t="shared" si="14"/>
        <v>25993.8</v>
      </c>
      <c r="L179" s="50"/>
      <c r="M179" s="50"/>
    </row>
    <row r="180" spans="1:13" s="5" customFormat="1">
      <c r="A180" s="67"/>
      <c r="B180" s="62"/>
      <c r="C180" s="13" t="s">
        <v>244</v>
      </c>
      <c r="D180" s="52"/>
      <c r="E180" s="24">
        <v>0</v>
      </c>
      <c r="F180" s="24">
        <v>0</v>
      </c>
      <c r="G180" s="24">
        <v>21267.7</v>
      </c>
      <c r="H180" s="24">
        <v>0</v>
      </c>
      <c r="I180" s="24">
        <v>0</v>
      </c>
      <c r="J180" s="24">
        <v>0</v>
      </c>
      <c r="K180" s="24">
        <f t="shared" si="14"/>
        <v>21267.7</v>
      </c>
      <c r="L180" s="50"/>
      <c r="M180" s="50"/>
    </row>
    <row r="181" spans="1:13" s="5" customFormat="1">
      <c r="A181" s="68"/>
      <c r="B181" s="63"/>
      <c r="C181" s="13" t="s">
        <v>245</v>
      </c>
      <c r="D181" s="52"/>
      <c r="E181" s="24">
        <v>0</v>
      </c>
      <c r="F181" s="24">
        <v>0</v>
      </c>
      <c r="G181" s="24">
        <v>0</v>
      </c>
      <c r="H181" s="24">
        <v>0</v>
      </c>
      <c r="I181" s="24">
        <v>0</v>
      </c>
      <c r="J181" s="24">
        <v>0</v>
      </c>
      <c r="K181" s="24">
        <f t="shared" si="14"/>
        <v>0</v>
      </c>
      <c r="L181" s="50"/>
      <c r="M181" s="50"/>
    </row>
    <row r="182" spans="1:13" s="5" customFormat="1">
      <c r="A182" s="66" t="s">
        <v>354</v>
      </c>
      <c r="B182" s="61" t="s">
        <v>290</v>
      </c>
      <c r="C182" s="13" t="s">
        <v>200</v>
      </c>
      <c r="D182" s="52" t="s">
        <v>226</v>
      </c>
      <c r="E182" s="24">
        <v>0</v>
      </c>
      <c r="F182" s="24">
        <f>F183+F184+F185+F186</f>
        <v>0</v>
      </c>
      <c r="G182" s="24">
        <f>G183+G184+G185</f>
        <v>438739.5</v>
      </c>
      <c r="H182" s="24">
        <v>0</v>
      </c>
      <c r="I182" s="24">
        <v>0</v>
      </c>
      <c r="J182" s="24">
        <v>0</v>
      </c>
      <c r="K182" s="24">
        <f t="shared" si="14"/>
        <v>438739.5</v>
      </c>
      <c r="L182" s="50" t="s">
        <v>215</v>
      </c>
      <c r="M182" s="50" t="s">
        <v>227</v>
      </c>
    </row>
    <row r="183" spans="1:13" s="5" customFormat="1">
      <c r="A183" s="67"/>
      <c r="B183" s="62"/>
      <c r="C183" s="13" t="s">
        <v>242</v>
      </c>
      <c r="D183" s="52"/>
      <c r="E183" s="24">
        <v>0</v>
      </c>
      <c r="F183" s="24">
        <v>0</v>
      </c>
      <c r="G183" s="24">
        <v>350991.6</v>
      </c>
      <c r="H183" s="24">
        <v>0</v>
      </c>
      <c r="I183" s="24">
        <v>0</v>
      </c>
      <c r="J183" s="24">
        <v>0</v>
      </c>
      <c r="K183" s="24">
        <f t="shared" si="14"/>
        <v>350991.6</v>
      </c>
      <c r="L183" s="50"/>
      <c r="M183" s="50"/>
    </row>
    <row r="184" spans="1:13" s="5" customFormat="1">
      <c r="A184" s="67"/>
      <c r="B184" s="62"/>
      <c r="C184" s="13" t="s">
        <v>243</v>
      </c>
      <c r="D184" s="52"/>
      <c r="E184" s="24">
        <v>0</v>
      </c>
      <c r="F184" s="24">
        <v>0</v>
      </c>
      <c r="G184" s="24">
        <v>52648.7</v>
      </c>
      <c r="H184" s="24">
        <v>0</v>
      </c>
      <c r="I184" s="24">
        <v>0</v>
      </c>
      <c r="J184" s="24">
        <v>0</v>
      </c>
      <c r="K184" s="24">
        <f t="shared" si="14"/>
        <v>52648.7</v>
      </c>
      <c r="L184" s="50"/>
      <c r="M184" s="50"/>
    </row>
    <row r="185" spans="1:13" s="5" customFormat="1">
      <c r="A185" s="67"/>
      <c r="B185" s="62"/>
      <c r="C185" s="13" t="s">
        <v>244</v>
      </c>
      <c r="D185" s="52"/>
      <c r="E185" s="24">
        <v>0</v>
      </c>
      <c r="F185" s="24">
        <v>0</v>
      </c>
      <c r="G185" s="24">
        <v>35099.199999999997</v>
      </c>
      <c r="H185" s="24">
        <v>0</v>
      </c>
      <c r="I185" s="24">
        <v>0</v>
      </c>
      <c r="J185" s="24">
        <v>0</v>
      </c>
      <c r="K185" s="24">
        <f t="shared" si="14"/>
        <v>35099.199999999997</v>
      </c>
      <c r="L185" s="50"/>
      <c r="M185" s="50"/>
    </row>
    <row r="186" spans="1:13" s="5" customFormat="1">
      <c r="A186" s="68"/>
      <c r="B186" s="63"/>
      <c r="C186" s="13" t="s">
        <v>245</v>
      </c>
      <c r="D186" s="52"/>
      <c r="E186" s="24">
        <v>0</v>
      </c>
      <c r="F186" s="24">
        <v>0</v>
      </c>
      <c r="G186" s="24">
        <v>0</v>
      </c>
      <c r="H186" s="24">
        <v>0</v>
      </c>
      <c r="I186" s="24">
        <v>0</v>
      </c>
      <c r="J186" s="24">
        <v>0</v>
      </c>
      <c r="K186" s="24">
        <f t="shared" si="14"/>
        <v>0</v>
      </c>
      <c r="L186" s="50"/>
      <c r="M186" s="50"/>
    </row>
    <row r="187" spans="1:13" s="5" customFormat="1">
      <c r="A187" s="16"/>
      <c r="G187" s="24">
        <v>0</v>
      </c>
      <c r="M187" s="15"/>
    </row>
    <row r="188" spans="1:13" s="5" customFormat="1">
      <c r="A188" s="16"/>
      <c r="M188" s="15"/>
    </row>
    <row r="189" spans="1:13" s="5" customFormat="1">
      <c r="A189" s="16"/>
      <c r="M189" s="15"/>
    </row>
    <row r="190" spans="1:13" s="5" customFormat="1">
      <c r="A190" s="16"/>
      <c r="M190" s="15"/>
    </row>
    <row r="191" spans="1:13" s="5" customFormat="1">
      <c r="A191" s="16"/>
      <c r="M191" s="15"/>
    </row>
    <row r="192" spans="1:13" s="5" customFormat="1">
      <c r="A192" s="16"/>
      <c r="M192" s="15"/>
    </row>
    <row r="193" spans="1:13" s="5" customFormat="1">
      <c r="A193" s="16"/>
      <c r="M193" s="15"/>
    </row>
    <row r="194" spans="1:13" s="5" customFormat="1">
      <c r="A194" s="16"/>
      <c r="M194" s="15"/>
    </row>
    <row r="195" spans="1:13" s="5" customFormat="1">
      <c r="A195" s="16"/>
      <c r="M195" s="15"/>
    </row>
    <row r="196" spans="1:13" s="5" customFormat="1">
      <c r="A196" s="16"/>
      <c r="M196" s="15"/>
    </row>
    <row r="197" spans="1:13" s="5" customFormat="1">
      <c r="A197" s="16"/>
      <c r="M197" s="15"/>
    </row>
    <row r="198" spans="1:13" s="5" customFormat="1">
      <c r="A198" s="16"/>
      <c r="M198" s="15"/>
    </row>
    <row r="199" spans="1:13" s="5" customFormat="1">
      <c r="A199" s="16"/>
      <c r="M199" s="15"/>
    </row>
    <row r="200" spans="1:13" s="5" customFormat="1">
      <c r="A200" s="16"/>
      <c r="M200" s="15"/>
    </row>
    <row r="201" spans="1:13" s="5" customFormat="1">
      <c r="A201" s="16"/>
      <c r="M201" s="15"/>
    </row>
    <row r="202" spans="1:13" s="5" customFormat="1">
      <c r="A202" s="16"/>
      <c r="M202" s="15"/>
    </row>
    <row r="203" spans="1:13" s="5" customFormat="1">
      <c r="A203" s="16"/>
      <c r="M203" s="15"/>
    </row>
    <row r="204" spans="1:13" s="5" customFormat="1">
      <c r="A204" s="16"/>
      <c r="M204" s="15"/>
    </row>
    <row r="205" spans="1:13" s="5" customFormat="1">
      <c r="A205" s="16"/>
      <c r="M205" s="15"/>
    </row>
    <row r="206" spans="1:13" s="5" customFormat="1">
      <c r="A206" s="16"/>
      <c r="M206" s="15"/>
    </row>
    <row r="207" spans="1:13" s="5" customFormat="1">
      <c r="A207" s="16"/>
      <c r="M207" s="15"/>
    </row>
    <row r="208" spans="1:13" s="5" customFormat="1">
      <c r="A208" s="16"/>
      <c r="M208" s="15"/>
    </row>
    <row r="209" spans="1:13" s="5" customFormat="1">
      <c r="A209" s="16"/>
      <c r="M209" s="15"/>
    </row>
    <row r="210" spans="1:13" s="5" customFormat="1">
      <c r="A210" s="16"/>
      <c r="M210" s="15"/>
    </row>
    <row r="211" spans="1:13" s="5" customFormat="1">
      <c r="A211" s="16"/>
      <c r="M211" s="15"/>
    </row>
    <row r="212" spans="1:13" s="5" customFormat="1">
      <c r="A212" s="16"/>
      <c r="M212" s="15"/>
    </row>
    <row r="213" spans="1:13" s="5" customFormat="1">
      <c r="A213" s="16"/>
      <c r="M213" s="15"/>
    </row>
    <row r="214" spans="1:13" s="5" customFormat="1">
      <c r="A214" s="16"/>
      <c r="M214" s="15"/>
    </row>
    <row r="215" spans="1:13" s="5" customFormat="1">
      <c r="A215" s="16"/>
      <c r="M215" s="15"/>
    </row>
    <row r="216" spans="1:13" s="5" customFormat="1">
      <c r="A216" s="16"/>
      <c r="M216" s="15"/>
    </row>
    <row r="217" spans="1:13" s="5" customFormat="1">
      <c r="A217" s="16"/>
      <c r="M217" s="15"/>
    </row>
    <row r="218" spans="1:13" s="5" customFormat="1">
      <c r="A218" s="16"/>
      <c r="M218" s="15"/>
    </row>
    <row r="219" spans="1:13" s="5" customFormat="1">
      <c r="A219" s="16"/>
      <c r="M219" s="15"/>
    </row>
  </sheetData>
  <autoFilter ref="A7:U187"/>
  <mergeCells count="185">
    <mergeCell ref="M35:M39"/>
    <mergeCell ref="L8:L12"/>
    <mergeCell ref="L13:L17"/>
    <mergeCell ref="L19:L23"/>
    <mergeCell ref="L1:M1"/>
    <mergeCell ref="L2:M2"/>
    <mergeCell ref="L5:L6"/>
    <mergeCell ref="M5:M6"/>
    <mergeCell ref="A5:A6"/>
    <mergeCell ref="D19:D23"/>
    <mergeCell ref="B19:B23"/>
    <mergeCell ref="B25:B29"/>
    <mergeCell ref="D25:D29"/>
    <mergeCell ref="D5:D6"/>
    <mergeCell ref="C5:C6"/>
    <mergeCell ref="B5:B6"/>
    <mergeCell ref="A50:A54"/>
    <mergeCell ref="A35:A39"/>
    <mergeCell ref="B35:B39"/>
    <mergeCell ref="M8:M12"/>
    <mergeCell ref="M19:M23"/>
    <mergeCell ref="A8:B12"/>
    <mergeCell ref="D8:D12"/>
    <mergeCell ref="D13:D17"/>
    <mergeCell ref="A19:A23"/>
    <mergeCell ref="A13:B17"/>
    <mergeCell ref="M13:M17"/>
    <mergeCell ref="M25:M29"/>
    <mergeCell ref="B18:M18"/>
    <mergeCell ref="A45:A49"/>
    <mergeCell ref="M50:M54"/>
    <mergeCell ref="M55:M59"/>
    <mergeCell ref="M30:M34"/>
    <mergeCell ref="A24:M24"/>
    <mergeCell ref="A30:A34"/>
    <mergeCell ref="M45:M49"/>
    <mergeCell ref="A40:A44"/>
    <mergeCell ref="B40:B44"/>
    <mergeCell ref="M40:M44"/>
    <mergeCell ref="L40:L44"/>
    <mergeCell ref="D40:D44"/>
    <mergeCell ref="A60:A64"/>
    <mergeCell ref="B45:B49"/>
    <mergeCell ref="L45:L49"/>
    <mergeCell ref="A55:A59"/>
    <mergeCell ref="D45:D49"/>
    <mergeCell ref="M65:M69"/>
    <mergeCell ref="M70:M74"/>
    <mergeCell ref="B50:B54"/>
    <mergeCell ref="B55:B59"/>
    <mergeCell ref="D50:D54"/>
    <mergeCell ref="D55:D59"/>
    <mergeCell ref="B60:B64"/>
    <mergeCell ref="B70:B74"/>
    <mergeCell ref="L65:L69"/>
    <mergeCell ref="L55:L59"/>
    <mergeCell ref="M60:M64"/>
    <mergeCell ref="D60:D64"/>
    <mergeCell ref="L50:L54"/>
    <mergeCell ref="A90:A94"/>
    <mergeCell ref="A80:A84"/>
    <mergeCell ref="A85:A89"/>
    <mergeCell ref="D85:D89"/>
    <mergeCell ref="D80:D84"/>
    <mergeCell ref="B80:B84"/>
    <mergeCell ref="A75:A79"/>
    <mergeCell ref="M75:M79"/>
    <mergeCell ref="L75:L79"/>
    <mergeCell ref="A25:A29"/>
    <mergeCell ref="L35:L39"/>
    <mergeCell ref="D35:D39"/>
    <mergeCell ref="B30:B34"/>
    <mergeCell ref="D30:D34"/>
    <mergeCell ref="L30:L34"/>
    <mergeCell ref="L25:L29"/>
    <mergeCell ref="B75:B79"/>
    <mergeCell ref="L60:L64"/>
    <mergeCell ref="A70:A74"/>
    <mergeCell ref="D70:D74"/>
    <mergeCell ref="L70:L74"/>
    <mergeCell ref="D75:D79"/>
    <mergeCell ref="A65:A69"/>
    <mergeCell ref="B65:B69"/>
    <mergeCell ref="D65:D69"/>
    <mergeCell ref="B85:B89"/>
    <mergeCell ref="L85:L89"/>
    <mergeCell ref="M85:M89"/>
    <mergeCell ref="D90:D94"/>
    <mergeCell ref="L90:L94"/>
    <mergeCell ref="B90:B94"/>
    <mergeCell ref="M95:M99"/>
    <mergeCell ref="D95:D99"/>
    <mergeCell ref="L95:L99"/>
    <mergeCell ref="M106:M110"/>
    <mergeCell ref="L106:L110"/>
    <mergeCell ref="M80:M84"/>
    <mergeCell ref="L80:L84"/>
    <mergeCell ref="M90:M94"/>
    <mergeCell ref="A106:A110"/>
    <mergeCell ref="B106:B110"/>
    <mergeCell ref="D106:D110"/>
    <mergeCell ref="B116:B120"/>
    <mergeCell ref="A111:A115"/>
    <mergeCell ref="B111:B115"/>
    <mergeCell ref="B95:B99"/>
    <mergeCell ref="D111:D115"/>
    <mergeCell ref="L111:L115"/>
    <mergeCell ref="M111:M115"/>
    <mergeCell ref="B101:B105"/>
    <mergeCell ref="A100:M100"/>
    <mergeCell ref="M101:M105"/>
    <mergeCell ref="A95:A99"/>
    <mergeCell ref="D101:D105"/>
    <mergeCell ref="L101:L105"/>
    <mergeCell ref="D116:D120"/>
    <mergeCell ref="L116:L120"/>
    <mergeCell ref="L136:L140"/>
    <mergeCell ref="A126:A130"/>
    <mergeCell ref="A121:A125"/>
    <mergeCell ref="B121:B125"/>
    <mergeCell ref="D121:D125"/>
    <mergeCell ref="A116:A120"/>
    <mergeCell ref="D146:D150"/>
    <mergeCell ref="A151:A155"/>
    <mergeCell ref="A101:A105"/>
    <mergeCell ref="M126:M130"/>
    <mergeCell ref="M116:M120"/>
    <mergeCell ref="B126:B130"/>
    <mergeCell ref="D126:D130"/>
    <mergeCell ref="L126:L130"/>
    <mergeCell ref="M121:M125"/>
    <mergeCell ref="L121:L125"/>
    <mergeCell ref="M146:M150"/>
    <mergeCell ref="M131:M135"/>
    <mergeCell ref="A156:M156"/>
    <mergeCell ref="B151:B155"/>
    <mergeCell ref="M136:M140"/>
    <mergeCell ref="M141:M145"/>
    <mergeCell ref="A136:A140"/>
    <mergeCell ref="L131:L135"/>
    <mergeCell ref="A146:A150"/>
    <mergeCell ref="L146:L150"/>
    <mergeCell ref="A131:A135"/>
    <mergeCell ref="B131:B135"/>
    <mergeCell ref="A141:A145"/>
    <mergeCell ref="B141:B145"/>
    <mergeCell ref="D131:D135"/>
    <mergeCell ref="B136:B140"/>
    <mergeCell ref="D136:D140"/>
    <mergeCell ref="L141:L145"/>
    <mergeCell ref="B146:B150"/>
    <mergeCell ref="D177:D181"/>
    <mergeCell ref="B162:B166"/>
    <mergeCell ref="B177:B181"/>
    <mergeCell ref="B172:B176"/>
    <mergeCell ref="B157:B161"/>
    <mergeCell ref="D141:D145"/>
    <mergeCell ref="D172:D176"/>
    <mergeCell ref="L162:L166"/>
    <mergeCell ref="B182:B186"/>
    <mergeCell ref="D157:D161"/>
    <mergeCell ref="L151:L155"/>
    <mergeCell ref="D151:D155"/>
    <mergeCell ref="D182:D186"/>
    <mergeCell ref="B167:B171"/>
    <mergeCell ref="A182:A186"/>
    <mergeCell ref="M151:M155"/>
    <mergeCell ref="M182:M186"/>
    <mergeCell ref="M177:M181"/>
    <mergeCell ref="L177:L181"/>
    <mergeCell ref="L182:L186"/>
    <mergeCell ref="M167:M171"/>
    <mergeCell ref="M162:M166"/>
    <mergeCell ref="L167:L171"/>
    <mergeCell ref="L172:L176"/>
    <mergeCell ref="A177:A181"/>
    <mergeCell ref="A157:A161"/>
    <mergeCell ref="A167:A171"/>
    <mergeCell ref="M157:M161"/>
    <mergeCell ref="A162:A166"/>
    <mergeCell ref="A172:A176"/>
    <mergeCell ref="M172:M176"/>
    <mergeCell ref="D162:D166"/>
    <mergeCell ref="D167:D171"/>
    <mergeCell ref="L157:L161"/>
  </mergeCells>
  <phoneticPr fontId="0" type="noConversion"/>
  <printOptions horizontalCentered="1"/>
  <pageMargins left="0.59055118110236227" right="0.59055118110236227" top="0.59055118110236227" bottom="0.59055118110236227" header="0.39370078740157483" footer="0.39370078740157483"/>
  <pageSetup paperSize="9" scale="58" firstPageNumber="34" fitToHeight="0" orientation="landscape" useFirstPageNumber="1" r:id="rId1"/>
  <headerFooter alignWithMargins="0">
    <oddHeader>&amp;C&amp;P</oddHeader>
  </headerFooter>
  <rowBreaks count="3" manualBreakCount="3">
    <brk id="54" max="12" man="1"/>
    <brk id="99" max="12" man="1"/>
    <brk id="140"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Мероприятия</vt:lpstr>
      <vt:lpstr>Деньги</vt:lpstr>
      <vt:lpstr>Приложение 3</vt:lpstr>
      <vt:lpstr>Деньги!Заголовки_для_печати</vt:lpstr>
      <vt:lpstr>Мероприятия!Заголовки_для_печати</vt:lpstr>
      <vt:lpstr>'Приложение 3'!Заголовки_для_печати</vt:lpstr>
      <vt:lpstr>Деньги!Область_печати</vt:lpstr>
      <vt:lpstr>'Приложение 3'!Область_печати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Осовская</dc:creator>
  <cp:lastModifiedBy>Голышева</cp:lastModifiedBy>
  <cp:lastPrinted>2016-06-20T15:16:42Z</cp:lastPrinted>
  <dcterms:created xsi:type="dcterms:W3CDTF">2009-10-21T13:14:05Z</dcterms:created>
  <dcterms:modified xsi:type="dcterms:W3CDTF">2016-06-20T15:40:19Z</dcterms:modified>
</cp:coreProperties>
</file>