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Голицына\Desktop\Программа\2024 год\03-2024\01.08.24\"/>
    </mc:Choice>
  </mc:AlternateContent>
  <xr:revisionPtr revIDLastSave="0" documentId="13_ncr:1_{64DC5D15-9868-4319-8555-6880537B5BB7}" xr6:coauthVersionLast="47" xr6:coauthVersionMax="47" xr10:uidLastSave="{00000000-0000-0000-0000-000000000000}"/>
  <bookViews>
    <workbookView xWindow="210" yWindow="75" windowWidth="14370" windowHeight="15450" xr2:uid="{00000000-000D-0000-FFFF-FFFF00000000}"/>
  </bookViews>
  <sheets>
    <sheet name="2024-2026" sheetId="3" r:id="rId1"/>
    <sheet name="Лист1" sheetId="4" r:id="rId2"/>
  </sheets>
  <calcPr calcId="191029"/>
</workbook>
</file>

<file path=xl/calcChain.xml><?xml version="1.0" encoding="utf-8"?>
<calcChain xmlns="http://schemas.openxmlformats.org/spreadsheetml/2006/main">
  <c r="F48" i="3" l="1"/>
  <c r="D48" i="3"/>
  <c r="D44" i="3"/>
  <c r="D15" i="3" l="1"/>
  <c r="E24" i="3"/>
  <c r="F24" i="3"/>
  <c r="D24" i="3"/>
  <c r="D16" i="3" s="1"/>
  <c r="E27" i="3"/>
  <c r="F27" i="3"/>
  <c r="D27" i="3"/>
  <c r="E28" i="3"/>
  <c r="F28" i="3"/>
  <c r="D28" i="3"/>
  <c r="D36" i="3"/>
  <c r="F78" i="3"/>
  <c r="E78" i="3"/>
  <c r="D78" i="3"/>
  <c r="F77" i="3"/>
  <c r="E77" i="3"/>
  <c r="D77" i="3"/>
  <c r="F76" i="3"/>
  <c r="E76" i="3"/>
  <c r="D76" i="3"/>
  <c r="D74" i="3" s="1"/>
  <c r="F75" i="3"/>
  <c r="E75" i="3"/>
  <c r="E74" i="3" s="1"/>
  <c r="D75" i="3"/>
  <c r="H6" i="4"/>
  <c r="H7" i="4"/>
  <c r="D26" i="3" l="1"/>
  <c r="F74" i="3"/>
  <c r="F5" i="4"/>
  <c r="E19" i="3"/>
  <c r="E29" i="3" l="1"/>
  <c r="F29" i="3"/>
  <c r="D29" i="3"/>
  <c r="E23" i="3"/>
  <c r="F23" i="3"/>
  <c r="D23" i="3"/>
  <c r="E25" i="3"/>
  <c r="F25" i="3"/>
  <c r="D25" i="3"/>
  <c r="E32" i="3"/>
  <c r="E46" i="3"/>
  <c r="F46" i="3"/>
  <c r="D46" i="3"/>
  <c r="D42" i="3"/>
  <c r="E42" i="3"/>
  <c r="F42" i="3"/>
  <c r="E56" i="3"/>
  <c r="F56" i="3"/>
  <c r="D56" i="3"/>
  <c r="F62" i="3"/>
  <c r="E62" i="3"/>
  <c r="D62" i="3"/>
  <c r="F58" i="3"/>
  <c r="E58" i="3"/>
  <c r="D58" i="3"/>
  <c r="F57" i="3"/>
  <c r="E57" i="3"/>
  <c r="D57" i="3"/>
  <c r="F55" i="3"/>
  <c r="E55" i="3"/>
  <c r="D55" i="3"/>
  <c r="F70" i="3"/>
  <c r="E70" i="3"/>
  <c r="D70" i="3"/>
  <c r="F69" i="3"/>
  <c r="E69" i="3"/>
  <c r="D69" i="3"/>
  <c r="F68" i="3"/>
  <c r="E68" i="3"/>
  <c r="D68" i="3"/>
  <c r="F67" i="3"/>
  <c r="E67" i="3"/>
  <c r="D67" i="3"/>
  <c r="D35" i="3"/>
  <c r="F22" i="3" l="1"/>
  <c r="D54" i="3"/>
  <c r="F54" i="3"/>
  <c r="E54" i="3"/>
  <c r="D66" i="3"/>
  <c r="F66" i="3"/>
  <c r="E66" i="3"/>
  <c r="D5" i="4"/>
  <c r="C5" i="4"/>
  <c r="B5" i="4"/>
  <c r="D19" i="3" l="1"/>
  <c r="D20" i="3"/>
  <c r="D21" i="3"/>
  <c r="E31" i="3" l="1"/>
  <c r="F31" i="3"/>
  <c r="D31" i="3"/>
  <c r="F32" i="3"/>
  <c r="E33" i="3"/>
  <c r="F33" i="3"/>
  <c r="D33" i="3"/>
  <c r="F50" i="3" l="1"/>
  <c r="E50" i="3"/>
  <c r="D50" i="3"/>
  <c r="F38" i="3"/>
  <c r="E38" i="3"/>
  <c r="D38" i="3"/>
  <c r="F37" i="3"/>
  <c r="E37" i="3"/>
  <c r="D37" i="3"/>
  <c r="F36" i="3"/>
  <c r="E36" i="3"/>
  <c r="F35" i="3"/>
  <c r="E35" i="3"/>
  <c r="F21" i="3"/>
  <c r="E21" i="3"/>
  <c r="F20" i="3"/>
  <c r="E20" i="3"/>
  <c r="F19" i="3"/>
  <c r="E17" i="3" l="1"/>
  <c r="D18" i="3"/>
  <c r="D17" i="3"/>
  <c r="E15" i="3"/>
  <c r="E30" i="3"/>
  <c r="E34" i="3"/>
  <c r="E26" i="3"/>
  <c r="F26" i="3"/>
  <c r="D30" i="3"/>
  <c r="F30" i="3"/>
  <c r="E18" i="3"/>
  <c r="F18" i="3"/>
  <c r="D22" i="3"/>
  <c r="F34" i="3"/>
  <c r="D34" i="3"/>
  <c r="E16" i="3"/>
  <c r="F17" i="3"/>
  <c r="E14" i="3" l="1"/>
  <c r="D14" i="3"/>
  <c r="E22" i="3"/>
  <c r="F16" i="3"/>
  <c r="F15" i="3" l="1"/>
  <c r="F14" i="3" l="1"/>
  <c r="E5" i="4"/>
  <c r="G5" i="4"/>
  <c r="H5" i="4"/>
</calcChain>
</file>

<file path=xl/sharedStrings.xml><?xml version="1.0" encoding="utf-8"?>
<sst xmlns="http://schemas.openxmlformats.org/spreadsheetml/2006/main" count="117" uniqueCount="33">
  <si>
    <t>Номер основного мероприятия</t>
  </si>
  <si>
    <t>Наименование основного мероприятия</t>
  </si>
  <si>
    <t>Источники финансирования</t>
  </si>
  <si>
    <t>Объемы финансового обеспечения, тыс. руб.</t>
  </si>
  <si>
    <t>Общий объем  финансового обеспечения выполнения основных  мероприятий программы</t>
  </si>
  <si>
    <t>Всего</t>
  </si>
  <si>
    <t>ОБ</t>
  </si>
  <si>
    <t>МБ</t>
  </si>
  <si>
    <t>ПП</t>
  </si>
  <si>
    <t>01</t>
  </si>
  <si>
    <t>2023 год</t>
  </si>
  <si>
    <t>02</t>
  </si>
  <si>
    <t>Реализация основных направлений инвестиционной политики в области развития автомобильных дорог местного значения городского округа «Город Калининград»</t>
  </si>
  <si>
    <t>03</t>
  </si>
  <si>
    <t xml:space="preserve">Осуществление дорожной деятельности в отношении автомобильных дорог местного значения </t>
  </si>
  <si>
    <t>04</t>
  </si>
  <si>
    <t>Организация транспортного обслуживания населения в границах городского округа</t>
  </si>
  <si>
    <t>Комитет развития дорожно-транспортной инфраструктуры</t>
  </si>
  <si>
    <t>Комитет городского хозяйства и строительства</t>
  </si>
  <si>
    <t xml:space="preserve">                               выполнения основных  мероприятий муниципальной программы</t>
  </si>
  <si>
    <t xml:space="preserve">                                ФИНАНСОВОЕ ОБЕСПЕЧЕНИЕ</t>
  </si>
  <si>
    <t xml:space="preserve">к постановлению администрации   </t>
  </si>
  <si>
    <t>городского округа «Город Калининград»</t>
  </si>
  <si>
    <t>Приложение №2  к Программе</t>
  </si>
  <si>
    <t>2024 год</t>
  </si>
  <si>
    <t xml:space="preserve">Приложение №2  </t>
  </si>
  <si>
    <t>Региональный проект "Региональная и местная дорожная сеть"</t>
  </si>
  <si>
    <t>2025 год</t>
  </si>
  <si>
    <t>2022 год</t>
  </si>
  <si>
    <t>2026 год</t>
  </si>
  <si>
    <t xml:space="preserve">Комитет городского развития и цифровизации  </t>
  </si>
  <si>
    <t>от «____» __________ 2024 г. № _____</t>
  </si>
  <si>
    <t>Комитет муниципального имущества и земельных ресурсов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</si>
</sst>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Arial Cyr"/>
    </font>
    <font>
      <sz val="10"/>
      <name val="Arial Cyr"/>
      <charset val="204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25">
    <xf numFmtId="0" fontId="0" fillId="0" borderId="0" xfId="0"/>
    <xf numFmtId="4" fontId="2" fillId="2" borderId="1" xfId="0" applyNumberFormat="1" applyFont="1" applyFill="1" applyBorder="1"/>
    <xf numFmtId="4" fontId="6" fillId="2" borderId="1" xfId="0" applyNumberFormat="1" applyFont="1" applyFill="1" applyBorder="1"/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0" fillId="2" borderId="0" xfId="0" applyNumberFormat="1" applyFill="1"/>
    <xf numFmtId="4" fontId="5" fillId="2" borderId="1" xfId="0" applyNumberFormat="1" applyFont="1" applyFill="1" applyBorder="1"/>
    <xf numFmtId="4" fontId="3" fillId="0" borderId="1" xfId="0" applyNumberFormat="1" applyFont="1" applyBorder="1"/>
    <xf numFmtId="4" fontId="2" fillId="2" borderId="0" xfId="0" applyNumberFormat="1" applyFont="1" applyFill="1"/>
    <xf numFmtId="0" fontId="0" fillId="2" borderId="0" xfId="0" applyFill="1" applyAlignment="1">
      <alignment horizontal="center"/>
    </xf>
    <xf numFmtId="0" fontId="10" fillId="0" borderId="1" xfId="0" applyFont="1" applyBorder="1"/>
    <xf numFmtId="4" fontId="8" fillId="2" borderId="0" xfId="0" applyNumberFormat="1" applyFont="1" applyFill="1" applyAlignment="1">
      <alignment horizontal="right" vertical="center" wrapText="1"/>
    </xf>
    <xf numFmtId="0" fontId="10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7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1"/>
  <sheetViews>
    <sheetView tabSelected="1" topLeftCell="A10" zoomScale="98" zoomScaleNormal="98" workbookViewId="0">
      <selection activeCell="E39" sqref="E39"/>
    </sheetView>
  </sheetViews>
  <sheetFormatPr defaultRowHeight="15" x14ac:dyDescent="0.25"/>
  <cols>
    <col min="1" max="1" width="15.42578125" style="6" customWidth="1"/>
    <col min="2" max="2" width="50.5703125" style="6" customWidth="1"/>
    <col min="3" max="3" width="17.28515625" style="6" customWidth="1"/>
    <col min="4" max="4" width="13.42578125" style="6" customWidth="1"/>
    <col min="5" max="5" width="14.42578125" style="6" customWidth="1"/>
    <col min="6" max="6" width="13.5703125" style="6" customWidth="1"/>
    <col min="7" max="7" width="12" style="6" customWidth="1"/>
    <col min="8" max="8" width="11.42578125" style="6" customWidth="1"/>
    <col min="9" max="9" width="13.7109375" style="6" customWidth="1"/>
    <col min="10" max="12" width="9.140625" style="6" customWidth="1"/>
    <col min="13" max="13" width="16.7109375" style="6" customWidth="1"/>
    <col min="14" max="14" width="11.7109375" style="6" bestFit="1" customWidth="1"/>
    <col min="15" max="15" width="11.85546875" style="6" customWidth="1"/>
    <col min="16" max="16" width="14.140625" style="6" customWidth="1"/>
    <col min="17" max="16384" width="9.140625" style="6"/>
  </cols>
  <sheetData>
    <row r="1" spans="1:19" ht="15" customHeight="1" x14ac:dyDescent="0.25">
      <c r="D1" s="7" t="s">
        <v>25</v>
      </c>
      <c r="E1" s="7"/>
      <c r="F1" s="7"/>
    </row>
    <row r="2" spans="1:19" ht="15" customHeight="1" x14ac:dyDescent="0.25">
      <c r="D2" s="7" t="s">
        <v>21</v>
      </c>
      <c r="E2" s="7"/>
      <c r="F2" s="7"/>
    </row>
    <row r="3" spans="1:19" ht="15" customHeight="1" x14ac:dyDescent="0.25">
      <c r="D3" s="7" t="s">
        <v>22</v>
      </c>
      <c r="E3" s="7"/>
      <c r="F3" s="7"/>
    </row>
    <row r="4" spans="1:19" ht="15" customHeight="1" x14ac:dyDescent="0.25">
      <c r="D4" s="7" t="s">
        <v>31</v>
      </c>
      <c r="E4" s="7"/>
      <c r="F4" s="7"/>
    </row>
    <row r="5" spans="1:19" ht="15" customHeight="1" x14ac:dyDescent="0.25">
      <c r="D5" s="7"/>
      <c r="E5" s="7"/>
      <c r="F5" s="7"/>
    </row>
    <row r="6" spans="1:19" ht="15" customHeight="1" x14ac:dyDescent="0.25">
      <c r="D6" s="7" t="s">
        <v>23</v>
      </c>
      <c r="E6" s="7"/>
      <c r="F6" s="7"/>
    </row>
    <row r="8" spans="1:19" ht="18.75" x14ac:dyDescent="0.25">
      <c r="B8" s="8" t="s">
        <v>20</v>
      </c>
    </row>
    <row r="9" spans="1:19" ht="18.75" x14ac:dyDescent="0.25">
      <c r="B9" s="8" t="s">
        <v>19</v>
      </c>
    </row>
    <row r="11" spans="1:19" ht="63" customHeight="1" x14ac:dyDescent="0.25">
      <c r="A11" s="24" t="s">
        <v>0</v>
      </c>
      <c r="B11" s="24" t="s">
        <v>1</v>
      </c>
      <c r="C11" s="24" t="s">
        <v>2</v>
      </c>
      <c r="D11" s="18" t="s">
        <v>3</v>
      </c>
      <c r="E11" s="18"/>
      <c r="F11" s="18"/>
    </row>
    <row r="12" spans="1:19" ht="24" customHeight="1" x14ac:dyDescent="0.25">
      <c r="A12" s="24"/>
      <c r="B12" s="24"/>
      <c r="C12" s="24"/>
      <c r="D12" s="9" t="s">
        <v>24</v>
      </c>
      <c r="E12" s="9" t="s">
        <v>27</v>
      </c>
      <c r="F12" s="9" t="s">
        <v>29</v>
      </c>
    </row>
    <row r="13" spans="1:19" x14ac:dyDescent="0.2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N13" s="14"/>
    </row>
    <row r="14" spans="1:19" ht="20.25" customHeight="1" x14ac:dyDescent="0.25">
      <c r="A14" s="19" t="s">
        <v>4</v>
      </c>
      <c r="B14" s="19"/>
      <c r="C14" s="5" t="s">
        <v>5</v>
      </c>
      <c r="D14" s="12">
        <f>D15+D16+D17</f>
        <v>4604333.3999999994</v>
      </c>
      <c r="E14" s="12">
        <f>E15+E16+E17</f>
        <v>4475699.28</v>
      </c>
      <c r="F14" s="12">
        <f>F15+F16+F17</f>
        <v>5142237.83</v>
      </c>
      <c r="G14" s="16"/>
      <c r="H14" s="16"/>
      <c r="I14" s="16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19.5" customHeight="1" x14ac:dyDescent="0.25">
      <c r="A15" s="19"/>
      <c r="B15" s="19"/>
      <c r="C15" s="5" t="s">
        <v>6</v>
      </c>
      <c r="D15" s="3">
        <f>D19+D23+D27+D31</f>
        <v>665453.15</v>
      </c>
      <c r="E15" s="3">
        <f t="shared" ref="D15:F17" si="0">E19+E23+E27+E31</f>
        <v>956314.04999999993</v>
      </c>
      <c r="F15" s="3">
        <f t="shared" si="0"/>
        <v>1618141.25</v>
      </c>
      <c r="G15" s="16"/>
      <c r="H15" s="16"/>
      <c r="I15" s="16"/>
      <c r="J15" s="10"/>
      <c r="K15" s="10"/>
      <c r="L15" s="10"/>
      <c r="N15" s="10"/>
      <c r="O15" s="10"/>
      <c r="P15" s="10"/>
    </row>
    <row r="16" spans="1:19" ht="18.75" customHeight="1" x14ac:dyDescent="0.25">
      <c r="A16" s="19"/>
      <c r="B16" s="19"/>
      <c r="C16" s="5" t="s">
        <v>7</v>
      </c>
      <c r="D16" s="3">
        <f>D20+D24+D28+D32</f>
        <v>3938880.2499999995</v>
      </c>
      <c r="E16" s="3">
        <f t="shared" si="0"/>
        <v>3519385.2300000004</v>
      </c>
      <c r="F16" s="12">
        <f t="shared" si="0"/>
        <v>3524096.58</v>
      </c>
      <c r="G16" s="16"/>
      <c r="H16" s="16"/>
      <c r="I16" s="16"/>
      <c r="J16" s="10"/>
      <c r="K16" s="10"/>
      <c r="L16" s="10"/>
      <c r="N16" s="10"/>
      <c r="O16" s="10"/>
      <c r="P16" s="10"/>
    </row>
    <row r="17" spans="1:18" ht="19.5" customHeight="1" x14ac:dyDescent="0.25">
      <c r="A17" s="19"/>
      <c r="B17" s="19"/>
      <c r="C17" s="5" t="s">
        <v>8</v>
      </c>
      <c r="D17" s="3">
        <f t="shared" si="0"/>
        <v>0</v>
      </c>
      <c r="E17" s="3">
        <f t="shared" si="0"/>
        <v>0</v>
      </c>
      <c r="F17" s="3">
        <f t="shared" si="0"/>
        <v>0</v>
      </c>
      <c r="H17" s="10"/>
    </row>
    <row r="18" spans="1:18" ht="19.5" customHeight="1" x14ac:dyDescent="0.25">
      <c r="A18" s="20" t="s">
        <v>9</v>
      </c>
      <c r="B18" s="23" t="s">
        <v>26</v>
      </c>
      <c r="C18" s="4" t="s">
        <v>5</v>
      </c>
      <c r="D18" s="1">
        <f>D19+D20+D21</f>
        <v>309331.88999999996</v>
      </c>
      <c r="E18" s="1">
        <f>E19+E20+E21</f>
        <v>536511.48</v>
      </c>
      <c r="F18" s="1">
        <f>F19+F20+F21</f>
        <v>1618303.06</v>
      </c>
      <c r="G18" s="16"/>
      <c r="H18" s="16"/>
      <c r="I18" s="16"/>
      <c r="J18" s="10"/>
      <c r="K18" s="10"/>
      <c r="L18" s="10"/>
      <c r="M18" s="10"/>
      <c r="N18" s="10"/>
      <c r="O18" s="10"/>
      <c r="P18" s="10"/>
      <c r="Q18" s="10"/>
      <c r="R18" s="10"/>
    </row>
    <row r="19" spans="1:18" ht="18.75" customHeight="1" x14ac:dyDescent="0.25">
      <c r="A19" s="21"/>
      <c r="B19" s="23"/>
      <c r="C19" s="4" t="s">
        <v>6</v>
      </c>
      <c r="D19" s="1">
        <f>D39</f>
        <v>309200.21999999997</v>
      </c>
      <c r="E19" s="1">
        <f>E39</f>
        <v>536457.82999999996</v>
      </c>
      <c r="F19" s="1">
        <f t="shared" ref="E19:F21" si="1">F39</f>
        <v>1618141.25</v>
      </c>
      <c r="G19" s="16"/>
      <c r="H19" s="16"/>
      <c r="I19" s="16"/>
      <c r="J19" s="10"/>
      <c r="K19" s="10"/>
      <c r="L19" s="10"/>
    </row>
    <row r="20" spans="1:18" ht="15.75" customHeight="1" x14ac:dyDescent="0.25">
      <c r="A20" s="21"/>
      <c r="B20" s="23"/>
      <c r="C20" s="4" t="s">
        <v>7</v>
      </c>
      <c r="D20" s="1">
        <f>D40</f>
        <v>131.66999999999999</v>
      </c>
      <c r="E20" s="1">
        <f t="shared" si="1"/>
        <v>53.65</v>
      </c>
      <c r="F20" s="1">
        <f t="shared" si="1"/>
        <v>161.81</v>
      </c>
      <c r="G20" s="16"/>
      <c r="H20" s="16"/>
      <c r="I20" s="16"/>
      <c r="J20" s="10"/>
      <c r="K20" s="10"/>
      <c r="L20" s="10"/>
    </row>
    <row r="21" spans="1:18" ht="15.75" customHeight="1" x14ac:dyDescent="0.25">
      <c r="A21" s="22"/>
      <c r="B21" s="23"/>
      <c r="C21" s="4" t="s">
        <v>8</v>
      </c>
      <c r="D21" s="1">
        <f>D41</f>
        <v>0</v>
      </c>
      <c r="E21" s="1">
        <f t="shared" si="1"/>
        <v>0</v>
      </c>
      <c r="F21" s="1">
        <f t="shared" si="1"/>
        <v>0</v>
      </c>
      <c r="H21" s="10"/>
    </row>
    <row r="22" spans="1:18" ht="19.5" customHeight="1" x14ac:dyDescent="0.25">
      <c r="A22" s="20" t="s">
        <v>11</v>
      </c>
      <c r="B22" s="23" t="s">
        <v>12</v>
      </c>
      <c r="C22" s="4" t="s">
        <v>5</v>
      </c>
      <c r="D22" s="1">
        <f>D23+D24+D25</f>
        <v>467657.70000000007</v>
      </c>
      <c r="E22" s="1">
        <f>E23+E24+E25</f>
        <v>776508.02</v>
      </c>
      <c r="F22" s="1">
        <f>F23+F24+F25</f>
        <v>373750.45</v>
      </c>
      <c r="G22" s="16"/>
      <c r="H22" s="16"/>
      <c r="I22" s="16"/>
      <c r="J22" s="10"/>
      <c r="K22" s="10"/>
      <c r="L22" s="10"/>
      <c r="M22" s="10"/>
      <c r="N22" s="10"/>
      <c r="O22" s="10"/>
      <c r="P22" s="10"/>
      <c r="Q22" s="10"/>
      <c r="R22" s="10"/>
    </row>
    <row r="23" spans="1:18" ht="18.75" customHeight="1" x14ac:dyDescent="0.25">
      <c r="A23" s="21"/>
      <c r="B23" s="23"/>
      <c r="C23" s="4" t="s">
        <v>6</v>
      </c>
      <c r="D23" s="1">
        <f t="shared" ref="D23:F25" si="2">D43+D59</f>
        <v>229617.04</v>
      </c>
      <c r="E23" s="1">
        <f t="shared" si="2"/>
        <v>419856.22</v>
      </c>
      <c r="F23" s="1">
        <f t="shared" si="2"/>
        <v>0</v>
      </c>
      <c r="G23" s="16"/>
      <c r="H23" s="16"/>
      <c r="I23" s="16"/>
      <c r="J23" s="10"/>
      <c r="K23" s="10"/>
      <c r="L23" s="10"/>
    </row>
    <row r="24" spans="1:18" ht="18.75" customHeight="1" x14ac:dyDescent="0.25">
      <c r="A24" s="21"/>
      <c r="B24" s="23"/>
      <c r="C24" s="4" t="s">
        <v>7</v>
      </c>
      <c r="D24" s="1">
        <f>D44+D60+D72</f>
        <v>238040.66000000003</v>
      </c>
      <c r="E24" s="1">
        <f t="shared" ref="E24:F24" si="3">E44+E60+E72</f>
        <v>356651.8</v>
      </c>
      <c r="F24" s="1">
        <f t="shared" si="3"/>
        <v>373750.45</v>
      </c>
      <c r="G24" s="16"/>
      <c r="H24" s="16"/>
      <c r="I24" s="16"/>
      <c r="J24" s="10"/>
      <c r="K24" s="10"/>
      <c r="L24" s="10"/>
    </row>
    <row r="25" spans="1:18" ht="22.5" customHeight="1" x14ac:dyDescent="0.25">
      <c r="A25" s="22"/>
      <c r="B25" s="23"/>
      <c r="C25" s="4" t="s">
        <v>8</v>
      </c>
      <c r="D25" s="1">
        <f t="shared" si="2"/>
        <v>0</v>
      </c>
      <c r="E25" s="1">
        <f t="shared" si="2"/>
        <v>0</v>
      </c>
      <c r="F25" s="1">
        <f t="shared" si="2"/>
        <v>0</v>
      </c>
    </row>
    <row r="26" spans="1:18" ht="19.5" customHeight="1" x14ac:dyDescent="0.25">
      <c r="A26" s="20" t="s">
        <v>13</v>
      </c>
      <c r="B26" s="23" t="s">
        <v>14</v>
      </c>
      <c r="C26" s="4" t="s">
        <v>5</v>
      </c>
      <c r="D26" s="1">
        <f>D27+D28+D29</f>
        <v>3013768.4699999997</v>
      </c>
      <c r="E26" s="1">
        <f>E27+E28+E29</f>
        <v>2342158.79</v>
      </c>
      <c r="F26" s="1">
        <f>F27+F28+F29</f>
        <v>2329663.33</v>
      </c>
      <c r="G26" s="16"/>
      <c r="H26" s="16"/>
      <c r="I26" s="16"/>
      <c r="J26" s="10"/>
      <c r="K26" s="10"/>
      <c r="L26" s="10"/>
      <c r="M26" s="10"/>
      <c r="N26" s="10"/>
      <c r="O26" s="10"/>
      <c r="P26" s="10"/>
      <c r="Q26" s="10"/>
      <c r="R26" s="10"/>
    </row>
    <row r="27" spans="1:18" ht="16.5" customHeight="1" x14ac:dyDescent="0.25">
      <c r="A27" s="21"/>
      <c r="B27" s="23"/>
      <c r="C27" s="4" t="s">
        <v>6</v>
      </c>
      <c r="D27" s="1">
        <f>D47+D63+D79</f>
        <v>126635.89</v>
      </c>
      <c r="E27" s="1">
        <f t="shared" ref="E27:F27" si="4">E47+E63+E79</f>
        <v>0</v>
      </c>
      <c r="F27" s="1">
        <f t="shared" si="4"/>
        <v>0</v>
      </c>
      <c r="G27" s="16"/>
      <c r="H27" s="16"/>
      <c r="I27" s="16"/>
      <c r="J27" s="10"/>
      <c r="K27" s="10"/>
      <c r="L27" s="10"/>
    </row>
    <row r="28" spans="1:18" ht="21" customHeight="1" x14ac:dyDescent="0.25">
      <c r="A28" s="21"/>
      <c r="B28" s="23"/>
      <c r="C28" s="4" t="s">
        <v>7</v>
      </c>
      <c r="D28" s="1">
        <f>D48+D64+D80</f>
        <v>2887132.5799999996</v>
      </c>
      <c r="E28" s="1">
        <f t="shared" ref="E28:F28" si="5">E48+E64+E80</f>
        <v>2342158.79</v>
      </c>
      <c r="F28" s="1">
        <f t="shared" si="5"/>
        <v>2329663.33</v>
      </c>
      <c r="G28" s="16"/>
      <c r="H28" s="16"/>
      <c r="I28" s="16"/>
      <c r="J28" s="10"/>
      <c r="K28" s="10"/>
      <c r="L28" s="10"/>
    </row>
    <row r="29" spans="1:18" ht="19.5" customHeight="1" x14ac:dyDescent="0.25">
      <c r="A29" s="22"/>
      <c r="B29" s="23"/>
      <c r="C29" s="4" t="s">
        <v>8</v>
      </c>
      <c r="D29" s="1">
        <f t="shared" ref="D29:F29" si="6">D49+D65+D73</f>
        <v>0</v>
      </c>
      <c r="E29" s="1">
        <f t="shared" si="6"/>
        <v>0</v>
      </c>
      <c r="F29" s="1">
        <f t="shared" si="6"/>
        <v>0</v>
      </c>
    </row>
    <row r="30" spans="1:18" ht="16.5" customHeight="1" x14ac:dyDescent="0.25">
      <c r="A30" s="20" t="s">
        <v>15</v>
      </c>
      <c r="B30" s="23" t="s">
        <v>16</v>
      </c>
      <c r="C30" s="1" t="s">
        <v>5</v>
      </c>
      <c r="D30" s="1">
        <f>D31+D32+D33</f>
        <v>813575.34</v>
      </c>
      <c r="E30" s="1">
        <f>E31+E32+E33</f>
        <v>820520.99</v>
      </c>
      <c r="F30" s="1">
        <f>F31+F32+F33</f>
        <v>820520.99</v>
      </c>
      <c r="G30" s="16"/>
      <c r="H30" s="16"/>
      <c r="I30" s="16"/>
      <c r="J30" s="10"/>
      <c r="K30" s="10"/>
      <c r="L30" s="10"/>
      <c r="M30" s="10"/>
      <c r="N30" s="10"/>
      <c r="O30" s="10"/>
      <c r="P30" s="10"/>
      <c r="Q30" s="10"/>
      <c r="R30" s="10"/>
    </row>
    <row r="31" spans="1:18" ht="19.5" customHeight="1" x14ac:dyDescent="0.25">
      <c r="A31" s="21"/>
      <c r="B31" s="23"/>
      <c r="C31" s="1" t="s">
        <v>6</v>
      </c>
      <c r="D31" s="1">
        <f t="shared" ref="D31:F33" si="7">D51</f>
        <v>0</v>
      </c>
      <c r="E31" s="1">
        <f t="shared" si="7"/>
        <v>0</v>
      </c>
      <c r="F31" s="1">
        <f t="shared" si="7"/>
        <v>0</v>
      </c>
      <c r="G31" s="16"/>
      <c r="H31" s="16"/>
      <c r="I31" s="16"/>
      <c r="J31" s="10"/>
      <c r="K31" s="10"/>
      <c r="L31" s="10"/>
    </row>
    <row r="32" spans="1:18" ht="18" customHeight="1" x14ac:dyDescent="0.25">
      <c r="A32" s="21"/>
      <c r="B32" s="23"/>
      <c r="C32" s="1" t="s">
        <v>7</v>
      </c>
      <c r="D32" s="1">
        <v>813575.34</v>
      </c>
      <c r="E32" s="1">
        <f>E52</f>
        <v>820520.99</v>
      </c>
      <c r="F32" s="1">
        <f t="shared" si="7"/>
        <v>820520.99</v>
      </c>
      <c r="G32" s="16"/>
      <c r="H32" s="16"/>
      <c r="I32" s="16"/>
      <c r="J32" s="10"/>
      <c r="K32" s="10"/>
      <c r="L32" s="10"/>
    </row>
    <row r="33" spans="1:12" ht="18.75" customHeight="1" x14ac:dyDescent="0.25">
      <c r="A33" s="22"/>
      <c r="B33" s="23"/>
      <c r="C33" s="1" t="s">
        <v>8</v>
      </c>
      <c r="D33" s="1">
        <f t="shared" si="7"/>
        <v>0</v>
      </c>
      <c r="E33" s="1">
        <f t="shared" si="7"/>
        <v>0</v>
      </c>
      <c r="F33" s="1">
        <f t="shared" si="7"/>
        <v>0</v>
      </c>
    </row>
    <row r="34" spans="1:12" ht="21.75" customHeight="1" x14ac:dyDescent="0.25">
      <c r="A34" s="19" t="s">
        <v>17</v>
      </c>
      <c r="B34" s="19"/>
      <c r="C34" s="5" t="s">
        <v>5</v>
      </c>
      <c r="D34" s="3">
        <f>D35+D36+D37</f>
        <v>3505191.01</v>
      </c>
      <c r="E34" s="3">
        <f>E35+E36+E37</f>
        <v>3336570.33</v>
      </c>
      <c r="F34" s="3">
        <f>F35+F36+F37</f>
        <v>4033065.41</v>
      </c>
      <c r="G34" s="10"/>
      <c r="H34" s="10"/>
      <c r="I34" s="10"/>
      <c r="J34" s="10"/>
      <c r="K34" s="10"/>
      <c r="L34" s="10"/>
    </row>
    <row r="35" spans="1:12" ht="16.5" customHeight="1" x14ac:dyDescent="0.25">
      <c r="A35" s="19"/>
      <c r="B35" s="19"/>
      <c r="C35" s="5" t="s">
        <v>6</v>
      </c>
      <c r="D35" s="3">
        <f>D39+D43+D47+D51</f>
        <v>665453.15</v>
      </c>
      <c r="E35" s="3">
        <f t="shared" ref="E35:F37" si="8">E39+E43+E47+E51</f>
        <v>956314.04999999993</v>
      </c>
      <c r="F35" s="3">
        <f t="shared" si="8"/>
        <v>1618141.25</v>
      </c>
      <c r="G35" s="10"/>
      <c r="H35" s="10"/>
      <c r="I35" s="10"/>
      <c r="J35" s="10"/>
      <c r="K35" s="10"/>
      <c r="L35" s="10"/>
    </row>
    <row r="36" spans="1:12" ht="18.75" customHeight="1" x14ac:dyDescent="0.25">
      <c r="A36" s="19"/>
      <c r="B36" s="19"/>
      <c r="C36" s="5" t="s">
        <v>7</v>
      </c>
      <c r="D36" s="2">
        <f>D40+D44+D48+D52</f>
        <v>2839737.86</v>
      </c>
      <c r="E36" s="3">
        <f t="shared" si="8"/>
        <v>2380256.2800000003</v>
      </c>
      <c r="F36" s="3">
        <f t="shared" si="8"/>
        <v>2414924.16</v>
      </c>
      <c r="G36" s="10"/>
      <c r="H36" s="10"/>
      <c r="I36" s="10"/>
      <c r="J36" s="10"/>
      <c r="K36" s="10"/>
      <c r="L36" s="10"/>
    </row>
    <row r="37" spans="1:12" ht="15.75" customHeight="1" x14ac:dyDescent="0.25">
      <c r="A37" s="19"/>
      <c r="B37" s="19"/>
      <c r="C37" s="5" t="s">
        <v>8</v>
      </c>
      <c r="D37" s="3">
        <f>D41+D45+D49+D53</f>
        <v>0</v>
      </c>
      <c r="E37" s="3">
        <f t="shared" si="8"/>
        <v>0</v>
      </c>
      <c r="F37" s="3">
        <f t="shared" si="8"/>
        <v>0</v>
      </c>
    </row>
    <row r="38" spans="1:12" ht="17.25" customHeight="1" x14ac:dyDescent="0.25">
      <c r="A38" s="20" t="s">
        <v>9</v>
      </c>
      <c r="B38" s="23" t="s">
        <v>26</v>
      </c>
      <c r="C38" s="4" t="s">
        <v>5</v>
      </c>
      <c r="D38" s="1">
        <f>D39+D40+D41</f>
        <v>309331.88999999996</v>
      </c>
      <c r="E38" s="1">
        <f>E39+E40+E41</f>
        <v>536511.48</v>
      </c>
      <c r="F38" s="1">
        <f>F39+F40+F41</f>
        <v>1618303.06</v>
      </c>
      <c r="G38" s="10"/>
      <c r="H38" s="10"/>
      <c r="I38" s="10"/>
      <c r="J38" s="10"/>
      <c r="K38" s="10"/>
      <c r="L38" s="10"/>
    </row>
    <row r="39" spans="1:12" ht="18" customHeight="1" x14ac:dyDescent="0.25">
      <c r="A39" s="21"/>
      <c r="B39" s="23"/>
      <c r="C39" s="4" t="s">
        <v>6</v>
      </c>
      <c r="D39" s="1">
        <v>309200.21999999997</v>
      </c>
      <c r="E39" s="1">
        <v>536457.82999999996</v>
      </c>
      <c r="F39" s="1">
        <v>1618141.25</v>
      </c>
      <c r="G39" s="10"/>
      <c r="H39" s="10"/>
      <c r="I39" s="10"/>
      <c r="J39" s="10"/>
      <c r="K39" s="10"/>
      <c r="L39" s="10"/>
    </row>
    <row r="40" spans="1:12" x14ac:dyDescent="0.25">
      <c r="A40" s="21"/>
      <c r="B40" s="23"/>
      <c r="C40" s="4" t="s">
        <v>7</v>
      </c>
      <c r="D40" s="1">
        <v>131.66999999999999</v>
      </c>
      <c r="E40" s="1">
        <v>53.65</v>
      </c>
      <c r="F40" s="1">
        <v>161.81</v>
      </c>
      <c r="G40" s="10"/>
      <c r="H40" s="10"/>
      <c r="I40" s="10"/>
      <c r="J40" s="10"/>
      <c r="K40" s="10"/>
      <c r="L40" s="10"/>
    </row>
    <row r="41" spans="1:12" x14ac:dyDescent="0.25">
      <c r="A41" s="22"/>
      <c r="B41" s="23"/>
      <c r="C41" s="4" t="s">
        <v>8</v>
      </c>
      <c r="D41" s="1">
        <v>0</v>
      </c>
      <c r="E41" s="1">
        <v>0</v>
      </c>
      <c r="F41" s="1">
        <v>0</v>
      </c>
    </row>
    <row r="42" spans="1:12" ht="24.75" customHeight="1" x14ac:dyDescent="0.25">
      <c r="A42" s="20" t="s">
        <v>11</v>
      </c>
      <c r="B42" s="23" t="s">
        <v>12</v>
      </c>
      <c r="C42" s="4" t="s">
        <v>5</v>
      </c>
      <c r="D42" s="11">
        <f>D43+D44+D45</f>
        <v>453583.69000000006</v>
      </c>
      <c r="E42" s="1">
        <f>E43+E44+E45</f>
        <v>776508.02</v>
      </c>
      <c r="F42" s="1">
        <f>F43+F44+F45</f>
        <v>367887.57</v>
      </c>
      <c r="G42" s="10"/>
      <c r="H42" s="10"/>
      <c r="I42" s="10"/>
      <c r="J42" s="10"/>
      <c r="K42" s="10"/>
      <c r="L42" s="10"/>
    </row>
    <row r="43" spans="1:12" ht="17.25" customHeight="1" x14ac:dyDescent="0.25">
      <c r="A43" s="21"/>
      <c r="B43" s="23"/>
      <c r="C43" s="4" t="s">
        <v>6</v>
      </c>
      <c r="D43" s="1">
        <v>229617.04</v>
      </c>
      <c r="E43" s="1">
        <v>419856.22</v>
      </c>
      <c r="F43" s="1">
        <v>0</v>
      </c>
      <c r="G43" s="10"/>
      <c r="H43" s="10"/>
      <c r="I43" s="10"/>
      <c r="J43" s="10"/>
      <c r="K43" s="10"/>
      <c r="L43" s="10"/>
    </row>
    <row r="44" spans="1:12" ht="18.75" customHeight="1" x14ac:dyDescent="0.25">
      <c r="A44" s="21"/>
      <c r="B44" s="23"/>
      <c r="C44" s="4" t="s">
        <v>7</v>
      </c>
      <c r="D44" s="11">
        <f>223966.67-0.02</f>
        <v>223966.65000000002</v>
      </c>
      <c r="E44" s="1">
        <v>356651.8</v>
      </c>
      <c r="F44" s="1">
        <v>367887.57</v>
      </c>
      <c r="G44" s="10"/>
      <c r="H44" s="10"/>
      <c r="I44" s="10"/>
      <c r="J44" s="10"/>
      <c r="K44" s="10"/>
      <c r="L44" s="10"/>
    </row>
    <row r="45" spans="1:12" x14ac:dyDescent="0.25">
      <c r="A45" s="22"/>
      <c r="B45" s="23"/>
      <c r="C45" s="4" t="s">
        <v>8</v>
      </c>
      <c r="D45" s="1">
        <v>0</v>
      </c>
      <c r="E45" s="1">
        <v>0</v>
      </c>
      <c r="F45" s="1">
        <v>0</v>
      </c>
    </row>
    <row r="46" spans="1:12" ht="22.5" customHeight="1" x14ac:dyDescent="0.25">
      <c r="A46" s="20" t="s">
        <v>13</v>
      </c>
      <c r="B46" s="23" t="s">
        <v>14</v>
      </c>
      <c r="C46" s="4" t="s">
        <v>5</v>
      </c>
      <c r="D46" s="11">
        <f>D47+D48+D49</f>
        <v>1928943.5399999998</v>
      </c>
      <c r="E46" s="11">
        <f>E47+E48+E49</f>
        <v>1203029.8400000001</v>
      </c>
      <c r="F46" s="11">
        <f>F47+F48+F49</f>
        <v>1226353.79</v>
      </c>
      <c r="G46" s="10"/>
      <c r="H46" s="10"/>
      <c r="I46" s="10"/>
      <c r="J46" s="10"/>
      <c r="K46" s="10"/>
      <c r="L46" s="10"/>
    </row>
    <row r="47" spans="1:12" ht="14.25" customHeight="1" x14ac:dyDescent="0.25">
      <c r="A47" s="21"/>
      <c r="B47" s="23"/>
      <c r="C47" s="4" t="s">
        <v>6</v>
      </c>
      <c r="D47" s="1">
        <v>126635.89</v>
      </c>
      <c r="E47" s="1">
        <v>0</v>
      </c>
      <c r="F47" s="1">
        <v>0</v>
      </c>
      <c r="G47" s="10"/>
      <c r="H47" s="10"/>
      <c r="I47" s="10"/>
      <c r="J47" s="10"/>
      <c r="K47" s="10"/>
      <c r="L47" s="10"/>
    </row>
    <row r="48" spans="1:12" ht="21" customHeight="1" x14ac:dyDescent="0.25">
      <c r="A48" s="21"/>
      <c r="B48" s="23"/>
      <c r="C48" s="4" t="s">
        <v>7</v>
      </c>
      <c r="D48" s="11">
        <f>1802307.63+0.02</f>
        <v>1802307.65</v>
      </c>
      <c r="E48" s="1">
        <v>1203029.8400000001</v>
      </c>
      <c r="F48" s="1">
        <f>1226353.81-0.02</f>
        <v>1226353.79</v>
      </c>
      <c r="G48" s="13"/>
      <c r="H48" s="10"/>
      <c r="I48" s="10"/>
      <c r="J48" s="10"/>
      <c r="K48" s="10"/>
      <c r="L48" s="10"/>
    </row>
    <row r="49" spans="1:12" ht="15.75" customHeight="1" x14ac:dyDescent="0.25">
      <c r="A49" s="22"/>
      <c r="B49" s="23"/>
      <c r="C49" s="4" t="s">
        <v>8</v>
      </c>
      <c r="D49" s="1">
        <v>0</v>
      </c>
      <c r="E49" s="1">
        <v>0</v>
      </c>
      <c r="F49" s="1">
        <v>0</v>
      </c>
    </row>
    <row r="50" spans="1:12" ht="21.75" customHeight="1" x14ac:dyDescent="0.25">
      <c r="A50" s="20" t="s">
        <v>15</v>
      </c>
      <c r="B50" s="23" t="s">
        <v>16</v>
      </c>
      <c r="C50" s="4" t="s">
        <v>5</v>
      </c>
      <c r="D50" s="1">
        <f>D51+D52+D53</f>
        <v>813331.89</v>
      </c>
      <c r="E50" s="1">
        <f>E51+E52+E53</f>
        <v>820520.99</v>
      </c>
      <c r="F50" s="1">
        <f>F51+F52+F53</f>
        <v>820520.99</v>
      </c>
      <c r="G50" s="10"/>
      <c r="H50" s="10"/>
      <c r="I50" s="10"/>
      <c r="J50" s="10"/>
      <c r="K50" s="10"/>
      <c r="L50" s="10"/>
    </row>
    <row r="51" spans="1:12" x14ac:dyDescent="0.25">
      <c r="A51" s="21"/>
      <c r="B51" s="23"/>
      <c r="C51" s="4" t="s">
        <v>6</v>
      </c>
      <c r="D51" s="1">
        <v>0</v>
      </c>
      <c r="E51" s="1">
        <v>0</v>
      </c>
      <c r="F51" s="1">
        <v>0</v>
      </c>
      <c r="G51" s="10"/>
      <c r="H51" s="10"/>
      <c r="I51" s="10"/>
      <c r="J51" s="10"/>
      <c r="K51" s="10"/>
      <c r="L51" s="10"/>
    </row>
    <row r="52" spans="1:12" x14ac:dyDescent="0.25">
      <c r="A52" s="21"/>
      <c r="B52" s="23"/>
      <c r="C52" s="4" t="s">
        <v>7</v>
      </c>
      <c r="D52" s="1">
        <v>813331.89</v>
      </c>
      <c r="E52" s="1">
        <v>820520.99</v>
      </c>
      <c r="F52" s="1">
        <v>820520.99</v>
      </c>
      <c r="G52" s="10"/>
      <c r="H52" s="10"/>
      <c r="I52" s="10"/>
      <c r="J52" s="10"/>
      <c r="K52" s="10"/>
      <c r="L52" s="10"/>
    </row>
    <row r="53" spans="1:12" ht="15" customHeight="1" x14ac:dyDescent="0.25">
      <c r="A53" s="22"/>
      <c r="B53" s="23"/>
      <c r="C53" s="4" t="s">
        <v>8</v>
      </c>
      <c r="D53" s="1">
        <v>0</v>
      </c>
      <c r="E53" s="1">
        <v>0</v>
      </c>
      <c r="F53" s="1">
        <v>0</v>
      </c>
    </row>
    <row r="54" spans="1:12" ht="15" customHeight="1" x14ac:dyDescent="0.25">
      <c r="A54" s="19" t="s">
        <v>18</v>
      </c>
      <c r="B54" s="19"/>
      <c r="C54" s="5" t="s">
        <v>5</v>
      </c>
      <c r="D54" s="2">
        <f>D55+D56+D57</f>
        <v>1016858.34</v>
      </c>
      <c r="E54" s="3">
        <f>E55+E56+E57</f>
        <v>1006732.75</v>
      </c>
      <c r="F54" s="3">
        <f>F55+F56+F57</f>
        <v>1012966.72</v>
      </c>
    </row>
    <row r="55" spans="1:12" ht="15" customHeight="1" x14ac:dyDescent="0.25">
      <c r="A55" s="19"/>
      <c r="B55" s="19"/>
      <c r="C55" s="5" t="s">
        <v>6</v>
      </c>
      <c r="D55" s="3">
        <f>D59</f>
        <v>0</v>
      </c>
      <c r="E55" s="3">
        <f>E59</f>
        <v>0</v>
      </c>
      <c r="F55" s="3">
        <f>F59</f>
        <v>0</v>
      </c>
    </row>
    <row r="56" spans="1:12" ht="15" customHeight="1" x14ac:dyDescent="0.25">
      <c r="A56" s="19"/>
      <c r="B56" s="19"/>
      <c r="C56" s="5" t="s">
        <v>7</v>
      </c>
      <c r="D56" s="2">
        <f>D60+D64</f>
        <v>1016858.34</v>
      </c>
      <c r="E56" s="2">
        <f>E60+E64</f>
        <v>1006732.75</v>
      </c>
      <c r="F56" s="2">
        <f>F60+F64</f>
        <v>1012966.72</v>
      </c>
    </row>
    <row r="57" spans="1:12" ht="15" customHeight="1" x14ac:dyDescent="0.25">
      <c r="A57" s="19"/>
      <c r="B57" s="19"/>
      <c r="C57" s="5" t="s">
        <v>8</v>
      </c>
      <c r="D57" s="3">
        <f>D61</f>
        <v>0</v>
      </c>
      <c r="E57" s="3">
        <f>E61</f>
        <v>0</v>
      </c>
      <c r="F57" s="3">
        <f>F61</f>
        <v>0</v>
      </c>
    </row>
    <row r="58" spans="1:12" ht="15" customHeight="1" x14ac:dyDescent="0.25">
      <c r="A58" s="20" t="s">
        <v>11</v>
      </c>
      <c r="B58" s="23" t="s">
        <v>12</v>
      </c>
      <c r="C58" s="4" t="s">
        <v>5</v>
      </c>
      <c r="D58" s="1">
        <f>D59+D60+D61</f>
        <v>0</v>
      </c>
      <c r="E58" s="1">
        <f>E59+E60+E61</f>
        <v>0</v>
      </c>
      <c r="F58" s="1">
        <f>F59+F60+F61</f>
        <v>5862.88</v>
      </c>
    </row>
    <row r="59" spans="1:12" ht="15" customHeight="1" x14ac:dyDescent="0.25">
      <c r="A59" s="21"/>
      <c r="B59" s="23"/>
      <c r="C59" s="4" t="s">
        <v>6</v>
      </c>
      <c r="D59" s="1">
        <v>0</v>
      </c>
      <c r="E59" s="1">
        <v>0</v>
      </c>
      <c r="F59" s="1">
        <v>0</v>
      </c>
    </row>
    <row r="60" spans="1:12" ht="15" customHeight="1" x14ac:dyDescent="0.25">
      <c r="A60" s="21"/>
      <c r="B60" s="23"/>
      <c r="C60" s="4" t="s">
        <v>7</v>
      </c>
      <c r="D60" s="11">
        <v>0</v>
      </c>
      <c r="E60" s="1">
        <v>0</v>
      </c>
      <c r="F60" s="1">
        <v>5862.88</v>
      </c>
    </row>
    <row r="61" spans="1:12" ht="15" customHeight="1" x14ac:dyDescent="0.25">
      <c r="A61" s="22"/>
      <c r="B61" s="23"/>
      <c r="C61" s="4" t="s">
        <v>8</v>
      </c>
      <c r="D61" s="1">
        <v>0</v>
      </c>
      <c r="E61" s="1">
        <v>0</v>
      </c>
      <c r="F61" s="1">
        <v>0</v>
      </c>
    </row>
    <row r="62" spans="1:12" ht="15" customHeight="1" x14ac:dyDescent="0.25">
      <c r="A62" s="20" t="s">
        <v>13</v>
      </c>
      <c r="B62" s="23" t="s">
        <v>14</v>
      </c>
      <c r="C62" s="4" t="s">
        <v>5</v>
      </c>
      <c r="D62" s="1">
        <f>D63+D64+D65</f>
        <v>1016858.34</v>
      </c>
      <c r="E62" s="1">
        <f>E63+E64+E65</f>
        <v>1006732.75</v>
      </c>
      <c r="F62" s="1">
        <f>F63+F64+F65</f>
        <v>1007103.84</v>
      </c>
    </row>
    <row r="63" spans="1:12" ht="15" customHeight="1" x14ac:dyDescent="0.25">
      <c r="A63" s="21"/>
      <c r="B63" s="23"/>
      <c r="C63" s="4" t="s">
        <v>6</v>
      </c>
      <c r="D63" s="1">
        <v>0</v>
      </c>
      <c r="E63" s="1">
        <v>0</v>
      </c>
      <c r="F63" s="1">
        <v>0</v>
      </c>
    </row>
    <row r="64" spans="1:12" ht="15" customHeight="1" x14ac:dyDescent="0.25">
      <c r="A64" s="21"/>
      <c r="B64" s="23"/>
      <c r="C64" s="4" t="s">
        <v>7</v>
      </c>
      <c r="D64" s="11">
        <v>1016858.34</v>
      </c>
      <c r="E64" s="1">
        <v>1006732.75</v>
      </c>
      <c r="F64" s="1">
        <v>1007103.84</v>
      </c>
    </row>
    <row r="65" spans="1:6" ht="15" customHeight="1" x14ac:dyDescent="0.25">
      <c r="A65" s="22"/>
      <c r="B65" s="23"/>
      <c r="C65" s="4" t="s">
        <v>8</v>
      </c>
      <c r="D65" s="1">
        <v>0</v>
      </c>
      <c r="E65" s="1">
        <v>0</v>
      </c>
      <c r="F65" s="1">
        <v>0</v>
      </c>
    </row>
    <row r="66" spans="1:6" ht="15" customHeight="1" x14ac:dyDescent="0.25">
      <c r="A66" s="19" t="s">
        <v>32</v>
      </c>
      <c r="B66" s="19"/>
      <c r="C66" s="5" t="s">
        <v>5</v>
      </c>
      <c r="D66" s="2">
        <f>D67+D68+D69</f>
        <v>14074.01</v>
      </c>
      <c r="E66" s="3">
        <f>E67+E68+E69</f>
        <v>0</v>
      </c>
      <c r="F66" s="3">
        <f>F67+F68+F69</f>
        <v>0</v>
      </c>
    </row>
    <row r="67" spans="1:6" x14ac:dyDescent="0.25">
      <c r="A67" s="19"/>
      <c r="B67" s="19"/>
      <c r="C67" s="5" t="s">
        <v>6</v>
      </c>
      <c r="D67" s="3">
        <f t="shared" ref="D67:F69" si="9">D71</f>
        <v>0</v>
      </c>
      <c r="E67" s="3">
        <f t="shared" si="9"/>
        <v>0</v>
      </c>
      <c r="F67" s="3">
        <f t="shared" si="9"/>
        <v>0</v>
      </c>
    </row>
    <row r="68" spans="1:6" x14ac:dyDescent="0.25">
      <c r="A68" s="19"/>
      <c r="B68" s="19"/>
      <c r="C68" s="5" t="s">
        <v>7</v>
      </c>
      <c r="D68" s="2">
        <f t="shared" si="9"/>
        <v>14074.01</v>
      </c>
      <c r="E68" s="2">
        <f t="shared" si="9"/>
        <v>0</v>
      </c>
      <c r="F68" s="2">
        <f t="shared" si="9"/>
        <v>0</v>
      </c>
    </row>
    <row r="69" spans="1:6" x14ac:dyDescent="0.25">
      <c r="A69" s="19"/>
      <c r="B69" s="19"/>
      <c r="C69" s="5" t="s">
        <v>8</v>
      </c>
      <c r="D69" s="3">
        <f t="shared" si="9"/>
        <v>0</v>
      </c>
      <c r="E69" s="3">
        <f t="shared" si="9"/>
        <v>0</v>
      </c>
      <c r="F69" s="3">
        <f t="shared" si="9"/>
        <v>0</v>
      </c>
    </row>
    <row r="70" spans="1:6" ht="15" customHeight="1" x14ac:dyDescent="0.25">
      <c r="A70" s="20" t="s">
        <v>11</v>
      </c>
      <c r="B70" s="23" t="s">
        <v>12</v>
      </c>
      <c r="C70" s="4" t="s">
        <v>5</v>
      </c>
      <c r="D70" s="1">
        <f>D71+D72+D73</f>
        <v>14074.01</v>
      </c>
      <c r="E70" s="1">
        <f>E71+E72+E73</f>
        <v>0</v>
      </c>
      <c r="F70" s="1">
        <f>F71+F72+F73</f>
        <v>0</v>
      </c>
    </row>
    <row r="71" spans="1:6" x14ac:dyDescent="0.25">
      <c r="A71" s="21"/>
      <c r="B71" s="23"/>
      <c r="C71" s="4" t="s">
        <v>6</v>
      </c>
      <c r="D71" s="1">
        <v>0</v>
      </c>
      <c r="E71" s="1">
        <v>0</v>
      </c>
      <c r="F71" s="1">
        <v>0</v>
      </c>
    </row>
    <row r="72" spans="1:6" x14ac:dyDescent="0.25">
      <c r="A72" s="21"/>
      <c r="B72" s="23"/>
      <c r="C72" s="4" t="s">
        <v>7</v>
      </c>
      <c r="D72" s="11">
        <v>14074.01</v>
      </c>
      <c r="E72" s="1">
        <v>0</v>
      </c>
      <c r="F72" s="1">
        <v>0</v>
      </c>
    </row>
    <row r="73" spans="1:6" x14ac:dyDescent="0.25">
      <c r="A73" s="22"/>
      <c r="B73" s="23"/>
      <c r="C73" s="4" t="s">
        <v>8</v>
      </c>
      <c r="D73" s="1">
        <v>0</v>
      </c>
      <c r="E73" s="1">
        <v>0</v>
      </c>
      <c r="F73" s="1">
        <v>0</v>
      </c>
    </row>
    <row r="74" spans="1:6" x14ac:dyDescent="0.25">
      <c r="A74" s="19" t="s">
        <v>30</v>
      </c>
      <c r="B74" s="19"/>
      <c r="C74" s="5" t="s">
        <v>5</v>
      </c>
      <c r="D74" s="2">
        <f>D75+D76+D77</f>
        <v>67966.59</v>
      </c>
      <c r="E74" s="3">
        <f>E75+E76+E77</f>
        <v>132396.20000000001</v>
      </c>
      <c r="F74" s="3">
        <f>F75+F76+F77</f>
        <v>96205.7</v>
      </c>
    </row>
    <row r="75" spans="1:6" x14ac:dyDescent="0.25">
      <c r="A75" s="19"/>
      <c r="B75" s="19"/>
      <c r="C75" s="5" t="s">
        <v>6</v>
      </c>
      <c r="D75" s="3">
        <f t="shared" ref="D75:F75" si="10">D79</f>
        <v>0</v>
      </c>
      <c r="E75" s="3">
        <f t="shared" si="10"/>
        <v>0</v>
      </c>
      <c r="F75" s="3">
        <f t="shared" si="10"/>
        <v>0</v>
      </c>
    </row>
    <row r="76" spans="1:6" x14ac:dyDescent="0.25">
      <c r="A76" s="19"/>
      <c r="B76" s="19"/>
      <c r="C76" s="5" t="s">
        <v>7</v>
      </c>
      <c r="D76" s="2">
        <f t="shared" ref="D76:F76" si="11">D80</f>
        <v>67966.59</v>
      </c>
      <c r="E76" s="2">
        <f t="shared" si="11"/>
        <v>132396.20000000001</v>
      </c>
      <c r="F76" s="2">
        <f t="shared" si="11"/>
        <v>96205.7</v>
      </c>
    </row>
    <row r="77" spans="1:6" x14ac:dyDescent="0.25">
      <c r="A77" s="19"/>
      <c r="B77" s="19"/>
      <c r="C77" s="5" t="s">
        <v>8</v>
      </c>
      <c r="D77" s="3">
        <f t="shared" ref="D77:F77" si="12">D81</f>
        <v>0</v>
      </c>
      <c r="E77" s="3">
        <f t="shared" si="12"/>
        <v>0</v>
      </c>
      <c r="F77" s="3">
        <f t="shared" si="12"/>
        <v>0</v>
      </c>
    </row>
    <row r="78" spans="1:6" x14ac:dyDescent="0.25">
      <c r="A78" s="20" t="s">
        <v>13</v>
      </c>
      <c r="B78" s="23" t="s">
        <v>14</v>
      </c>
      <c r="C78" s="4" t="s">
        <v>5</v>
      </c>
      <c r="D78" s="1">
        <f>D79+D80+D81</f>
        <v>67966.59</v>
      </c>
      <c r="E78" s="1">
        <f>E79+E80+E81</f>
        <v>132396.20000000001</v>
      </c>
      <c r="F78" s="1">
        <f>F79+F80+F81</f>
        <v>96205.7</v>
      </c>
    </row>
    <row r="79" spans="1:6" x14ac:dyDescent="0.25">
      <c r="A79" s="21"/>
      <c r="B79" s="23"/>
      <c r="C79" s="4" t="s">
        <v>6</v>
      </c>
      <c r="D79" s="1">
        <v>0</v>
      </c>
      <c r="E79" s="1">
        <v>0</v>
      </c>
      <c r="F79" s="1">
        <v>0</v>
      </c>
    </row>
    <row r="80" spans="1:6" x14ac:dyDescent="0.25">
      <c r="A80" s="21"/>
      <c r="B80" s="23"/>
      <c r="C80" s="4" t="s">
        <v>7</v>
      </c>
      <c r="D80" s="11">
        <v>67966.59</v>
      </c>
      <c r="E80" s="1">
        <v>132396.20000000001</v>
      </c>
      <c r="F80" s="1">
        <v>96205.7</v>
      </c>
    </row>
    <row r="81" spans="1:6" x14ac:dyDescent="0.25">
      <c r="A81" s="22"/>
      <c r="B81" s="23"/>
      <c r="C81" s="4" t="s">
        <v>8</v>
      </c>
      <c r="D81" s="1">
        <v>0</v>
      </c>
      <c r="E81" s="1">
        <v>0</v>
      </c>
      <c r="F81" s="1">
        <v>0</v>
      </c>
    </row>
  </sheetData>
  <mergeCells count="33">
    <mergeCell ref="A74:B77"/>
    <mergeCell ref="A78:A81"/>
    <mergeCell ref="B78:B81"/>
    <mergeCell ref="A66:B69"/>
    <mergeCell ref="A70:A73"/>
    <mergeCell ref="B70:B73"/>
    <mergeCell ref="A54:B57"/>
    <mergeCell ref="A58:A61"/>
    <mergeCell ref="B58:B61"/>
    <mergeCell ref="A62:A65"/>
    <mergeCell ref="B62:B65"/>
    <mergeCell ref="A46:A49"/>
    <mergeCell ref="B46:B49"/>
    <mergeCell ref="A50:A53"/>
    <mergeCell ref="B50:B53"/>
    <mergeCell ref="A30:A33"/>
    <mergeCell ref="B30:B33"/>
    <mergeCell ref="A34:B37"/>
    <mergeCell ref="A38:A41"/>
    <mergeCell ref="B38:B41"/>
    <mergeCell ref="A42:A45"/>
    <mergeCell ref="B42:B45"/>
    <mergeCell ref="D11:F11"/>
    <mergeCell ref="A14:B17"/>
    <mergeCell ref="A22:A25"/>
    <mergeCell ref="B22:B25"/>
    <mergeCell ref="A26:A29"/>
    <mergeCell ref="B26:B29"/>
    <mergeCell ref="A18:A21"/>
    <mergeCell ref="B18:B21"/>
    <mergeCell ref="A11:A12"/>
    <mergeCell ref="B11:B12"/>
    <mergeCell ref="C11:C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7"/>
  <sheetViews>
    <sheetView workbookViewId="0">
      <selection activeCell="E5" sqref="E5"/>
    </sheetView>
  </sheetViews>
  <sheetFormatPr defaultRowHeight="15" x14ac:dyDescent="0.25"/>
  <cols>
    <col min="1" max="1" width="5.85546875" customWidth="1"/>
    <col min="2" max="2" width="16.7109375" customWidth="1"/>
    <col min="3" max="3" width="17.5703125" customWidth="1"/>
    <col min="4" max="4" width="18" customWidth="1"/>
    <col min="5" max="5" width="18.42578125" customWidth="1"/>
    <col min="6" max="6" width="16.85546875" customWidth="1"/>
    <col min="7" max="7" width="18" customWidth="1"/>
    <col min="8" max="8" width="19" customWidth="1"/>
  </cols>
  <sheetData>
    <row r="3" spans="1:8" ht="21" x14ac:dyDescent="0.35">
      <c r="A3" s="15"/>
      <c r="B3" s="15">
        <v>2021</v>
      </c>
      <c r="C3" s="15" t="s">
        <v>28</v>
      </c>
      <c r="D3" s="15" t="s">
        <v>10</v>
      </c>
      <c r="E3" s="15" t="s">
        <v>24</v>
      </c>
      <c r="F3" s="15" t="s">
        <v>27</v>
      </c>
      <c r="G3" s="15">
        <v>2026</v>
      </c>
      <c r="H3" s="15"/>
    </row>
    <row r="4" spans="1:8" ht="21" x14ac:dyDescent="0.35">
      <c r="A4" s="15"/>
      <c r="B4" s="15"/>
      <c r="C4" s="15">
        <v>4</v>
      </c>
      <c r="D4" s="15">
        <v>5</v>
      </c>
      <c r="E4" s="15">
        <v>6</v>
      </c>
      <c r="F4" s="15">
        <v>7</v>
      </c>
      <c r="G4" s="15"/>
      <c r="H4" s="15"/>
    </row>
    <row r="5" spans="1:8" ht="29.25" customHeight="1" x14ac:dyDescent="0.35">
      <c r="A5" s="15"/>
      <c r="B5" s="17">
        <f t="shared" ref="B5:H5" si="0">B6+B7</f>
        <v>3798623.13</v>
      </c>
      <c r="C5" s="17">
        <f t="shared" si="0"/>
        <v>7703952.4199999999</v>
      </c>
      <c r="D5" s="17">
        <f t="shared" si="0"/>
        <v>6237536.5999999996</v>
      </c>
      <c r="E5" s="17">
        <f t="shared" si="0"/>
        <v>4604333.4000000004</v>
      </c>
      <c r="F5" s="17">
        <f t="shared" si="0"/>
        <v>4475699.3000000007</v>
      </c>
      <c r="G5" s="17">
        <f t="shared" si="0"/>
        <v>5142237.8499999996</v>
      </c>
      <c r="H5" s="17">
        <f t="shared" si="0"/>
        <v>31962382.700000003</v>
      </c>
    </row>
    <row r="6" spans="1:8" ht="31.5" customHeight="1" x14ac:dyDescent="0.35">
      <c r="A6" s="15" t="s">
        <v>6</v>
      </c>
      <c r="B6" s="17">
        <v>1518642.01</v>
      </c>
      <c r="C6" s="17">
        <v>5236631.33</v>
      </c>
      <c r="D6" s="17">
        <v>3089883.06</v>
      </c>
      <c r="E6" s="17">
        <v>665453.15</v>
      </c>
      <c r="F6" s="17">
        <v>956314.06</v>
      </c>
      <c r="G6" s="17">
        <v>1618141.25</v>
      </c>
      <c r="H6" s="15">
        <f>B6+C6+D6+E6+F6+G6</f>
        <v>13085064.860000001</v>
      </c>
    </row>
    <row r="7" spans="1:8" ht="31.5" customHeight="1" x14ac:dyDescent="0.35">
      <c r="A7" s="15" t="s">
        <v>7</v>
      </c>
      <c r="B7" s="17">
        <v>2279981.12</v>
      </c>
      <c r="C7" s="17">
        <v>2467321.09</v>
      </c>
      <c r="D7" s="17">
        <v>3147653.54</v>
      </c>
      <c r="E7" s="17">
        <v>3938880.25</v>
      </c>
      <c r="F7" s="17">
        <v>3519385.24</v>
      </c>
      <c r="G7" s="17">
        <v>3524096.6</v>
      </c>
      <c r="H7" s="15">
        <f>B7+C7+D7+E7+F7+G7</f>
        <v>18877317.84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2024-2026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Голицына Маргарита Женисовна</dc:creator>
  <cp:lastModifiedBy>Голицына Маргарита  Женисовна</cp:lastModifiedBy>
  <cp:lastPrinted>2024-08-09T14:06:09Z</cp:lastPrinted>
  <dcterms:created xsi:type="dcterms:W3CDTF">2015-06-05T18:19:34Z</dcterms:created>
  <dcterms:modified xsi:type="dcterms:W3CDTF">2024-08-16T07:43:22Z</dcterms:modified>
</cp:coreProperties>
</file>